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OS\BELÉN\3º UNI\Excel\"/>
    </mc:Choice>
  </mc:AlternateContent>
  <xr:revisionPtr revIDLastSave="0" documentId="13_ncr:1_{C74193C3-49AB-4AA5-87A5-8DE8225B0A18}" xr6:coauthVersionLast="47" xr6:coauthVersionMax="47" xr10:uidLastSave="{00000000-0000-0000-0000-000000000000}"/>
  <bookViews>
    <workbookView xWindow="28680" yWindow="-120" windowWidth="29040" windowHeight="15840" activeTab="4" xr2:uid="{55729DE3-F02B-4D09-AEEE-68848FBB3727}"/>
  </bookViews>
  <sheets>
    <sheet name="Cuadro de mandos" sheetId="1" r:id="rId1"/>
    <sheet name="Precio" sheetId="4" r:id="rId2"/>
    <sheet name="Hoja5" sheetId="6" r:id="rId3"/>
    <sheet name="Tablas y graficos" sheetId="5" r:id="rId4"/>
    <sheet name="datos_limpios" sheetId="2" r:id="rId5"/>
    <sheet name="Atributos" sheetId="3" r:id="rId6"/>
  </sheets>
  <externalReferences>
    <externalReference r:id="rId7"/>
    <externalReference r:id="rId8"/>
  </externalReferences>
  <definedNames>
    <definedName name="_xlnm._FilterDatabase" localSheetId="3" hidden="1">'Tablas y graficos'!$C$1:$C$1935</definedName>
    <definedName name="DatosExternos_1" localSheetId="4" hidden="1">datos_limpios!$A$1:$T$1936</definedName>
  </definedNames>
  <calcPr calcId="191029"/>
  <pivotCaches>
    <pivotCache cacheId="7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B42" i="5"/>
  <c r="B43" i="5"/>
  <c r="B44" i="5"/>
  <c r="B45" i="5"/>
  <c r="B46" i="5"/>
  <c r="B47" i="5"/>
  <c r="B48" i="5"/>
  <c r="B49" i="5"/>
  <c r="B50" i="5"/>
  <c r="B59" i="5" s="1"/>
  <c r="B51" i="5"/>
  <c r="B52" i="5"/>
  <c r="B53" i="5"/>
  <c r="B54" i="5"/>
  <c r="B55" i="5"/>
  <c r="B56" i="5"/>
  <c r="B57" i="5"/>
  <c r="B58" i="5"/>
  <c r="B32" i="5"/>
  <c r="I8" i="5"/>
  <c r="I9" i="5"/>
  <c r="I10" i="5"/>
  <c r="I11" i="5"/>
  <c r="I12" i="5"/>
  <c r="B5" i="5"/>
  <c r="F20" i="1" s="1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3" i="5"/>
  <c r="B34" i="5"/>
  <c r="B35" i="5"/>
  <c r="B36" i="5"/>
  <c r="S1203" i="2"/>
  <c r="S923" i="2"/>
  <c r="S1038" i="2"/>
  <c r="S162" i="2"/>
  <c r="S1204" i="2"/>
  <c r="S442" i="2"/>
  <c r="S1205" i="2"/>
  <c r="S1206" i="2"/>
  <c r="S8" i="2"/>
  <c r="S9" i="2"/>
  <c r="S1207" i="2"/>
  <c r="S10" i="2"/>
  <c r="S163" i="2"/>
  <c r="S368" i="2"/>
  <c r="S494" i="2"/>
  <c r="S11" i="2"/>
  <c r="S763" i="2"/>
  <c r="S12" i="2"/>
  <c r="S164" i="2"/>
  <c r="S13" i="2"/>
  <c r="S369" i="2"/>
  <c r="S165" i="2"/>
  <c r="S166" i="2"/>
  <c r="S764" i="2"/>
  <c r="S924" i="2"/>
  <c r="S1208" i="2"/>
  <c r="S765" i="2"/>
  <c r="S1209" i="2"/>
  <c r="S1210" i="2"/>
  <c r="S1211" i="2"/>
  <c r="S167" i="2"/>
  <c r="S1212" i="2"/>
  <c r="S370" i="2"/>
  <c r="S1655" i="2"/>
  <c r="S1213" i="2"/>
  <c r="S925" i="2"/>
  <c r="S1214" i="2"/>
  <c r="S168" i="2"/>
  <c r="S1215" i="2"/>
  <c r="S169" i="2"/>
  <c r="S1216" i="2"/>
  <c r="S1217" i="2"/>
  <c r="S1218" i="2"/>
  <c r="S1219" i="2"/>
  <c r="S1220" i="2"/>
  <c r="S170" i="2"/>
  <c r="S1221" i="2"/>
  <c r="S1656" i="2"/>
  <c r="S926" i="2"/>
  <c r="S14" i="2"/>
  <c r="S1222" i="2"/>
  <c r="S255" i="2"/>
  <c r="S1223" i="2"/>
  <c r="S1224" i="2"/>
  <c r="S1225" i="2"/>
  <c r="S171" i="2"/>
  <c r="S1226" i="2"/>
  <c r="S927" i="2"/>
  <c r="S172" i="2"/>
  <c r="S173" i="2"/>
  <c r="S174" i="2"/>
  <c r="S1227" i="2"/>
  <c r="S175" i="2"/>
  <c r="S256" i="2"/>
  <c r="S766" i="2"/>
  <c r="S15" i="2"/>
  <c r="S1228" i="2"/>
  <c r="S176" i="2"/>
  <c r="S177" i="2"/>
  <c r="S178" i="2"/>
  <c r="S16" i="2"/>
  <c r="S1229" i="2"/>
  <c r="S1230" i="2"/>
  <c r="S1231" i="2"/>
  <c r="S107" i="2"/>
  <c r="S1232" i="2"/>
  <c r="S812" i="2"/>
  <c r="S1233" i="2"/>
  <c r="S1234" i="2"/>
  <c r="S1235" i="2"/>
  <c r="S1657" i="2"/>
  <c r="S1236" i="2"/>
  <c r="S767" i="2"/>
  <c r="S1658" i="2"/>
  <c r="S1237" i="2"/>
  <c r="S1238" i="2"/>
  <c r="S1659" i="2"/>
  <c r="S1239" i="2"/>
  <c r="S371" i="2"/>
  <c r="S768" i="2"/>
  <c r="S1240" i="2"/>
  <c r="S257" i="2"/>
  <c r="S1660" i="2"/>
  <c r="S258" i="2"/>
  <c r="S17" i="2"/>
  <c r="S1241" i="2"/>
  <c r="S18" i="2"/>
  <c r="S1661" i="2"/>
  <c r="S1662" i="2"/>
  <c r="S108" i="2"/>
  <c r="S109" i="2"/>
  <c r="S1663" i="2"/>
  <c r="S1664" i="2"/>
  <c r="S1242" i="2"/>
  <c r="S1243" i="2"/>
  <c r="S19" i="2"/>
  <c r="S179" i="2"/>
  <c r="S180" i="2"/>
  <c r="S495" i="2"/>
  <c r="S580" i="2"/>
  <c r="S1244" i="2"/>
  <c r="S1245" i="2"/>
  <c r="S259" i="2"/>
  <c r="S395" i="2"/>
  <c r="S181" i="2"/>
  <c r="S182" i="2"/>
  <c r="S1665" i="2"/>
  <c r="S110" i="2"/>
  <c r="S1039" i="2"/>
  <c r="S183" i="2"/>
  <c r="S928" i="2"/>
  <c r="S929" i="2"/>
  <c r="S1246" i="2"/>
  <c r="S20" i="2"/>
  <c r="S372" i="2"/>
  <c r="S472" i="2"/>
  <c r="S184" i="2"/>
  <c r="S769" i="2"/>
  <c r="S185" i="2"/>
  <c r="S186" i="2"/>
  <c r="S1247" i="2"/>
  <c r="S1248" i="2"/>
  <c r="S21" i="2"/>
  <c r="S1249" i="2"/>
  <c r="S930" i="2"/>
  <c r="S22" i="2"/>
  <c r="S770" i="2"/>
  <c r="S1250" i="2"/>
  <c r="S187" i="2"/>
  <c r="S188" i="2"/>
  <c r="S1251" i="2"/>
  <c r="S1252" i="2"/>
  <c r="S189" i="2"/>
  <c r="S190" i="2"/>
  <c r="S191" i="2"/>
  <c r="S23" i="2"/>
  <c r="S373" i="2"/>
  <c r="S1253" i="2"/>
  <c r="S1666" i="2"/>
  <c r="S374" i="2"/>
  <c r="S1254" i="2"/>
  <c r="S1255" i="2"/>
  <c r="S1256" i="2"/>
  <c r="S1257" i="2"/>
  <c r="S192" i="2"/>
  <c r="S193" i="2"/>
  <c r="S194" i="2"/>
  <c r="S195" i="2"/>
  <c r="S1258" i="2"/>
  <c r="S24" i="2"/>
  <c r="S1667" i="2"/>
  <c r="S1259" i="2"/>
  <c r="S25" i="2"/>
  <c r="S196" i="2"/>
  <c r="S197" i="2"/>
  <c r="S198" i="2"/>
  <c r="S26" i="2"/>
  <c r="S1668" i="2"/>
  <c r="S199" i="2"/>
  <c r="S200" i="2"/>
  <c r="S1260" i="2"/>
  <c r="S260" i="2"/>
  <c r="S1261" i="2"/>
  <c r="S1262" i="2"/>
  <c r="S201" i="2"/>
  <c r="S1263" i="2"/>
  <c r="S1264" i="2"/>
  <c r="S729" i="2"/>
  <c r="S1265" i="2"/>
  <c r="S496" i="2"/>
  <c r="S27" i="2"/>
  <c r="S1266" i="2"/>
  <c r="S1669" i="2"/>
  <c r="S1670" i="2"/>
  <c r="S28" i="2"/>
  <c r="S29" i="2"/>
  <c r="S202" i="2"/>
  <c r="S1671" i="2"/>
  <c r="S203" i="2"/>
  <c r="S204" i="2"/>
  <c r="S205" i="2"/>
  <c r="S1267" i="2"/>
  <c r="S111" i="2"/>
  <c r="S1268" i="2"/>
  <c r="S30" i="2"/>
  <c r="S1269" i="2"/>
  <c r="S1270" i="2"/>
  <c r="S206" i="2"/>
  <c r="S771" i="2"/>
  <c r="S1271" i="2"/>
  <c r="S497" i="2"/>
  <c r="S261" i="2"/>
  <c r="S1272" i="2"/>
  <c r="S31" i="2"/>
  <c r="S1273" i="2"/>
  <c r="S207" i="2"/>
  <c r="S208" i="2"/>
  <c r="S813" i="2"/>
  <c r="S1672" i="2"/>
  <c r="S1673" i="2"/>
  <c r="S931" i="2"/>
  <c r="S1040" i="2"/>
  <c r="S757" i="2"/>
  <c r="S932" i="2"/>
  <c r="S1274" i="2"/>
  <c r="S1275" i="2"/>
  <c r="S814" i="2"/>
  <c r="S1674" i="2"/>
  <c r="S581" i="2"/>
  <c r="S1041" i="2"/>
  <c r="S582" i="2"/>
  <c r="S396" i="2"/>
  <c r="S1042" i="2"/>
  <c r="S815" i="2"/>
  <c r="S112" i="2"/>
  <c r="S113" i="2"/>
  <c r="S695" i="2"/>
  <c r="S1276" i="2"/>
  <c r="S498" i="2"/>
  <c r="S1277" i="2"/>
  <c r="S1278" i="2"/>
  <c r="S1043" i="2"/>
  <c r="S583" i="2"/>
  <c r="S933" i="2"/>
  <c r="S696" i="2"/>
  <c r="S772" i="2"/>
  <c r="S934" i="2"/>
  <c r="S730" i="2"/>
  <c r="S1675" i="2"/>
  <c r="S935" i="2"/>
  <c r="S936" i="2"/>
  <c r="S1676" i="2"/>
  <c r="S731" i="2"/>
  <c r="S1677" i="2"/>
  <c r="S1279" i="2"/>
  <c r="S1280" i="2"/>
  <c r="S1044" i="2"/>
  <c r="S114" i="2"/>
  <c r="S32" i="2"/>
  <c r="S1281" i="2"/>
  <c r="S937" i="2"/>
  <c r="S938" i="2"/>
  <c r="S375" i="2"/>
  <c r="S262" i="2"/>
  <c r="S939" i="2"/>
  <c r="S1282" i="2"/>
  <c r="S499" i="2"/>
  <c r="S1283" i="2"/>
  <c r="S1678" i="2"/>
  <c r="S33" i="2"/>
  <c r="S1284" i="2"/>
  <c r="S1285" i="2"/>
  <c r="S1286" i="2"/>
  <c r="S1287" i="2"/>
  <c r="S1288" i="2"/>
  <c r="S940" i="2"/>
  <c r="S941" i="2"/>
  <c r="S1289" i="2"/>
  <c r="S34" i="2"/>
  <c r="S35" i="2"/>
  <c r="S1290" i="2"/>
  <c r="S36" i="2"/>
  <c r="S1291" i="2"/>
  <c r="S1933" i="2"/>
  <c r="S115" i="2"/>
  <c r="S1679" i="2"/>
  <c r="S710" i="2"/>
  <c r="S1045" i="2"/>
  <c r="S584" i="2"/>
  <c r="S116" i="2"/>
  <c r="S1046" i="2"/>
  <c r="S585" i="2"/>
  <c r="S336" i="2"/>
  <c r="S117" i="2"/>
  <c r="S1680" i="2"/>
  <c r="S1047" i="2"/>
  <c r="S586" i="2"/>
  <c r="S587" i="2"/>
  <c r="S1681" i="2"/>
  <c r="S337" i="2"/>
  <c r="S1682" i="2"/>
  <c r="S397" i="2"/>
  <c r="S1048" i="2"/>
  <c r="S455" i="2"/>
  <c r="S1049" i="2"/>
  <c r="S1050" i="2"/>
  <c r="S1683" i="2"/>
  <c r="S37" i="2"/>
  <c r="S816" i="2"/>
  <c r="S1684" i="2"/>
  <c r="S456" i="2"/>
  <c r="S348" i="2"/>
  <c r="S1051" i="2"/>
  <c r="S1052" i="2"/>
  <c r="S760" i="2"/>
  <c r="S1292" i="2"/>
  <c r="S817" i="2"/>
  <c r="S398" i="2"/>
  <c r="S818" i="2"/>
  <c r="S1685" i="2"/>
  <c r="S1293" i="2"/>
  <c r="S1686" i="2"/>
  <c r="S942" i="2"/>
  <c r="S376" i="2"/>
  <c r="S819" i="2"/>
  <c r="S1687" i="2"/>
  <c r="S1688" i="2"/>
  <c r="S349" i="2"/>
  <c r="S820" i="2"/>
  <c r="S1689" i="2"/>
  <c r="S711" i="2"/>
  <c r="S1053" i="2"/>
  <c r="S1294" i="2"/>
  <c r="S1054" i="2"/>
  <c r="S821" i="2"/>
  <c r="S457" i="2"/>
  <c r="S1690" i="2"/>
  <c r="S588" i="2"/>
  <c r="S399" i="2"/>
  <c r="S822" i="2"/>
  <c r="S1295" i="2"/>
  <c r="S1055" i="2"/>
  <c r="S400" i="2"/>
  <c r="S1056" i="2"/>
  <c r="S589" i="2"/>
  <c r="S377" i="2"/>
  <c r="S1691" i="2"/>
  <c r="S500" i="2"/>
  <c r="S943" i="2"/>
  <c r="S590" i="2"/>
  <c r="S712" i="2"/>
  <c r="S773" i="2"/>
  <c r="S1692" i="2"/>
  <c r="S944" i="2"/>
  <c r="S118" i="2"/>
  <c r="S591" i="2"/>
  <c r="S592" i="2"/>
  <c r="S401" i="2"/>
  <c r="S458" i="2"/>
  <c r="S1693" i="2"/>
  <c r="S1057" i="2"/>
  <c r="S501" i="2"/>
  <c r="S1694" i="2"/>
  <c r="S402" i="2"/>
  <c r="S403" i="2"/>
  <c r="S593" i="2"/>
  <c r="S404" i="2"/>
  <c r="S748" i="2"/>
  <c r="S945" i="2"/>
  <c r="S405" i="2"/>
  <c r="S713" i="2"/>
  <c r="S378" i="2"/>
  <c r="S1695" i="2"/>
  <c r="S1296" i="2"/>
  <c r="S1696" i="2"/>
  <c r="S1697" i="2"/>
  <c r="S406" i="2"/>
  <c r="S823" i="2"/>
  <c r="S407" i="2"/>
  <c r="S1297" i="2"/>
  <c r="S1698" i="2"/>
  <c r="S1699" i="2"/>
  <c r="S350" i="2"/>
  <c r="S1700" i="2"/>
  <c r="S379" i="2"/>
  <c r="S1058" i="2"/>
  <c r="S1701" i="2"/>
  <c r="S1702" i="2"/>
  <c r="S594" i="2"/>
  <c r="S1059" i="2"/>
  <c r="S1060" i="2"/>
  <c r="S1298" i="2"/>
  <c r="S1299" i="2"/>
  <c r="S595" i="2"/>
  <c r="S714" i="2"/>
  <c r="S408" i="2"/>
  <c r="S824" i="2"/>
  <c r="S946" i="2"/>
  <c r="S1703" i="2"/>
  <c r="S596" i="2"/>
  <c r="S1704" i="2"/>
  <c r="S1705" i="2"/>
  <c r="S715" i="2"/>
  <c r="S1706" i="2"/>
  <c r="S409" i="2"/>
  <c r="S1707" i="2"/>
  <c r="S1061" i="2"/>
  <c r="S597" i="2"/>
  <c r="S598" i="2"/>
  <c r="S410" i="2"/>
  <c r="S1062" i="2"/>
  <c r="S599" i="2"/>
  <c r="S1063" i="2"/>
  <c r="S351" i="2"/>
  <c r="S1708" i="2"/>
  <c r="S1300" i="2"/>
  <c r="S600" i="2"/>
  <c r="S1301" i="2"/>
  <c r="S1709" i="2"/>
  <c r="S1064" i="2"/>
  <c r="S411" i="2"/>
  <c r="S1065" i="2"/>
  <c r="S716" i="2"/>
  <c r="S1066" i="2"/>
  <c r="S412" i="2"/>
  <c r="S1067" i="2"/>
  <c r="S1710" i="2"/>
  <c r="S1711" i="2"/>
  <c r="S119" i="2"/>
  <c r="S413" i="2"/>
  <c r="S414" i="2"/>
  <c r="S1302" i="2"/>
  <c r="S1303" i="2"/>
  <c r="S601" i="2"/>
  <c r="S1712" i="2"/>
  <c r="S579" i="2"/>
  <c r="S1068" i="2"/>
  <c r="S1069" i="2"/>
  <c r="S909" i="2"/>
  <c r="S825" i="2"/>
  <c r="S1713" i="2"/>
  <c r="S1070" i="2"/>
  <c r="S263" i="2"/>
  <c r="S826" i="2"/>
  <c r="S1071" i="2"/>
  <c r="S1072" i="2"/>
  <c r="S120" i="2"/>
  <c r="S1714" i="2"/>
  <c r="S1715" i="2"/>
  <c r="S1187" i="2"/>
  <c r="S1304" i="2"/>
  <c r="S827" i="2"/>
  <c r="S602" i="2"/>
  <c r="S717" i="2"/>
  <c r="S459" i="2"/>
  <c r="S947" i="2"/>
  <c r="S811" i="2"/>
  <c r="S1716" i="2"/>
  <c r="S603" i="2"/>
  <c r="S264" i="2"/>
  <c r="S604" i="2"/>
  <c r="S1305" i="2"/>
  <c r="S1717" i="2"/>
  <c r="S1718" i="2"/>
  <c r="S1719" i="2"/>
  <c r="S1720" i="2"/>
  <c r="S605" i="2"/>
  <c r="S1721" i="2"/>
  <c r="S828" i="2"/>
  <c r="S1722" i="2"/>
  <c r="S1073" i="2"/>
  <c r="S606" i="2"/>
  <c r="S1074" i="2"/>
  <c r="S607" i="2"/>
  <c r="S1723" i="2"/>
  <c r="S1188" i="2"/>
  <c r="S265" i="2"/>
  <c r="S1724" i="2"/>
  <c r="S1725" i="2"/>
  <c r="S1726" i="2"/>
  <c r="S1727" i="2"/>
  <c r="S1075" i="2"/>
  <c r="S1076" i="2"/>
  <c r="S608" i="2"/>
  <c r="S1728" i="2"/>
  <c r="S1077" i="2"/>
  <c r="S829" i="2"/>
  <c r="S1078" i="2"/>
  <c r="S609" i="2"/>
  <c r="S1306" i="2"/>
  <c r="S948" i="2"/>
  <c r="S1307" i="2"/>
  <c r="S830" i="2"/>
  <c r="S1729" i="2"/>
  <c r="S1308" i="2"/>
  <c r="S1730" i="2"/>
  <c r="S1731" i="2"/>
  <c r="S610" i="2"/>
  <c r="S1732" i="2"/>
  <c r="S831" i="2"/>
  <c r="S1309" i="2"/>
  <c r="S611" i="2"/>
  <c r="S1733" i="2"/>
  <c r="S612" i="2"/>
  <c r="S1734" i="2"/>
  <c r="S718" i="2"/>
  <c r="S613" i="2"/>
  <c r="S614" i="2"/>
  <c r="S1735" i="2"/>
  <c r="S1310" i="2"/>
  <c r="S736" i="2"/>
  <c r="S719" i="2"/>
  <c r="S1736" i="2"/>
  <c r="S1079" i="2"/>
  <c r="S1737" i="2"/>
  <c r="S502" i="2"/>
  <c r="S266" i="2"/>
  <c r="S832" i="2"/>
  <c r="S1080" i="2"/>
  <c r="S1081" i="2"/>
  <c r="S949" i="2"/>
  <c r="S950" i="2"/>
  <c r="S1311" i="2"/>
  <c r="S1082" i="2"/>
  <c r="S121" i="2"/>
  <c r="S1312" i="2"/>
  <c r="S1083" i="2"/>
  <c r="S951" i="2"/>
  <c r="S1738" i="2"/>
  <c r="S615" i="2"/>
  <c r="S1313" i="2"/>
  <c r="S720" i="2"/>
  <c r="S415" i="2"/>
  <c r="S616" i="2"/>
  <c r="S1314" i="2"/>
  <c r="S267" i="2"/>
  <c r="S1739" i="2"/>
  <c r="S503" i="2"/>
  <c r="S1315" i="2"/>
  <c r="S460" i="2"/>
  <c r="S1189" i="2"/>
  <c r="S504" i="2"/>
  <c r="S1740" i="2"/>
  <c r="S268" i="2"/>
  <c r="S1084" i="2"/>
  <c r="S721" i="2"/>
  <c r="S617" i="2"/>
  <c r="S1741" i="2"/>
  <c r="S1316" i="2"/>
  <c r="S1317" i="2"/>
  <c r="S1742" i="2"/>
  <c r="S1743" i="2"/>
  <c r="S833" i="2"/>
  <c r="S1085" i="2"/>
  <c r="S737" i="2"/>
  <c r="S1744" i="2"/>
  <c r="S910" i="2"/>
  <c r="S1086" i="2"/>
  <c r="S749" i="2"/>
  <c r="S461" i="2"/>
  <c r="S1087" i="2"/>
  <c r="S952" i="2"/>
  <c r="S1318" i="2"/>
  <c r="S1745" i="2"/>
  <c r="S505" i="2"/>
  <c r="S953" i="2"/>
  <c r="S954" i="2"/>
  <c r="S834" i="2"/>
  <c r="S1746" i="2"/>
  <c r="S1319" i="2"/>
  <c r="S1088" i="2"/>
  <c r="S506" i="2"/>
  <c r="S911" i="2"/>
  <c r="S1089" i="2"/>
  <c r="S1090" i="2"/>
  <c r="S1747" i="2"/>
  <c r="S618" i="2"/>
  <c r="S697" i="2"/>
  <c r="S1091" i="2"/>
  <c r="S619" i="2"/>
  <c r="S835" i="2"/>
  <c r="S1748" i="2"/>
  <c r="S1749" i="2"/>
  <c r="S1320" i="2"/>
  <c r="S1321" i="2"/>
  <c r="S1322" i="2"/>
  <c r="S836" i="2"/>
  <c r="S620" i="2"/>
  <c r="S955" i="2"/>
  <c r="S1092" i="2"/>
  <c r="S1323" i="2"/>
  <c r="S1324" i="2"/>
  <c r="S621" i="2"/>
  <c r="S1750" i="2"/>
  <c r="S956" i="2"/>
  <c r="S622" i="2"/>
  <c r="S1751" i="2"/>
  <c r="S1752" i="2"/>
  <c r="S837" i="2"/>
  <c r="S1093" i="2"/>
  <c r="S1753" i="2"/>
  <c r="S1754" i="2"/>
  <c r="S38" i="2"/>
  <c r="S1094" i="2"/>
  <c r="S1095" i="2"/>
  <c r="S269" i="2"/>
  <c r="S838" i="2"/>
  <c r="S1325" i="2"/>
  <c r="S1096" i="2"/>
  <c r="S1326" i="2"/>
  <c r="S839" i="2"/>
  <c r="S1755" i="2"/>
  <c r="S1327" i="2"/>
  <c r="S1328" i="2"/>
  <c r="S1756" i="2"/>
  <c r="S1757" i="2"/>
  <c r="S623" i="2"/>
  <c r="S1097" i="2"/>
  <c r="S1098" i="2"/>
  <c r="S1099" i="2"/>
  <c r="S624" i="2"/>
  <c r="S1329" i="2"/>
  <c r="S1758" i="2"/>
  <c r="S1330" i="2"/>
  <c r="S1100" i="2"/>
  <c r="S1101" i="2"/>
  <c r="S625" i="2"/>
  <c r="S626" i="2"/>
  <c r="S1759" i="2"/>
  <c r="S416" i="2"/>
  <c r="S270" i="2"/>
  <c r="S840" i="2"/>
  <c r="S1331" i="2"/>
  <c r="S471" i="2"/>
  <c r="S271" i="2"/>
  <c r="S1760" i="2"/>
  <c r="S1761" i="2"/>
  <c r="S1762" i="2"/>
  <c r="S1102" i="2"/>
  <c r="S1332" i="2"/>
  <c r="S1333" i="2"/>
  <c r="S485" i="2"/>
  <c r="S841" i="2"/>
  <c r="S1103" i="2"/>
  <c r="S912" i="2"/>
  <c r="S122" i="2"/>
  <c r="S842" i="2"/>
  <c r="S698" i="2"/>
  <c r="S1763" i="2"/>
  <c r="S1764" i="2"/>
  <c r="S1104" i="2"/>
  <c r="S1765" i="2"/>
  <c r="S1766" i="2"/>
  <c r="S774" i="2"/>
  <c r="S272" i="2"/>
  <c r="S1767" i="2"/>
  <c r="S507" i="2"/>
  <c r="S957" i="2"/>
  <c r="S508" i="2"/>
  <c r="S775" i="2"/>
  <c r="S1334" i="2"/>
  <c r="S1335" i="2"/>
  <c r="S1336" i="2"/>
  <c r="S958" i="2"/>
  <c r="S1337" i="2"/>
  <c r="S273" i="2"/>
  <c r="S1338" i="2"/>
  <c r="S776" i="2"/>
  <c r="S509" i="2"/>
  <c r="S1768" i="2"/>
  <c r="S1339" i="2"/>
  <c r="S1340" i="2"/>
  <c r="S1341" i="2"/>
  <c r="S1342" i="2"/>
  <c r="S1105" i="2"/>
  <c r="S1769" i="2"/>
  <c r="S959" i="2"/>
  <c r="S627" i="2"/>
  <c r="S1343" i="2"/>
  <c r="S1770" i="2"/>
  <c r="S1771" i="2"/>
  <c r="S417" i="2"/>
  <c r="S39" i="2"/>
  <c r="S628" i="2"/>
  <c r="S1344" i="2"/>
  <c r="S960" i="2"/>
  <c r="S1345" i="2"/>
  <c r="S843" i="2"/>
  <c r="S1346" i="2"/>
  <c r="S40" i="2"/>
  <c r="S629" i="2"/>
  <c r="S274" i="2"/>
  <c r="S732" i="2"/>
  <c r="S275" i="2"/>
  <c r="S1772" i="2"/>
  <c r="S1347" i="2"/>
  <c r="S961" i="2"/>
  <c r="S510" i="2"/>
  <c r="S41" i="2"/>
  <c r="S1773" i="2"/>
  <c r="S962" i="2"/>
  <c r="S1774" i="2"/>
  <c r="S276" i="2"/>
  <c r="S1775" i="2"/>
  <c r="S1776" i="2"/>
  <c r="S1777" i="2"/>
  <c r="S1778" i="2"/>
  <c r="S277" i="2"/>
  <c r="S1348" i="2"/>
  <c r="S209" i="2"/>
  <c r="S278" i="2"/>
  <c r="S42" i="2"/>
  <c r="S1779" i="2"/>
  <c r="S210" i="2"/>
  <c r="S844" i="2"/>
  <c r="S1349" i="2"/>
  <c r="S777" i="2"/>
  <c r="S1350" i="2"/>
  <c r="S123" i="2"/>
  <c r="S963" i="2"/>
  <c r="S1351" i="2"/>
  <c r="S1352" i="2"/>
  <c r="S1780" i="2"/>
  <c r="S1781" i="2"/>
  <c r="S124" i="2"/>
  <c r="S511" i="2"/>
  <c r="S630" i="2"/>
  <c r="S1782" i="2"/>
  <c r="S1353" i="2"/>
  <c r="S125" i="2"/>
  <c r="S1354" i="2"/>
  <c r="S1355" i="2"/>
  <c r="S1783" i="2"/>
  <c r="S1784" i="2"/>
  <c r="S1356" i="2"/>
  <c r="S512" i="2"/>
  <c r="S1357" i="2"/>
  <c r="S513" i="2"/>
  <c r="S845" i="2"/>
  <c r="S1785" i="2"/>
  <c r="S631" i="2"/>
  <c r="S632" i="2"/>
  <c r="S1358" i="2"/>
  <c r="S126" i="2"/>
  <c r="S1786" i="2"/>
  <c r="S1359" i="2"/>
  <c r="S279" i="2"/>
  <c r="S1360" i="2"/>
  <c r="S1787" i="2"/>
  <c r="S1788" i="2"/>
  <c r="S1361" i="2"/>
  <c r="S1106" i="2"/>
  <c r="S1789" i="2"/>
  <c r="S280" i="2"/>
  <c r="S699" i="2"/>
  <c r="S1362" i="2"/>
  <c r="S1363" i="2"/>
  <c r="S1364" i="2"/>
  <c r="S43" i="2"/>
  <c r="S1365" i="2"/>
  <c r="S1790" i="2"/>
  <c r="S44" i="2"/>
  <c r="S1791" i="2"/>
  <c r="S45" i="2"/>
  <c r="S1366" i="2"/>
  <c r="S127" i="2"/>
  <c r="S1792" i="2"/>
  <c r="S1367" i="2"/>
  <c r="S128" i="2"/>
  <c r="S129" i="2"/>
  <c r="S130" i="2"/>
  <c r="S1793" i="2"/>
  <c r="S1368" i="2"/>
  <c r="S1369" i="2"/>
  <c r="S633" i="2"/>
  <c r="S1370" i="2"/>
  <c r="S1371" i="2"/>
  <c r="S964" i="2"/>
  <c r="S1372" i="2"/>
  <c r="S1794" i="2"/>
  <c r="S778" i="2"/>
  <c r="S1373" i="2"/>
  <c r="S1374" i="2"/>
  <c r="S211" i="2"/>
  <c r="S380" i="2"/>
  <c r="S965" i="2"/>
  <c r="S46" i="2"/>
  <c r="S212" i="2"/>
  <c r="S514" i="2"/>
  <c r="S213" i="2"/>
  <c r="S47" i="2"/>
  <c r="S1375" i="2"/>
  <c r="S48" i="2"/>
  <c r="S1376" i="2"/>
  <c r="S1377" i="2"/>
  <c r="S1795" i="2"/>
  <c r="S966" i="2"/>
  <c r="S281" i="2"/>
  <c r="S49" i="2"/>
  <c r="S1107" i="2"/>
  <c r="S131" i="2"/>
  <c r="S1108" i="2"/>
  <c r="S515" i="2"/>
  <c r="S481" i="2"/>
  <c r="S1378" i="2"/>
  <c r="S282" i="2"/>
  <c r="S1379" i="2"/>
  <c r="S846" i="2"/>
  <c r="S462" i="2"/>
  <c r="S847" i="2"/>
  <c r="S132" i="2"/>
  <c r="S1380" i="2"/>
  <c r="S967" i="2"/>
  <c r="S722" i="2"/>
  <c r="S516" i="2"/>
  <c r="S1109" i="2"/>
  <c r="S1796" i="2"/>
  <c r="S779" i="2"/>
  <c r="S1797" i="2"/>
  <c r="S780" i="2"/>
  <c r="S133" i="2"/>
  <c r="S1798" i="2"/>
  <c r="S968" i="2"/>
  <c r="S1381" i="2"/>
  <c r="S848" i="2"/>
  <c r="S1382" i="2"/>
  <c r="S1383" i="2"/>
  <c r="S134" i="2"/>
  <c r="S517" i="2"/>
  <c r="S634" i="2"/>
  <c r="S1384" i="2"/>
  <c r="S1385" i="2"/>
  <c r="S781" i="2"/>
  <c r="S443" i="2"/>
  <c r="S214" i="2"/>
  <c r="S215" i="2"/>
  <c r="S216" i="2"/>
  <c r="S782" i="2"/>
  <c r="S217" i="2"/>
  <c r="S1386" i="2"/>
  <c r="S518" i="2"/>
  <c r="S1387" i="2"/>
  <c r="S1388" i="2"/>
  <c r="S1389" i="2"/>
  <c r="S218" i="2"/>
  <c r="S1390" i="2"/>
  <c r="S283" i="2"/>
  <c r="S1391" i="2"/>
  <c r="S519" i="2"/>
  <c r="S2" i="2"/>
  <c r="S1392" i="2"/>
  <c r="S1393" i="2"/>
  <c r="S1394" i="2"/>
  <c r="S1395" i="2"/>
  <c r="S1396" i="2"/>
  <c r="S1799" i="2"/>
  <c r="S1397" i="2"/>
  <c r="S1800" i="2"/>
  <c r="S50" i="2"/>
  <c r="S219" i="2"/>
  <c r="S1398" i="2"/>
  <c r="S352" i="2"/>
  <c r="S135" i="2"/>
  <c r="S418" i="2"/>
  <c r="S253" i="2"/>
  <c r="S254" i="2"/>
  <c r="S1399" i="2"/>
  <c r="S700" i="2"/>
  <c r="S783" i="2"/>
  <c r="S1400" i="2"/>
  <c r="S473" i="2"/>
  <c r="S1401" i="2"/>
  <c r="S1402" i="2"/>
  <c r="S1403" i="2"/>
  <c r="S520" i="2"/>
  <c r="S733" i="2"/>
  <c r="S51" i="2"/>
  <c r="S474" i="2"/>
  <c r="S1404" i="2"/>
  <c r="S969" i="2"/>
  <c r="S1405" i="2"/>
  <c r="S784" i="2"/>
  <c r="S1406" i="2"/>
  <c r="S1407" i="2"/>
  <c r="S1408" i="2"/>
  <c r="S52" i="2"/>
  <c r="S1409" i="2"/>
  <c r="S1410" i="2"/>
  <c r="S1411" i="2"/>
  <c r="S1412" i="2"/>
  <c r="S1413" i="2"/>
  <c r="S1414" i="2"/>
  <c r="S1415" i="2"/>
  <c r="S970" i="2"/>
  <c r="S1416" i="2"/>
  <c r="S53" i="2"/>
  <c r="S1417" i="2"/>
  <c r="S1418" i="2"/>
  <c r="S1419" i="2"/>
  <c r="S521" i="2"/>
  <c r="S971" i="2"/>
  <c r="S1420" i="2"/>
  <c r="S1421" i="2"/>
  <c r="S1422" i="2"/>
  <c r="S1423" i="2"/>
  <c r="S1424" i="2"/>
  <c r="S1425" i="2"/>
  <c r="S785" i="2"/>
  <c r="S1426" i="2"/>
  <c r="S1427" i="2"/>
  <c r="S1428" i="2"/>
  <c r="S972" i="2"/>
  <c r="S1429" i="2"/>
  <c r="S1430" i="2"/>
  <c r="S1431" i="2"/>
  <c r="S1432" i="2"/>
  <c r="S220" i="2"/>
  <c r="S1433" i="2"/>
  <c r="S54" i="2"/>
  <c r="S55" i="2"/>
  <c r="S973" i="2"/>
  <c r="S1434" i="2"/>
  <c r="S522" i="2"/>
  <c r="S1435" i="2"/>
  <c r="S475" i="2"/>
  <c r="S476" i="2"/>
  <c r="S974" i="2"/>
  <c r="S1436" i="2"/>
  <c r="S1437" i="2"/>
  <c r="S1438" i="2"/>
  <c r="S56" i="2"/>
  <c r="S701" i="2"/>
  <c r="S523" i="2"/>
  <c r="S1439" i="2"/>
  <c r="S975" i="2"/>
  <c r="S1440" i="2"/>
  <c r="S57" i="2"/>
  <c r="S1441" i="2"/>
  <c r="S1442" i="2"/>
  <c r="S1443" i="2"/>
  <c r="S58" i="2"/>
  <c r="S1444" i="2"/>
  <c r="S1445" i="2"/>
  <c r="S1446" i="2"/>
  <c r="S59" i="2"/>
  <c r="S60" i="2"/>
  <c r="S61" i="2"/>
  <c r="S1447" i="2"/>
  <c r="S786" i="2"/>
  <c r="S1448" i="2"/>
  <c r="S1449" i="2"/>
  <c r="S702" i="2"/>
  <c r="S849" i="2"/>
  <c r="S1450" i="2"/>
  <c r="S419" i="2"/>
  <c r="S62" i="2"/>
  <c r="S1451" i="2"/>
  <c r="S284" i="2"/>
  <c r="S787" i="2"/>
  <c r="S338" i="2"/>
  <c r="S136" i="2"/>
  <c r="S381" i="2"/>
  <c r="S850" i="2"/>
  <c r="S63" i="2"/>
  <c r="S976" i="2"/>
  <c r="S137" i="2"/>
  <c r="S64" i="2"/>
  <c r="S524" i="2"/>
  <c r="S65" i="2"/>
  <c r="S851" i="2"/>
  <c r="S221" i="2"/>
  <c r="S525" i="2"/>
  <c r="S66" i="2"/>
  <c r="S1452" i="2"/>
  <c r="S1453" i="2"/>
  <c r="S67" i="2"/>
  <c r="S285" i="2"/>
  <c r="S68" i="2"/>
  <c r="S977" i="2"/>
  <c r="S756" i="2"/>
  <c r="S1110" i="2"/>
  <c r="S852" i="2"/>
  <c r="S1801" i="2"/>
  <c r="S441" i="2"/>
  <c r="S1190" i="2"/>
  <c r="S1111" i="2"/>
  <c r="S1112" i="2"/>
  <c r="S703" i="2"/>
  <c r="S463" i="2"/>
  <c r="S978" i="2"/>
  <c r="S1113" i="2"/>
  <c r="S853" i="2"/>
  <c r="S1114" i="2"/>
  <c r="S286" i="2"/>
  <c r="S1653" i="2"/>
  <c r="S1454" i="2"/>
  <c r="S738" i="2"/>
  <c r="S287" i="2"/>
  <c r="S854" i="2"/>
  <c r="S464" i="2"/>
  <c r="S420" i="2"/>
  <c r="S421" i="2"/>
  <c r="S913" i="2"/>
  <c r="S288" i="2"/>
  <c r="S1802" i="2"/>
  <c r="S1115" i="2"/>
  <c r="S1803" i="2"/>
  <c r="S422" i="2"/>
  <c r="S480" i="2"/>
  <c r="S1804" i="2"/>
  <c r="S723" i="2"/>
  <c r="S465" i="2"/>
  <c r="S1116" i="2"/>
  <c r="S914" i="2"/>
  <c r="S1805" i="2"/>
  <c r="S724" i="2"/>
  <c r="S1806" i="2"/>
  <c r="S1807" i="2"/>
  <c r="S289" i="2"/>
  <c r="S5" i="2"/>
  <c r="S353" i="2"/>
  <c r="S1455" i="2"/>
  <c r="S915" i="2"/>
  <c r="S1808" i="2"/>
  <c r="S1191" i="2"/>
  <c r="S423" i="2"/>
  <c r="S1117" i="2"/>
  <c r="S1809" i="2"/>
  <c r="S979" i="2"/>
  <c r="S1654" i="2"/>
  <c r="S980" i="2"/>
  <c r="S1456" i="2"/>
  <c r="S916" i="2"/>
  <c r="S1118" i="2"/>
  <c r="S466" i="2"/>
  <c r="S362" i="2"/>
  <c r="S1810" i="2"/>
  <c r="S1811" i="2"/>
  <c r="S1812" i="2"/>
  <c r="S1813" i="2"/>
  <c r="S1119" i="2"/>
  <c r="S1192" i="2"/>
  <c r="S290" i="2"/>
  <c r="S981" i="2"/>
  <c r="S635" i="2"/>
  <c r="S526" i="2"/>
  <c r="S1814" i="2"/>
  <c r="S1457" i="2"/>
  <c r="S1815" i="2"/>
  <c r="S917" i="2"/>
  <c r="S363" i="2"/>
  <c r="S1120" i="2"/>
  <c r="S982" i="2"/>
  <c r="S750" i="2"/>
  <c r="S1193" i="2"/>
  <c r="S424" i="2"/>
  <c r="S1194" i="2"/>
  <c r="S364" i="2"/>
  <c r="S855" i="2"/>
  <c r="S291" i="2"/>
  <c r="S1816" i="2"/>
  <c r="S636" i="2"/>
  <c r="S1817" i="2"/>
  <c r="S1195" i="2"/>
  <c r="S1458" i="2"/>
  <c r="S292" i="2"/>
  <c r="S1818" i="2"/>
  <c r="S761" i="2"/>
  <c r="S138" i="2"/>
  <c r="S856" i="2"/>
  <c r="S486" i="2"/>
  <c r="S1819" i="2"/>
  <c r="S637" i="2"/>
  <c r="S1121" i="2"/>
  <c r="S1820" i="2"/>
  <c r="S139" i="2"/>
  <c r="S638" i="2"/>
  <c r="S1122" i="2"/>
  <c r="S1821" i="2"/>
  <c r="S527" i="2"/>
  <c r="S293" i="2"/>
  <c r="S1459" i="2"/>
  <c r="S1822" i="2"/>
  <c r="S1823" i="2"/>
  <c r="S857" i="2"/>
  <c r="S1460" i="2"/>
  <c r="S294" i="2"/>
  <c r="S487" i="2"/>
  <c r="S639" i="2"/>
  <c r="S488" i="2"/>
  <c r="S640" i="2"/>
  <c r="S918" i="2"/>
  <c r="S983" i="2"/>
  <c r="S858" i="2"/>
  <c r="S641" i="2"/>
  <c r="S919" i="2"/>
  <c r="S1123" i="2"/>
  <c r="S1124" i="2"/>
  <c r="S859" i="2"/>
  <c r="S1824" i="2"/>
  <c r="S751" i="2"/>
  <c r="S1825" i="2"/>
  <c r="S1196" i="2"/>
  <c r="S1125" i="2"/>
  <c r="S860" i="2"/>
  <c r="S762" i="2"/>
  <c r="S1461" i="2"/>
  <c r="S1826" i="2"/>
  <c r="S984" i="2"/>
  <c r="S489" i="2"/>
  <c r="S1462" i="2"/>
  <c r="S642" i="2"/>
  <c r="S1126" i="2"/>
  <c r="S643" i="2"/>
  <c r="S1827" i="2"/>
  <c r="S1127" i="2"/>
  <c r="S365" i="2"/>
  <c r="S644" i="2"/>
  <c r="S645" i="2"/>
  <c r="S646" i="2"/>
  <c r="S1828" i="2"/>
  <c r="S1463" i="2"/>
  <c r="S1464" i="2"/>
  <c r="S1829" i="2"/>
  <c r="S1830" i="2"/>
  <c r="S1128" i="2"/>
  <c r="S647" i="2"/>
  <c r="S648" i="2"/>
  <c r="S222" i="2"/>
  <c r="S1465" i="2"/>
  <c r="S1129" i="2"/>
  <c r="S366" i="2"/>
  <c r="S1831" i="2"/>
  <c r="S295" i="2"/>
  <c r="S1832" i="2"/>
  <c r="S1833" i="2"/>
  <c r="S985" i="2"/>
  <c r="S1197" i="2"/>
  <c r="S1834" i="2"/>
  <c r="S649" i="2"/>
  <c r="S1466" i="2"/>
  <c r="S1835" i="2"/>
  <c r="S1836" i="2"/>
  <c r="S650" i="2"/>
  <c r="S1837" i="2"/>
  <c r="S1130" i="2"/>
  <c r="S1838" i="2"/>
  <c r="S1131" i="2"/>
  <c r="S1132" i="2"/>
  <c r="S1839" i="2"/>
  <c r="S651" i="2"/>
  <c r="S1467" i="2"/>
  <c r="S986" i="2"/>
  <c r="S861" i="2"/>
  <c r="S1840" i="2"/>
  <c r="S1841" i="2"/>
  <c r="S652" i="2"/>
  <c r="S1842" i="2"/>
  <c r="S528" i="2"/>
  <c r="S653" i="2"/>
  <c r="S862" i="2"/>
  <c r="S654" i="2"/>
  <c r="S1468" i="2"/>
  <c r="S490" i="2"/>
  <c r="S1133" i="2"/>
  <c r="S655" i="2"/>
  <c r="S1843" i="2"/>
  <c r="S1469" i="2"/>
  <c r="S1134" i="2"/>
  <c r="S529" i="2"/>
  <c r="S739" i="2"/>
  <c r="S1844" i="2"/>
  <c r="S987" i="2"/>
  <c r="S1470" i="2"/>
  <c r="S1135" i="2"/>
  <c r="S1845" i="2"/>
  <c r="S1846" i="2"/>
  <c r="S1136" i="2"/>
  <c r="S656" i="2"/>
  <c r="S1471" i="2"/>
  <c r="S1198" i="2"/>
  <c r="S1472" i="2"/>
  <c r="S657" i="2"/>
  <c r="S863" i="2"/>
  <c r="S864" i="2"/>
  <c r="S491" i="2"/>
  <c r="S658" i="2"/>
  <c r="S1137" i="2"/>
  <c r="S1138" i="2"/>
  <c r="S659" i="2"/>
  <c r="S467" i="2"/>
  <c r="S1847" i="2"/>
  <c r="S865" i="2"/>
  <c r="S1848" i="2"/>
  <c r="S1849" i="2"/>
  <c r="S1139" i="2"/>
  <c r="S296" i="2"/>
  <c r="S1473" i="2"/>
  <c r="S660" i="2"/>
  <c r="S920" i="2"/>
  <c r="S297" i="2"/>
  <c r="S223" i="2"/>
  <c r="S1850" i="2"/>
  <c r="S444" i="2"/>
  <c r="S1140" i="2"/>
  <c r="S1474" i="2"/>
  <c r="S425" i="2"/>
  <c r="S1851" i="2"/>
  <c r="S426" i="2"/>
  <c r="S866" i="2"/>
  <c r="S1852" i="2"/>
  <c r="S1853" i="2"/>
  <c r="S1141" i="2"/>
  <c r="S224" i="2"/>
  <c r="S492" i="2"/>
  <c r="S867" i="2"/>
  <c r="S1854" i="2"/>
  <c r="S740" i="2"/>
  <c r="S1475" i="2"/>
  <c r="S661" i="2"/>
  <c r="S225" i="2"/>
  <c r="S662" i="2"/>
  <c r="S427" i="2"/>
  <c r="S530" i="2"/>
  <c r="S298" i="2"/>
  <c r="S1855" i="2"/>
  <c r="S1199" i="2"/>
  <c r="S988" i="2"/>
  <c r="S1476" i="2"/>
  <c r="S1477" i="2"/>
  <c r="S299" i="2"/>
  <c r="S1142" i="2"/>
  <c r="S663" i="2"/>
  <c r="S989" i="2"/>
  <c r="S382" i="2"/>
  <c r="S1856" i="2"/>
  <c r="S1143" i="2"/>
  <c r="S1857" i="2"/>
  <c r="S1478" i="2"/>
  <c r="S1144" i="2"/>
  <c r="S1200" i="2"/>
  <c r="S990" i="2"/>
  <c r="S868" i="2"/>
  <c r="S1145" i="2"/>
  <c r="S1479" i="2"/>
  <c r="S869" i="2"/>
  <c r="S531" i="2"/>
  <c r="S226" i="2"/>
  <c r="S383" i="2"/>
  <c r="S870" i="2"/>
  <c r="S1480" i="2"/>
  <c r="S1146" i="2"/>
  <c r="S664" i="2"/>
  <c r="S300" i="2"/>
  <c r="S532" i="2"/>
  <c r="S921" i="2"/>
  <c r="S227" i="2"/>
  <c r="S1147" i="2"/>
  <c r="S1481" i="2"/>
  <c r="S1858" i="2"/>
  <c r="S1148" i="2"/>
  <c r="S1859" i="2"/>
  <c r="S228" i="2"/>
  <c r="S533" i="2"/>
  <c r="S704" i="2"/>
  <c r="S745" i="2"/>
  <c r="S493" i="2"/>
  <c r="S1860" i="2"/>
  <c r="S991" i="2"/>
  <c r="S1861" i="2"/>
  <c r="S1482" i="2"/>
  <c r="S1862" i="2"/>
  <c r="S301" i="2"/>
  <c r="S1483" i="2"/>
  <c r="S302" i="2"/>
  <c r="S303" i="2"/>
  <c r="S752" i="2"/>
  <c r="S229" i="2"/>
  <c r="S534" i="2"/>
  <c r="S665" i="2"/>
  <c r="S788" i="2"/>
  <c r="S384" i="2"/>
  <c r="S304" i="2"/>
  <c r="S1484" i="2"/>
  <c r="S535" i="2"/>
  <c r="S305" i="2"/>
  <c r="S1201" i="2"/>
  <c r="S1485" i="2"/>
  <c r="S871" i="2"/>
  <c r="S306" i="2"/>
  <c r="S734" i="2"/>
  <c r="S1863" i="2"/>
  <c r="S536" i="2"/>
  <c r="S1149" i="2"/>
  <c r="S666" i="2"/>
  <c r="S307" i="2"/>
  <c r="S789" i="2"/>
  <c r="S308" i="2"/>
  <c r="S537" i="2"/>
  <c r="S790" i="2"/>
  <c r="S1864" i="2"/>
  <c r="S791" i="2"/>
  <c r="S1150" i="2"/>
  <c r="S1486" i="2"/>
  <c r="S230" i="2"/>
  <c r="S792" i="2"/>
  <c r="S793" i="2"/>
  <c r="S667" i="2"/>
  <c r="S428" i="2"/>
  <c r="S1865" i="2"/>
  <c r="S1487" i="2"/>
  <c r="S1488" i="2"/>
  <c r="S1866" i="2"/>
  <c r="S1489" i="2"/>
  <c r="S1867" i="2"/>
  <c r="S1490" i="2"/>
  <c r="S668" i="2"/>
  <c r="S445" i="2"/>
  <c r="S1491" i="2"/>
  <c r="S1868" i="2"/>
  <c r="S1931" i="2"/>
  <c r="S309" i="2"/>
  <c r="S1492" i="2"/>
  <c r="S310" i="2"/>
  <c r="S1869" i="2"/>
  <c r="S1493" i="2"/>
  <c r="S538" i="2"/>
  <c r="S231" i="2"/>
  <c r="S1870" i="2"/>
  <c r="S1871" i="2"/>
  <c r="S311" i="2"/>
  <c r="S1872" i="2"/>
  <c r="S539" i="2"/>
  <c r="S446" i="2"/>
  <c r="S992" i="2"/>
  <c r="S669" i="2"/>
  <c r="S1494" i="2"/>
  <c r="S872" i="2"/>
  <c r="S873" i="2"/>
  <c r="S1151" i="2"/>
  <c r="S746" i="2"/>
  <c r="S312" i="2"/>
  <c r="S540" i="2"/>
  <c r="S1495" i="2"/>
  <c r="S385" i="2"/>
  <c r="S670" i="2"/>
  <c r="S1873" i="2"/>
  <c r="S922" i="2"/>
  <c r="S232" i="2"/>
  <c r="S1874" i="2"/>
  <c r="S447" i="2"/>
  <c r="S993" i="2"/>
  <c r="S1496" i="2"/>
  <c r="S482" i="2"/>
  <c r="S313" i="2"/>
  <c r="S314" i="2"/>
  <c r="S1497" i="2"/>
  <c r="S994" i="2"/>
  <c r="S1934" i="2"/>
  <c r="S1498" i="2"/>
  <c r="S1875" i="2"/>
  <c r="S725" i="2"/>
  <c r="S1876" i="2"/>
  <c r="S1877" i="2"/>
  <c r="S995" i="2"/>
  <c r="S794" i="2"/>
  <c r="S671" i="2"/>
  <c r="S705" i="2"/>
  <c r="S795" i="2"/>
  <c r="S1499" i="2"/>
  <c r="S541" i="2"/>
  <c r="S1500" i="2"/>
  <c r="S706" i="2"/>
  <c r="S672" i="2"/>
  <c r="S1501" i="2"/>
  <c r="S673" i="2"/>
  <c r="S1502" i="2"/>
  <c r="S315" i="2"/>
  <c r="S1878" i="2"/>
  <c r="S233" i="2"/>
  <c r="S1503" i="2"/>
  <c r="S354" i="2"/>
  <c r="S1504" i="2"/>
  <c r="S234" i="2"/>
  <c r="S316" i="2"/>
  <c r="S1505" i="2"/>
  <c r="S1506" i="2"/>
  <c r="S1879" i="2"/>
  <c r="S429" i="2"/>
  <c r="S996" i="2"/>
  <c r="S1507" i="2"/>
  <c r="S367" i="2"/>
  <c r="S1152" i="2"/>
  <c r="S1508" i="2"/>
  <c r="S747" i="2"/>
  <c r="S317" i="2"/>
  <c r="S1202" i="2"/>
  <c r="S318" i="2"/>
  <c r="S674" i="2"/>
  <c r="S1880" i="2"/>
  <c r="S1881" i="2"/>
  <c r="S1882" i="2"/>
  <c r="S1509" i="2"/>
  <c r="S448" i="2"/>
  <c r="S542" i="2"/>
  <c r="S69" i="2"/>
  <c r="S1153" i="2"/>
  <c r="S1510" i="2"/>
  <c r="S140" i="2"/>
  <c r="S1511" i="2"/>
  <c r="S1883" i="2"/>
  <c r="S70" i="2"/>
  <c r="S997" i="2"/>
  <c r="S1154" i="2"/>
  <c r="S1884" i="2"/>
  <c r="S1512" i="2"/>
  <c r="S386" i="2"/>
  <c r="S1155" i="2"/>
  <c r="S874" i="2"/>
  <c r="S1513" i="2"/>
  <c r="S1885" i="2"/>
  <c r="S1514" i="2"/>
  <c r="S796" i="2"/>
  <c r="S875" i="2"/>
  <c r="S998" i="2"/>
  <c r="S1515" i="2"/>
  <c r="S1156" i="2"/>
  <c r="S1157" i="2"/>
  <c r="S1886" i="2"/>
  <c r="S387" i="2"/>
  <c r="S1516" i="2"/>
  <c r="S1517" i="2"/>
  <c r="S1518" i="2"/>
  <c r="S141" i="2"/>
  <c r="S797" i="2"/>
  <c r="S1158" i="2"/>
  <c r="S999" i="2"/>
  <c r="S1519" i="2"/>
  <c r="S543" i="2"/>
  <c r="S319" i="2"/>
  <c r="S1520" i="2"/>
  <c r="S1159" i="2"/>
  <c r="S1521" i="2"/>
  <c r="S798" i="2"/>
  <c r="S388" i="2"/>
  <c r="S1522" i="2"/>
  <c r="S142" i="2"/>
  <c r="S1523" i="2"/>
  <c r="S675" i="2"/>
  <c r="S143" i="2"/>
  <c r="S144" i="2"/>
  <c r="S1524" i="2"/>
  <c r="S449" i="2"/>
  <c r="S1525" i="2"/>
  <c r="S1526" i="2"/>
  <c r="S1527" i="2"/>
  <c r="S1887" i="2"/>
  <c r="S339" i="2"/>
  <c r="S1528" i="2"/>
  <c r="S544" i="2"/>
  <c r="S389" i="2"/>
  <c r="S1160" i="2"/>
  <c r="S1529" i="2"/>
  <c r="S1000" i="2"/>
  <c r="S1530" i="2"/>
  <c r="S71" i="2"/>
  <c r="S799" i="2"/>
  <c r="S1531" i="2"/>
  <c r="S1001" i="2"/>
  <c r="S876" i="2"/>
  <c r="S800" i="2"/>
  <c r="S1002" i="2"/>
  <c r="S1003" i="2"/>
  <c r="S1004" i="2"/>
  <c r="S1532" i="2"/>
  <c r="S235" i="2"/>
  <c r="S1533" i="2"/>
  <c r="S72" i="2"/>
  <c r="S73" i="2"/>
  <c r="S74" i="2"/>
  <c r="S3" i="2"/>
  <c r="S1534" i="2"/>
  <c r="S1535" i="2"/>
  <c r="S320" i="2"/>
  <c r="S75" i="2"/>
  <c r="S236" i="2"/>
  <c r="S1888" i="2"/>
  <c r="S76" i="2"/>
  <c r="S77" i="2"/>
  <c r="S1536" i="2"/>
  <c r="S545" i="2"/>
  <c r="S78" i="2"/>
  <c r="S79" i="2"/>
  <c r="S1537" i="2"/>
  <c r="S237" i="2"/>
  <c r="S1538" i="2"/>
  <c r="S1005" i="2"/>
  <c r="S546" i="2"/>
  <c r="S80" i="2"/>
  <c r="S1539" i="2"/>
  <c r="S1889" i="2"/>
  <c r="S321" i="2"/>
  <c r="S1890" i="2"/>
  <c r="S547" i="2"/>
  <c r="S1891" i="2"/>
  <c r="S238" i="2"/>
  <c r="S1540" i="2"/>
  <c r="S239" i="2"/>
  <c r="S1541" i="2"/>
  <c r="S1542" i="2"/>
  <c r="S1543" i="2"/>
  <c r="S1544" i="2"/>
  <c r="S1545" i="2"/>
  <c r="S1546" i="2"/>
  <c r="S81" i="2"/>
  <c r="S548" i="2"/>
  <c r="S1547" i="2"/>
  <c r="S1548" i="2"/>
  <c r="S145" i="2"/>
  <c r="S549" i="2"/>
  <c r="S1006" i="2"/>
  <c r="S82" i="2"/>
  <c r="S1007" i="2"/>
  <c r="S1008" i="2"/>
  <c r="S1549" i="2"/>
  <c r="S1892" i="2"/>
  <c r="S146" i="2"/>
  <c r="S1550" i="2"/>
  <c r="S1009" i="2"/>
  <c r="S1893" i="2"/>
  <c r="S240" i="2"/>
  <c r="S1010" i="2"/>
  <c r="S1551" i="2"/>
  <c r="S1894" i="2"/>
  <c r="S1552" i="2"/>
  <c r="S1895" i="2"/>
  <c r="S83" i="2"/>
  <c r="S676" i="2"/>
  <c r="S1553" i="2"/>
  <c r="S550" i="2"/>
  <c r="S551" i="2"/>
  <c r="S84" i="2"/>
  <c r="S85" i="2"/>
  <c r="S877" i="2"/>
  <c r="S1554" i="2"/>
  <c r="S86" i="2"/>
  <c r="S1555" i="2"/>
  <c r="S1556" i="2"/>
  <c r="S340" i="2"/>
  <c r="S1557" i="2"/>
  <c r="S1558" i="2"/>
  <c r="S147" i="2"/>
  <c r="S87" i="2"/>
  <c r="S241" i="2"/>
  <c r="S1559" i="2"/>
  <c r="S322" i="2"/>
  <c r="S1560" i="2"/>
  <c r="S242" i="2"/>
  <c r="S1896" i="2"/>
  <c r="S148" i="2"/>
  <c r="S1561" i="2"/>
  <c r="S1897" i="2"/>
  <c r="S741" i="2"/>
  <c r="S1562" i="2"/>
  <c r="S878" i="2"/>
  <c r="S552" i="2"/>
  <c r="S801" i="2"/>
  <c r="S1161" i="2"/>
  <c r="S149" i="2"/>
  <c r="S879" i="2"/>
  <c r="S88" i="2"/>
  <c r="S880" i="2"/>
  <c r="S1898" i="2"/>
  <c r="S1162" i="2"/>
  <c r="S150" i="2"/>
  <c r="S802" i="2"/>
  <c r="S89" i="2"/>
  <c r="S1011" i="2"/>
  <c r="S477" i="2"/>
  <c r="S758" i="2"/>
  <c r="S803" i="2"/>
  <c r="S1932" i="2"/>
  <c r="S151" i="2"/>
  <c r="S804" i="2"/>
  <c r="S478" i="2"/>
  <c r="S243" i="2"/>
  <c r="S483" i="2"/>
  <c r="S152" i="2"/>
  <c r="S1935" i="2"/>
  <c r="S1563" i="2"/>
  <c r="S244" i="2"/>
  <c r="S553" i="2"/>
  <c r="S1012" i="2"/>
  <c r="S1899" i="2"/>
  <c r="S554" i="2"/>
  <c r="S555" i="2"/>
  <c r="S556" i="2"/>
  <c r="S557" i="2"/>
  <c r="S1013" i="2"/>
  <c r="S1564" i="2"/>
  <c r="S1014" i="2"/>
  <c r="S323" i="2"/>
  <c r="S390" i="2"/>
  <c r="S1565" i="2"/>
  <c r="S558" i="2"/>
  <c r="S1566" i="2"/>
  <c r="S1900" i="2"/>
  <c r="S1567" i="2"/>
  <c r="S324" i="2"/>
  <c r="S1568" i="2"/>
  <c r="S1015" i="2"/>
  <c r="S325" i="2"/>
  <c r="S881" i="2"/>
  <c r="S882" i="2"/>
  <c r="S326" i="2"/>
  <c r="S327" i="2"/>
  <c r="S1936" i="2"/>
  <c r="S677" i="2"/>
  <c r="S328" i="2"/>
  <c r="S329" i="2"/>
  <c r="S1901" i="2"/>
  <c r="S1163" i="2"/>
  <c r="S883" i="2"/>
  <c r="S1569" i="2"/>
  <c r="S884" i="2"/>
  <c r="S430" i="2"/>
  <c r="S885" i="2"/>
  <c r="S886" i="2"/>
  <c r="S355" i="2"/>
  <c r="S356" i="2"/>
  <c r="S753" i="2"/>
  <c r="S1164" i="2"/>
  <c r="S707" i="2"/>
  <c r="S431" i="2"/>
  <c r="S1165" i="2"/>
  <c r="S484" i="2"/>
  <c r="S678" i="2"/>
  <c r="S1016" i="2"/>
  <c r="S887" i="2"/>
  <c r="S330" i="2"/>
  <c r="S1570" i="2"/>
  <c r="S357" i="2"/>
  <c r="S679" i="2"/>
  <c r="S1571" i="2"/>
  <c r="S90" i="2"/>
  <c r="S754" i="2"/>
  <c r="S680" i="2"/>
  <c r="S1572" i="2"/>
  <c r="S681" i="2"/>
  <c r="S1166" i="2"/>
  <c r="S1573" i="2"/>
  <c r="S358" i="2"/>
  <c r="S1017" i="2"/>
  <c r="S153" i="2"/>
  <c r="S1574" i="2"/>
  <c r="S559" i="2"/>
  <c r="S560" i="2"/>
  <c r="S1575" i="2"/>
  <c r="S888" i="2"/>
  <c r="S1902" i="2"/>
  <c r="S1903" i="2"/>
  <c r="S391" i="2"/>
  <c r="S1904" i="2"/>
  <c r="S726" i="2"/>
  <c r="S331" i="2"/>
  <c r="S1905" i="2"/>
  <c r="S1167" i="2"/>
  <c r="S1576" i="2"/>
  <c r="S6" i="2"/>
  <c r="S1906" i="2"/>
  <c r="S91" i="2"/>
  <c r="S92" i="2"/>
  <c r="S341" i="2"/>
  <c r="S1577" i="2"/>
  <c r="S561" i="2"/>
  <c r="S1018" i="2"/>
  <c r="S1907" i="2"/>
  <c r="S154" i="2"/>
  <c r="S1908" i="2"/>
  <c r="S889" i="2"/>
  <c r="S682" i="2"/>
  <c r="S1019" i="2"/>
  <c r="S890" i="2"/>
  <c r="S891" i="2"/>
  <c r="S93" i="2"/>
  <c r="S683" i="2"/>
  <c r="S1909" i="2"/>
  <c r="S1910" i="2"/>
  <c r="S562" i="2"/>
  <c r="S684" i="2"/>
  <c r="S1911" i="2"/>
  <c r="S755" i="2"/>
  <c r="S892" i="2"/>
  <c r="S1168" i="2"/>
  <c r="S155" i="2"/>
  <c r="S685" i="2"/>
  <c r="S432" i="2"/>
  <c r="S392" i="2"/>
  <c r="S332" i="2"/>
  <c r="S433" i="2"/>
  <c r="S563" i="2"/>
  <c r="S1912" i="2"/>
  <c r="S893" i="2"/>
  <c r="S1578" i="2"/>
  <c r="S94" i="2"/>
  <c r="S1020" i="2"/>
  <c r="S1913" i="2"/>
  <c r="S1169" i="2"/>
  <c r="S1579" i="2"/>
  <c r="S1021" i="2"/>
  <c r="S95" i="2"/>
  <c r="S686" i="2"/>
  <c r="S1170" i="2"/>
  <c r="S1914" i="2"/>
  <c r="S156" i="2"/>
  <c r="S1915" i="2"/>
  <c r="S1022" i="2"/>
  <c r="S1580" i="2"/>
  <c r="S742" i="2"/>
  <c r="S1171" i="2"/>
  <c r="S333" i="2"/>
  <c r="S1581" i="2"/>
  <c r="S359" i="2"/>
  <c r="S1582" i="2"/>
  <c r="S894" i="2"/>
  <c r="S1583" i="2"/>
  <c r="S1584" i="2"/>
  <c r="S1916" i="2"/>
  <c r="S895" i="2"/>
  <c r="S1172" i="2"/>
  <c r="S1585" i="2"/>
  <c r="S96" i="2"/>
  <c r="S1173" i="2"/>
  <c r="S687" i="2"/>
  <c r="S434" i="2"/>
  <c r="S1586" i="2"/>
  <c r="S564" i="2"/>
  <c r="S1917" i="2"/>
  <c r="S743" i="2"/>
  <c r="S805" i="2"/>
  <c r="S1587" i="2"/>
  <c r="S157" i="2"/>
  <c r="S245" i="2"/>
  <c r="S896" i="2"/>
  <c r="S246" i="2"/>
  <c r="S735" i="2"/>
  <c r="S1588" i="2"/>
  <c r="S1023" i="2"/>
  <c r="S1589" i="2"/>
  <c r="S97" i="2"/>
  <c r="S98" i="2"/>
  <c r="S806" i="2"/>
  <c r="S807" i="2"/>
  <c r="S479" i="2"/>
  <c r="S1590" i="2"/>
  <c r="S99" i="2"/>
  <c r="S247" i="2"/>
  <c r="S1591" i="2"/>
  <c r="S158" i="2"/>
  <c r="S248" i="2"/>
  <c r="S1024" i="2"/>
  <c r="S1174" i="2"/>
  <c r="S897" i="2"/>
  <c r="S898" i="2"/>
  <c r="S1918" i="2"/>
  <c r="S159" i="2"/>
  <c r="S1175" i="2"/>
  <c r="S1919" i="2"/>
  <c r="S1176" i="2"/>
  <c r="S1920" i="2"/>
  <c r="S1025" i="2"/>
  <c r="S1592" i="2"/>
  <c r="S1177" i="2"/>
  <c r="S565" i="2"/>
  <c r="S1178" i="2"/>
  <c r="S468" i="2"/>
  <c r="S1593" i="2"/>
  <c r="S566" i="2"/>
  <c r="S450" i="2"/>
  <c r="S1594" i="2"/>
  <c r="S334" i="2"/>
  <c r="S899" i="2"/>
  <c r="S688" i="2"/>
  <c r="S1179" i="2"/>
  <c r="S1595" i="2"/>
  <c r="S1026" i="2"/>
  <c r="S900" i="2"/>
  <c r="S901" i="2"/>
  <c r="S100" i="2"/>
  <c r="S335" i="2"/>
  <c r="S1027" i="2"/>
  <c r="S902" i="2"/>
  <c r="S689" i="2"/>
  <c r="S1921" i="2"/>
  <c r="S1028" i="2"/>
  <c r="S1596" i="2"/>
  <c r="S1029" i="2"/>
  <c r="S451" i="2"/>
  <c r="S1030" i="2"/>
  <c r="S1597" i="2"/>
  <c r="S1922" i="2"/>
  <c r="S1598" i="2"/>
  <c r="S1923" i="2"/>
  <c r="S903" i="2"/>
  <c r="S160" i="2"/>
  <c r="S567" i="2"/>
  <c r="S1599" i="2"/>
  <c r="S452" i="2"/>
  <c r="S1031" i="2"/>
  <c r="S7" i="2"/>
  <c r="S469" i="2"/>
  <c r="S1600" i="2"/>
  <c r="S1601" i="2"/>
  <c r="S1602" i="2"/>
  <c r="S1603" i="2"/>
  <c r="S1604" i="2"/>
  <c r="S1605" i="2"/>
  <c r="S1606" i="2"/>
  <c r="S1607" i="2"/>
  <c r="S1608" i="2"/>
  <c r="S393" i="2"/>
  <c r="S4" i="2"/>
  <c r="S1180" i="2"/>
  <c r="S453" i="2"/>
  <c r="S435" i="2"/>
  <c r="S436" i="2"/>
  <c r="S1609" i="2"/>
  <c r="S1610" i="2"/>
  <c r="S101" i="2"/>
  <c r="S1611" i="2"/>
  <c r="S1612" i="2"/>
  <c r="S727" i="2"/>
  <c r="S1613" i="2"/>
  <c r="S1614" i="2"/>
  <c r="S1615" i="2"/>
  <c r="S342" i="2"/>
  <c r="S568" i="2"/>
  <c r="S569" i="2"/>
  <c r="S1181" i="2"/>
  <c r="S1182" i="2"/>
  <c r="S570" i="2"/>
  <c r="S1616" i="2"/>
  <c r="S454" i="2"/>
  <c r="S1617" i="2"/>
  <c r="S1032" i="2"/>
  <c r="S343" i="2"/>
  <c r="S344" i="2"/>
  <c r="S571" i="2"/>
  <c r="S345" i="2"/>
  <c r="S346" i="2"/>
  <c r="S708" i="2"/>
  <c r="S1618" i="2"/>
  <c r="S572" i="2"/>
  <c r="S573" i="2"/>
  <c r="S709" i="2"/>
  <c r="S1033" i="2"/>
  <c r="S437" i="2"/>
  <c r="S102" i="2"/>
  <c r="S103" i="2"/>
  <c r="S161" i="2"/>
  <c r="S574" i="2"/>
  <c r="S347" i="2"/>
  <c r="S1619" i="2"/>
  <c r="S1620" i="2"/>
  <c r="S1621" i="2"/>
  <c r="S1622" i="2"/>
  <c r="S1623" i="2"/>
  <c r="S1624" i="2"/>
  <c r="S1625" i="2"/>
  <c r="S1626" i="2"/>
  <c r="S1627" i="2"/>
  <c r="S104" i="2"/>
  <c r="S759" i="2"/>
  <c r="S1628" i="2"/>
  <c r="S1629" i="2"/>
  <c r="S575" i="2"/>
  <c r="S1630" i="2"/>
  <c r="S1631" i="2"/>
  <c r="S1632" i="2"/>
  <c r="S1633" i="2"/>
  <c r="S1034" i="2"/>
  <c r="S1634" i="2"/>
  <c r="S105" i="2"/>
  <c r="S1635" i="2"/>
  <c r="S1636" i="2"/>
  <c r="S1637" i="2"/>
  <c r="S106" i="2"/>
  <c r="S1638" i="2"/>
  <c r="S904" i="2"/>
  <c r="S808" i="2"/>
  <c r="S249" i="2"/>
  <c r="S1639" i="2"/>
  <c r="S360" i="2"/>
  <c r="S1035" i="2"/>
  <c r="S905" i="2"/>
  <c r="S1924" i="2"/>
  <c r="S1183" i="2"/>
  <c r="S1184" i="2"/>
  <c r="S438" i="2"/>
  <c r="S576" i="2"/>
  <c r="S1640" i="2"/>
  <c r="S1925" i="2"/>
  <c r="S394" i="2"/>
  <c r="S690" i="2"/>
  <c r="S744" i="2"/>
  <c r="S1036" i="2"/>
  <c r="S691" i="2"/>
  <c r="S1641" i="2"/>
  <c r="S1926" i="2"/>
  <c r="S361" i="2"/>
  <c r="S577" i="2"/>
  <c r="S1927" i="2"/>
  <c r="S578" i="2"/>
  <c r="S470" i="2"/>
  <c r="S906" i="2"/>
  <c r="S692" i="2"/>
  <c r="S439" i="2"/>
  <c r="S1928" i="2"/>
  <c r="S440" i="2"/>
  <c r="S728" i="2"/>
  <c r="S693" i="2"/>
  <c r="S1929" i="2"/>
  <c r="S907" i="2"/>
  <c r="S908" i="2"/>
  <c r="S694" i="2"/>
  <c r="S1185" i="2"/>
  <c r="S1642" i="2"/>
  <c r="S1643" i="2"/>
  <c r="S1186" i="2"/>
  <c r="S1644" i="2"/>
  <c r="S1645" i="2"/>
  <c r="S1037" i="2"/>
  <c r="S250" i="2"/>
  <c r="S1646" i="2"/>
  <c r="S251" i="2"/>
  <c r="S1647" i="2"/>
  <c r="S809" i="2"/>
  <c r="S1648" i="2"/>
  <c r="S810" i="2"/>
  <c r="S1649" i="2"/>
  <c r="S1650" i="2"/>
  <c r="S1930" i="2"/>
  <c r="S1651" i="2"/>
  <c r="S252" i="2"/>
  <c r="S1652" i="2"/>
  <c r="F23" i="1"/>
  <c r="A1" i="3" a="1"/>
  <c r="A1" i="3" s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B37" i="5" l="1"/>
  <c r="E589" i="2"/>
  <c r="E1466" i="2" l="1"/>
  <c r="E717" i="2"/>
  <c r="E901" i="2"/>
  <c r="E568" i="2"/>
  <c r="E665" i="2"/>
  <c r="E1252" i="2"/>
  <c r="E1909" i="2"/>
  <c r="E1565" i="2"/>
  <c r="E837" i="2"/>
  <c r="E681" i="2"/>
  <c r="E317" i="2"/>
  <c r="E735" i="2"/>
  <c r="E693" i="2"/>
  <c r="E866" i="2"/>
  <c r="E649" i="2"/>
  <c r="E672" i="2"/>
  <c r="E1864" i="2"/>
  <c r="E1103" i="2"/>
  <c r="E652" i="2"/>
  <c r="E439" i="2"/>
  <c r="E1751" i="2"/>
  <c r="E275" i="2"/>
  <c r="E488" i="2"/>
  <c r="E636" i="2"/>
  <c r="E630" i="2"/>
  <c r="E816" i="2"/>
  <c r="E1748" i="2"/>
  <c r="E1705" i="2"/>
  <c r="E274" i="2"/>
  <c r="E39" i="2"/>
  <c r="E1044" i="2"/>
  <c r="E909" i="2"/>
  <c r="E1915" i="2"/>
  <c r="E1581" i="2"/>
  <c r="E342" i="2"/>
  <c r="E74" i="2"/>
  <c r="E1351" i="2"/>
  <c r="E1522" i="2"/>
  <c r="E160" i="2"/>
  <c r="E1208" i="2"/>
  <c r="E675" i="2"/>
  <c r="E461" i="2"/>
  <c r="E1409" i="2"/>
  <c r="E1144" i="2"/>
  <c r="E1127" i="2"/>
  <c r="E383" i="2"/>
  <c r="E1136" i="2"/>
  <c r="E511" i="2"/>
  <c r="E1769" i="2"/>
  <c r="E1166" i="2"/>
  <c r="E1562" i="2"/>
  <c r="E1171" i="2"/>
  <c r="E1027" i="2"/>
  <c r="E197" i="2"/>
  <c r="E1378" i="2"/>
  <c r="E1401" i="2"/>
  <c r="E1688" i="2"/>
  <c r="E1666" i="2"/>
  <c r="E1695" i="2"/>
  <c r="E1035" i="2"/>
  <c r="E1152" i="2"/>
  <c r="E656" i="2"/>
  <c r="E267" i="2"/>
  <c r="E21" i="2"/>
  <c r="E1634" i="2"/>
  <c r="E710" i="2"/>
  <c r="E669" i="2"/>
  <c r="E1336" i="2"/>
  <c r="E1225" i="2"/>
  <c r="E598" i="2"/>
  <c r="E772" i="2"/>
  <c r="E401" i="2"/>
  <c r="E1924" i="2"/>
  <c r="E37" i="2"/>
  <c r="E437" i="2"/>
  <c r="E136" i="2"/>
  <c r="E70" i="2"/>
  <c r="E1232" i="2"/>
  <c r="E865" i="2"/>
  <c r="E1256" i="2"/>
  <c r="E1145" i="2"/>
  <c r="E959" i="2"/>
  <c r="E438" i="2"/>
  <c r="E998" i="2"/>
  <c r="E1180" i="2"/>
  <c r="E1863" i="2"/>
  <c r="E1567" i="2"/>
  <c r="E365" i="2"/>
  <c r="E534" i="2"/>
  <c r="E329" i="2"/>
  <c r="E1891" i="2"/>
  <c r="E1087" i="2"/>
  <c r="E122" i="2"/>
  <c r="E349" i="2"/>
  <c r="E1177" i="2"/>
  <c r="E838" i="2"/>
  <c r="E1740" i="2"/>
  <c r="E628" i="2"/>
  <c r="E1205" i="2"/>
  <c r="E26" i="2"/>
  <c r="E1446" i="2"/>
  <c r="E225" i="2"/>
  <c r="E284" i="2"/>
  <c r="E348" i="2"/>
  <c r="E1520" i="2"/>
  <c r="E1603" i="2"/>
  <c r="E1022" i="2"/>
  <c r="E6" i="2"/>
  <c r="E724" i="2"/>
  <c r="E1463" i="2"/>
  <c r="E579" i="2"/>
  <c r="E1277" i="2"/>
  <c r="E1237" i="2"/>
  <c r="E807" i="2"/>
  <c r="E845" i="2"/>
  <c r="E1090" i="2"/>
  <c r="E1640" i="2"/>
  <c r="E644" i="2"/>
  <c r="E1187" i="2"/>
  <c r="E610" i="2"/>
  <c r="E128" i="2"/>
  <c r="E1657" i="2"/>
  <c r="E19" i="2"/>
  <c r="E1773" i="2"/>
  <c r="E504" i="2"/>
  <c r="E1121" i="2"/>
  <c r="E1405" i="2"/>
  <c r="E1741" i="2"/>
  <c r="E1633" i="2"/>
  <c r="E259" i="2"/>
  <c r="E1903" i="2"/>
  <c r="E1817" i="2"/>
  <c r="E1787" i="2"/>
  <c r="E1739" i="2"/>
  <c r="E1376" i="2"/>
  <c r="E1316" i="2"/>
  <c r="E1734" i="2"/>
  <c r="E18" i="2"/>
  <c r="E476" i="2"/>
  <c r="E968" i="2"/>
  <c r="E302" i="2"/>
  <c r="E1538" i="2"/>
  <c r="E1499" i="2"/>
  <c r="E1760" i="2"/>
  <c r="E1311" i="2"/>
  <c r="E1394" i="2"/>
  <c r="E1627" i="2"/>
  <c r="E1005" i="2"/>
  <c r="E1742" i="2"/>
  <c r="E322" i="2"/>
  <c r="E1789" i="2"/>
  <c r="E1161" i="2"/>
  <c r="E879" i="2"/>
  <c r="E116" i="2"/>
  <c r="E1804" i="2"/>
  <c r="E1573" i="2"/>
  <c r="E618" i="2"/>
  <c r="E823" i="2"/>
  <c r="E319" i="2"/>
  <c r="E1321" i="2"/>
  <c r="E1167" i="2"/>
  <c r="E91" i="2"/>
  <c r="E462" i="2"/>
  <c r="E1452" i="2"/>
  <c r="E373" i="2"/>
  <c r="E1515" i="2"/>
  <c r="E1821" i="2"/>
  <c r="E763" i="2"/>
  <c r="E1407" i="2"/>
  <c r="E1609" i="2"/>
  <c r="E1750" i="2"/>
  <c r="E499" i="2"/>
  <c r="E175" i="2"/>
  <c r="E71" i="2"/>
  <c r="E1129" i="2"/>
  <c r="E1440" i="2"/>
  <c r="E88" i="2"/>
  <c r="E981" i="2"/>
  <c r="E1469" i="2"/>
  <c r="E1064" i="2"/>
  <c r="E566" i="2"/>
  <c r="E1571" i="2"/>
  <c r="E1206" i="2"/>
  <c r="E1002" i="2"/>
  <c r="E1037" i="2"/>
  <c r="E1268" i="2"/>
  <c r="E444" i="2"/>
  <c r="E1443" i="2"/>
  <c r="E587" i="2"/>
  <c r="E1155" i="2"/>
  <c r="E960" i="2"/>
  <c r="E1513" i="2"/>
  <c r="E1529" i="2"/>
  <c r="E1119" i="2"/>
  <c r="E948" i="2"/>
  <c r="E891" i="2"/>
  <c r="E895" i="2"/>
  <c r="E1134" i="2"/>
  <c r="E1473" i="2"/>
  <c r="E779" i="2"/>
  <c r="E889" i="2"/>
  <c r="E258" i="2"/>
  <c r="E1102" i="2"/>
  <c r="E1887" i="2"/>
  <c r="E573" i="2"/>
  <c r="E962" i="2"/>
  <c r="E1635" i="2"/>
  <c r="E1681" i="2"/>
  <c r="E1165" i="2"/>
  <c r="E1665" i="2"/>
  <c r="E247" i="2"/>
  <c r="E1213" i="2"/>
  <c r="E979" i="2"/>
  <c r="E1048" i="2"/>
  <c r="E1464" i="2"/>
  <c r="E1447" i="2"/>
  <c r="E4" i="2"/>
  <c r="E410" i="2"/>
  <c r="E548" i="2"/>
  <c r="E515" i="2"/>
  <c r="E1509" i="2"/>
  <c r="E105" i="2"/>
  <c r="E324" i="2"/>
  <c r="E102" i="2"/>
  <c r="E1595" i="2"/>
  <c r="E1223" i="2"/>
  <c r="E1198" i="2"/>
  <c r="E1124" i="2"/>
  <c r="E467" i="2"/>
  <c r="E791" i="2"/>
  <c r="E1317" i="2"/>
  <c r="E877" i="2"/>
  <c r="E1510" i="2"/>
  <c r="E896" i="2"/>
  <c r="E855" i="2"/>
  <c r="E969" i="2"/>
  <c r="E1588" i="2"/>
  <c r="E1294" i="2"/>
  <c r="E1917" i="2"/>
  <c r="E422" i="2"/>
  <c r="E615" i="2"/>
  <c r="E716" i="2"/>
  <c r="E734" i="2"/>
  <c r="E212" i="2"/>
  <c r="E1800" i="2"/>
  <c r="E101" i="2"/>
  <c r="E330" i="2"/>
  <c r="E1253" i="2"/>
  <c r="E766" i="2"/>
  <c r="E852" i="2"/>
  <c r="E842" i="2"/>
  <c r="E1430" i="2"/>
  <c r="E621" i="2"/>
  <c r="E1842" i="2"/>
  <c r="E1568" i="2"/>
  <c r="E1014" i="2"/>
  <c r="E430" i="2"/>
  <c r="E129" i="2"/>
  <c r="E65" i="2"/>
  <c r="E1389" i="2"/>
  <c r="E929" i="2"/>
  <c r="E900" i="2"/>
  <c r="E844" i="2"/>
  <c r="E569" i="2"/>
  <c r="E690" i="2"/>
  <c r="E1372" i="2"/>
  <c r="E1117" i="2"/>
  <c r="E1921" i="2"/>
  <c r="E609" i="2"/>
  <c r="E1587" i="2"/>
  <c r="E459" i="2"/>
  <c r="E843" i="2"/>
  <c r="E1553" i="2"/>
  <c r="E442" i="2"/>
  <c r="E905" i="2"/>
  <c r="E211" i="2"/>
  <c r="E1583" i="2"/>
  <c r="E1214" i="2"/>
  <c r="E286" i="2"/>
  <c r="E834" i="2"/>
  <c r="E278" i="2"/>
  <c r="E1487" i="2"/>
  <c r="E928" i="2"/>
  <c r="E1708" i="2"/>
  <c r="E1258" i="2"/>
  <c r="E337" i="2"/>
  <c r="E1590" i="2"/>
  <c r="E327" i="2"/>
  <c r="E366" i="2"/>
  <c r="E382" i="2"/>
  <c r="E280" i="2"/>
  <c r="E1732" i="2"/>
  <c r="E1645" i="2"/>
  <c r="E1608" i="2"/>
  <c r="E1160" i="2"/>
  <c r="E1692" i="2"/>
  <c r="E1555" i="2"/>
  <c r="E1045" i="2"/>
  <c r="E1266" i="2"/>
  <c r="E443" i="2"/>
  <c r="E1399" i="2"/>
  <c r="E1349" i="2"/>
  <c r="E908" i="2"/>
  <c r="E1195" i="2"/>
  <c r="E60" i="2"/>
  <c r="E1869" i="2"/>
  <c r="E345" i="2"/>
  <c r="E1795" i="2"/>
  <c r="E529" i="2"/>
  <c r="E405" i="2"/>
  <c r="E1046" i="2"/>
  <c r="E1927" i="2"/>
  <c r="E397" i="2"/>
  <c r="E153" i="2"/>
  <c r="E696" i="2"/>
  <c r="E520" i="2"/>
  <c r="E260" i="2"/>
  <c r="E95" i="2"/>
  <c r="E848" i="2"/>
  <c r="E1015" i="2"/>
  <c r="E1261" i="2"/>
  <c r="E1279" i="2"/>
  <c r="E1752" i="2"/>
  <c r="E955" i="2"/>
  <c r="E688" i="2"/>
  <c r="E1756" i="2"/>
  <c r="E1212" i="2"/>
  <c r="E1835" i="2"/>
  <c r="E61" i="2"/>
  <c r="E850" i="2"/>
  <c r="E864" i="2"/>
  <c r="E530" i="2"/>
  <c r="E1607" i="2"/>
  <c r="E195" i="2"/>
  <c r="E1292" i="2"/>
  <c r="E1137" i="2"/>
  <c r="E1500" i="2"/>
  <c r="E635" i="2"/>
  <c r="E113" i="2"/>
  <c r="E40" i="2"/>
  <c r="E1712" i="2"/>
  <c r="E127" i="2"/>
  <c r="E1182" i="2"/>
  <c r="E1661" i="2"/>
  <c r="E333" i="2"/>
  <c r="E662" i="2"/>
  <c r="E1689" i="2"/>
  <c r="E1822" i="2"/>
  <c r="E171" i="2"/>
  <c r="E1892" i="2"/>
  <c r="E157" i="2"/>
  <c r="E935" i="2"/>
  <c r="E399" i="2"/>
  <c r="E607" i="2"/>
  <c r="E1053" i="2"/>
  <c r="E48" i="2"/>
  <c r="E1889" i="2"/>
  <c r="E471" i="2"/>
  <c r="E1630" i="2"/>
  <c r="E1680" i="2"/>
  <c r="E1313" i="2"/>
  <c r="E2" i="2"/>
  <c r="E198" i="2"/>
  <c r="E1772" i="2"/>
  <c r="E1449" i="2"/>
  <c r="E741" i="2"/>
  <c r="E1579" i="2"/>
  <c r="E468" i="2"/>
  <c r="E1592" i="2"/>
  <c r="E1293" i="2"/>
  <c r="E975" i="2"/>
  <c r="E332" i="2"/>
  <c r="E1332" i="2"/>
  <c r="E1524" i="2"/>
  <c r="E310" i="2"/>
  <c r="E550" i="2"/>
  <c r="E62" i="2"/>
  <c r="E1296" i="2"/>
  <c r="E944" i="2"/>
  <c r="E299" i="2"/>
  <c r="E250" i="2"/>
  <c r="E739" i="2"/>
  <c r="E1820" i="2"/>
  <c r="E1815" i="2"/>
  <c r="E1111" i="2"/>
  <c r="E1852" i="2"/>
  <c r="E1902" i="2"/>
  <c r="E608" i="2"/>
  <c r="E288" i="2"/>
  <c r="E141" i="2"/>
  <c r="E1200" i="2"/>
  <c r="E1617" i="2"/>
  <c r="E517" i="2"/>
  <c r="E1790" i="2"/>
  <c r="E561" i="2"/>
  <c r="E272" i="2"/>
  <c r="E414" i="2"/>
  <c r="E743" i="2"/>
  <c r="E870" i="2"/>
  <c r="E1558" i="2"/>
  <c r="E812" i="2"/>
  <c r="E546" i="2"/>
  <c r="E392" i="2"/>
  <c r="E583" i="2"/>
  <c r="E313" i="2"/>
  <c r="E1829" i="2"/>
  <c r="E503" i="2"/>
  <c r="E1883" i="2"/>
  <c r="E888" i="2"/>
  <c r="E1671" i="2"/>
  <c r="E1417" i="2"/>
  <c r="E1788" i="2"/>
  <c r="E446" i="2"/>
  <c r="E985" i="2"/>
  <c r="E720" i="2"/>
  <c r="E1707" i="2"/>
  <c r="E148" i="2"/>
  <c r="E1387" i="2"/>
  <c r="E970" i="2"/>
  <c r="E799" i="2"/>
  <c r="E952" i="2"/>
  <c r="E362" i="2"/>
  <c r="E86" i="2"/>
  <c r="E246" i="2"/>
  <c r="E375" i="2"/>
  <c r="E47" i="2"/>
  <c r="E999" i="2"/>
  <c r="E347" i="2"/>
  <c r="E298" i="2"/>
  <c r="E758" i="2"/>
  <c r="E1485" i="2"/>
  <c r="E1439" i="2"/>
  <c r="E1169" i="2"/>
  <c r="E1848" i="2"/>
  <c r="E8" i="2"/>
  <c r="E1882" i="2"/>
  <c r="E936" i="2"/>
  <c r="E881" i="2"/>
  <c r="E660" i="2"/>
  <c r="E1263" i="2"/>
  <c r="E1197" i="2"/>
  <c r="E833" i="2"/>
  <c r="E1729" i="2"/>
  <c r="E139" i="2"/>
  <c r="E1092" i="2"/>
  <c r="E1559" i="2"/>
  <c r="E52" i="2"/>
  <c r="E500" i="2"/>
  <c r="E189" i="2"/>
  <c r="E196" i="2"/>
  <c r="E162" i="2"/>
  <c r="E1549" i="2"/>
  <c r="E184" i="2"/>
  <c r="E413" i="2"/>
  <c r="E112" i="2"/>
  <c r="E1643" i="2"/>
  <c r="E1385" i="2"/>
  <c r="E364" i="2"/>
  <c r="E147" i="2"/>
  <c r="E762" i="2"/>
  <c r="E1913" i="2"/>
  <c r="E990" i="2"/>
  <c r="E1777" i="2"/>
  <c r="E1554" i="2"/>
  <c r="E469" i="2"/>
  <c r="E1503" i="2"/>
  <c r="E314" i="2"/>
  <c r="E244" i="2"/>
  <c r="E861" i="2"/>
  <c r="E528" i="2"/>
  <c r="E925" i="2"/>
  <c r="E440" i="2"/>
  <c r="E941" i="2"/>
  <c r="E1170" i="2"/>
  <c r="E1674" i="2"/>
  <c r="E133" i="2"/>
  <c r="E372" i="2"/>
  <c r="E449" i="2"/>
  <c r="E1517" i="2"/>
  <c r="E237" i="2"/>
  <c r="E1766" i="2"/>
  <c r="E1802" i="2"/>
  <c r="E916" i="2"/>
  <c r="E1727" i="2"/>
  <c r="E1112" i="2"/>
  <c r="E1801" i="2"/>
  <c r="E1557" i="2"/>
  <c r="E167" i="2"/>
  <c r="E606" i="2"/>
  <c r="E854" i="2"/>
  <c r="E1096" i="2"/>
  <c r="E31" i="2"/>
  <c r="E1797" i="2"/>
  <c r="E56" i="2"/>
  <c r="E33" i="2"/>
  <c r="E1362" i="2"/>
  <c r="E158" i="2"/>
  <c r="E360" i="2"/>
  <c r="E527" i="2"/>
  <c r="E1606" i="2"/>
  <c r="E1873" i="2"/>
  <c r="E1486" i="2"/>
  <c r="E230" i="2"/>
  <c r="E692" i="2"/>
  <c r="E398" i="2"/>
  <c r="E1231" i="2"/>
  <c r="E1676" i="2"/>
  <c r="E1700" i="2"/>
  <c r="E242" i="2"/>
  <c r="E98" i="2"/>
  <c r="E1248" i="2"/>
  <c r="E1254" i="2"/>
  <c r="E1265" i="2"/>
  <c r="E711" i="2"/>
  <c r="E930" i="2"/>
  <c r="E77" i="2"/>
  <c r="E564" i="2"/>
  <c r="E1062" i="2"/>
  <c r="E1406" i="2"/>
  <c r="E89" i="2"/>
  <c r="E1115" i="2"/>
  <c r="E166" i="2"/>
  <c r="E1803" i="2"/>
  <c r="E582" i="2"/>
  <c r="E1270" i="2"/>
  <c r="E1507" i="2"/>
  <c r="E463" i="2"/>
  <c r="E227" i="2"/>
  <c r="E1779" i="2"/>
  <c r="E1150" i="2"/>
  <c r="E752" i="2"/>
  <c r="E1021" i="2"/>
  <c r="E784" i="2"/>
  <c r="E1026" i="2"/>
  <c r="E1216" i="2"/>
  <c r="E1421" i="2"/>
  <c r="E505" i="2"/>
  <c r="E992" i="2"/>
  <c r="E1667" i="2"/>
  <c r="E847" i="2"/>
  <c r="E1156" i="2"/>
  <c r="E433" i="2"/>
  <c r="E676" i="2"/>
  <c r="E1926" i="2"/>
  <c r="E1493" i="2"/>
  <c r="E1749" i="2"/>
  <c r="E1548" i="2"/>
  <c r="E219" i="2"/>
  <c r="E804" i="2"/>
  <c r="E1288" i="2"/>
  <c r="E559" i="2"/>
  <c r="E1501" i="2"/>
  <c r="E1577" i="2"/>
  <c r="E730" i="2"/>
  <c r="E132" i="2"/>
  <c r="E1138" i="2"/>
  <c r="E1497" i="2"/>
  <c r="E937" i="2"/>
  <c r="E407" i="2"/>
  <c r="E385" i="2"/>
  <c r="E146" i="2"/>
  <c r="E1325" i="2"/>
  <c r="E859" i="2"/>
  <c r="E1860" i="2"/>
  <c r="E1016" i="2"/>
  <c r="E927" i="2"/>
  <c r="E1123" i="2"/>
  <c r="E1836" i="2"/>
  <c r="E1098" i="2"/>
  <c r="E1233" i="2"/>
  <c r="E1461" i="2"/>
  <c r="E1095" i="2"/>
  <c r="E104" i="2"/>
  <c r="E1660" i="2"/>
  <c r="E818" i="2"/>
  <c r="E1894" i="2"/>
  <c r="E1542" i="2"/>
  <c r="E73" i="2"/>
  <c r="E1834" i="2"/>
  <c r="E786" i="2"/>
  <c r="E1623" i="2"/>
  <c r="E1714" i="2"/>
  <c r="E1856" i="2"/>
  <c r="E1383" i="2"/>
  <c r="E920" i="2"/>
  <c r="E793" i="2"/>
  <c r="E1453" i="2"/>
  <c r="E491" i="2"/>
  <c r="E1082" i="2"/>
  <c r="E1767" i="2"/>
  <c r="E1047" i="2"/>
  <c r="E1605" i="2"/>
  <c r="E1323" i="2"/>
  <c r="E187" i="2"/>
  <c r="E1745" i="2"/>
  <c r="E1826" i="2"/>
  <c r="E316" i="2"/>
  <c r="E188" i="2"/>
  <c r="E1523" i="2"/>
  <c r="E1798" i="2"/>
  <c r="E1831" i="2"/>
  <c r="E1143" i="2"/>
  <c r="E435" i="2"/>
  <c r="E110" i="2"/>
  <c r="E1806" i="2"/>
  <c r="E522" i="2"/>
  <c r="E788" i="2"/>
  <c r="E651" i="2"/>
  <c r="E638" i="2"/>
  <c r="E1669" i="2"/>
  <c r="E1761" i="2"/>
  <c r="E1295" i="2"/>
  <c r="E1855" i="2"/>
  <c r="E323" i="2"/>
  <c r="E536" i="2"/>
  <c r="E961" i="2"/>
  <c r="E1186" i="2"/>
  <c r="E709" i="2"/>
  <c r="E544" i="2"/>
  <c r="E667" i="2"/>
  <c r="E512" i="2"/>
  <c r="E1723" i="2"/>
  <c r="E820" i="2"/>
  <c r="E797" i="2"/>
  <c r="E229" i="2"/>
  <c r="E210" i="2"/>
  <c r="E1545" i="2"/>
  <c r="E172" i="2"/>
  <c r="E42" i="2"/>
  <c r="E633" i="2"/>
  <c r="E596" i="2"/>
  <c r="E1202" i="2"/>
  <c r="E713" i="2"/>
  <c r="E769" i="2"/>
  <c r="E143" i="2"/>
  <c r="E403" i="2"/>
  <c r="E216" i="2"/>
  <c r="E715" i="2"/>
  <c r="E13" i="2"/>
  <c r="E1431" i="2"/>
  <c r="E965" i="2"/>
  <c r="E321" i="2"/>
  <c r="E1379" i="2"/>
  <c r="E878" i="2"/>
  <c r="E452" i="2"/>
  <c r="E1593" i="2"/>
  <c r="E702" i="2"/>
  <c r="E1077" i="2"/>
  <c r="E57" i="2"/>
  <c r="E1410" i="2"/>
  <c r="E1391" i="2"/>
  <c r="E1067" i="2"/>
  <c r="E1663" i="2"/>
  <c r="E1684" i="2"/>
  <c r="E1274" i="2"/>
  <c r="E1357" i="2"/>
  <c r="E1488" i="2"/>
  <c r="E1525" i="2"/>
  <c r="E947" i="2"/>
  <c r="E1149" i="2"/>
  <c r="E572" i="2"/>
  <c r="E1301" i="2"/>
  <c r="E161" i="2"/>
  <c r="E1057" i="2"/>
  <c r="E1675" i="2"/>
  <c r="E526" i="2"/>
  <c r="E1502" i="2"/>
  <c r="E1851" i="2"/>
  <c r="E1922" i="2"/>
  <c r="E732" i="2"/>
  <c r="E177" i="2"/>
  <c r="E1435" i="2"/>
  <c r="E1722" i="2"/>
  <c r="E1094" i="2"/>
  <c r="E1322" i="2"/>
  <c r="E923" i="2"/>
  <c r="E178" i="2"/>
  <c r="E1018" i="2"/>
  <c r="E1085" i="2"/>
  <c r="E256" i="2"/>
  <c r="E1531" i="2"/>
  <c r="E1428" i="2"/>
  <c r="E1598" i="2"/>
  <c r="E1007" i="2"/>
  <c r="E165" i="2"/>
  <c r="E1563" i="2"/>
  <c r="E898" i="2"/>
  <c r="E1448" i="2"/>
  <c r="E1209" i="2"/>
  <c r="E168" i="2"/>
  <c r="E1031" i="2"/>
  <c r="E1566" i="2"/>
  <c r="E1738" i="2"/>
  <c r="E1637" i="2"/>
  <c r="E1041" i="2"/>
  <c r="E757" i="2"/>
  <c r="E130" i="2"/>
  <c r="E208" i="2"/>
  <c r="E3" i="2"/>
  <c r="E809" i="2"/>
  <c r="E460" i="2"/>
  <c r="E599" i="2"/>
  <c r="E151" i="2"/>
  <c r="E1422" i="2"/>
  <c r="E754" i="2"/>
  <c r="E241" i="2"/>
  <c r="E510" i="2"/>
  <c r="E666" i="2"/>
  <c r="E1259" i="2"/>
  <c r="E63" i="2"/>
  <c r="E742" i="2"/>
  <c r="E1543" i="2"/>
  <c r="E1011" i="2"/>
  <c r="E1324" i="2"/>
  <c r="E25" i="2"/>
  <c r="E386" i="2"/>
  <c r="E484" i="2"/>
  <c r="E233" i="2"/>
  <c r="E1494" i="2"/>
  <c r="E1215" i="2"/>
  <c r="E1706" i="2"/>
  <c r="E1086" i="2"/>
  <c r="E59" i="2"/>
  <c r="E624" i="2"/>
  <c r="E1303" i="2"/>
  <c r="E1849" i="2"/>
  <c r="E1255" i="2"/>
  <c r="E997" i="2"/>
  <c r="E1217" i="2"/>
  <c r="E387" i="2"/>
  <c r="E1244" i="2"/>
  <c r="E555" i="2"/>
  <c r="E262" i="2"/>
  <c r="E200" i="2"/>
  <c r="E381" i="2"/>
  <c r="E1133" i="2"/>
  <c r="E1664" i="2"/>
  <c r="E922" i="2"/>
  <c r="E632" i="2"/>
  <c r="E1936" i="2"/>
  <c r="E1246" i="2"/>
  <c r="E43" i="2"/>
  <c r="E51" i="2"/>
  <c r="E1010" i="2"/>
  <c r="E428" i="2"/>
  <c r="E641" i="2"/>
  <c r="E1051" i="2"/>
  <c r="E1397" i="2"/>
  <c r="E340" i="2"/>
  <c r="E307" i="2"/>
  <c r="E1341" i="2"/>
  <c r="E782" i="2"/>
  <c r="E416" i="2"/>
  <c r="E1589" i="2"/>
  <c r="E685" i="2"/>
  <c r="E1228" i="2"/>
  <c r="E1339" i="2"/>
  <c r="E1425" i="2"/>
  <c r="E163" i="2"/>
  <c r="E994" i="2"/>
  <c r="E312" i="2"/>
  <c r="E1519" i="2"/>
  <c r="E1199" i="2"/>
  <c r="E1794" i="2"/>
  <c r="E1550" i="2"/>
  <c r="E1925" i="2"/>
  <c r="E1269" i="2"/>
  <c r="E679" i="2"/>
  <c r="E1370" i="2"/>
  <c r="E1308" i="2"/>
  <c r="E554" i="2"/>
  <c r="E781" i="2"/>
  <c r="E745" i="2"/>
  <c r="E1725" i="2"/>
  <c r="E614" i="2"/>
  <c r="E689" i="2"/>
  <c r="E1833" i="2"/>
  <c r="E1865" i="2"/>
  <c r="E755" i="2"/>
  <c r="E1799" i="2"/>
  <c r="E600" i="2"/>
  <c r="E1546" i="2"/>
  <c r="E753" i="2"/>
  <c r="E1467" i="2"/>
  <c r="E810" i="2"/>
  <c r="E871" i="2"/>
  <c r="E152" i="2"/>
  <c r="E1024" i="2"/>
  <c r="E1544" i="2"/>
  <c r="E1535" i="2"/>
  <c r="E1551" i="2"/>
  <c r="E123" i="2"/>
  <c r="E595" i="2"/>
  <c r="E1934" i="2"/>
  <c r="E1329" i="2"/>
  <c r="E592" i="2"/>
  <c r="E1153" i="2"/>
  <c r="E270" i="2"/>
  <c r="E756" i="2"/>
  <c r="E269" i="2"/>
  <c r="E473" i="2"/>
  <c r="E180" i="2"/>
  <c r="E346" i="2"/>
  <c r="E1578" i="2"/>
  <c r="E472" i="2"/>
  <c r="E1690" i="2"/>
  <c r="E30" i="2"/>
  <c r="E182" i="2"/>
  <c r="E1326" i="2"/>
  <c r="E964" i="2"/>
  <c r="E1828" i="2"/>
  <c r="E109" i="2"/>
  <c r="E7" i="2"/>
  <c r="E737" i="2"/>
  <c r="E1172" i="2"/>
  <c r="E1534" i="2"/>
  <c r="E84" i="2"/>
  <c r="E1906" i="2"/>
  <c r="E75" i="2"/>
  <c r="E15" i="2"/>
  <c r="E1257" i="2"/>
  <c r="E1569" i="2"/>
  <c r="E875" i="2"/>
  <c r="E203" i="2"/>
  <c r="E100" i="2"/>
  <c r="E1193" i="2"/>
  <c r="E593" i="2"/>
  <c r="E1377" i="2"/>
  <c r="E138" i="2"/>
  <c r="E839" i="2"/>
  <c r="E1462" i="2"/>
  <c r="E1139" i="2"/>
  <c r="E906" i="2"/>
  <c r="E1824" i="2"/>
  <c r="E1594" i="2"/>
  <c r="E1480" i="2"/>
  <c r="E480" i="2"/>
  <c r="E1433" i="2"/>
  <c r="E118" i="2"/>
  <c r="E281" i="2"/>
  <c r="E829" i="2"/>
  <c r="E16" i="2"/>
  <c r="E1859" i="2"/>
  <c r="E1920" i="2"/>
  <c r="E183" i="2"/>
  <c r="E580" i="2"/>
  <c r="E1651" i="2"/>
  <c r="E993" i="2"/>
  <c r="E1437" i="2"/>
  <c r="E723" i="2"/>
  <c r="E1054" i="2"/>
  <c r="E1624" i="2"/>
  <c r="E1236" i="2"/>
  <c r="E1746" i="2"/>
  <c r="E36" i="2"/>
  <c r="E1536" i="2"/>
  <c r="E1312" i="2"/>
  <c r="E355" i="2"/>
  <c r="E94" i="2"/>
  <c r="E591" i="2"/>
  <c r="E1264" i="2"/>
  <c r="E453" i="2"/>
  <c r="E814" i="2"/>
  <c r="E811" i="2"/>
  <c r="E1076" i="2"/>
  <c r="E356" i="2"/>
  <c r="E714" i="2"/>
  <c r="E1146" i="2"/>
  <c r="E774" i="2"/>
  <c r="E393" i="2"/>
  <c r="E186" i="2"/>
  <c r="E1866" i="2"/>
  <c r="E953" i="2"/>
  <c r="E249" i="2"/>
  <c r="E1646" i="2"/>
  <c r="E1900" i="2"/>
  <c r="E653" i="2"/>
  <c r="E1382" i="2"/>
  <c r="E1080" i="2"/>
  <c r="E519" i="2"/>
  <c r="E344" i="2"/>
  <c r="E23" i="2"/>
  <c r="E296" i="2"/>
  <c r="E96" i="2"/>
  <c r="E144" i="2"/>
  <c r="E496" i="2"/>
  <c r="E1840" i="2"/>
  <c r="E695" i="2"/>
  <c r="E1234" i="2"/>
  <c r="E1704" i="2"/>
  <c r="E239" i="2"/>
  <c r="E1235" i="2"/>
  <c r="E1159" i="2"/>
  <c r="E1065" i="2"/>
  <c r="E1104" i="2"/>
  <c r="E384" i="2"/>
  <c r="E173" i="2"/>
  <c r="E1135" i="2"/>
  <c r="E67" i="2"/>
  <c r="E1229" i="2"/>
  <c r="E822" i="2"/>
  <c r="E174" i="2"/>
  <c r="E1744" i="2"/>
  <c r="E1388" i="2"/>
  <c r="E103" i="2"/>
  <c r="E1468" i="2"/>
  <c r="E44" i="2"/>
  <c r="E995" i="2"/>
  <c r="E1083" i="2"/>
  <c r="E1775" i="2"/>
  <c r="E601" i="2"/>
  <c r="E699" i="2"/>
  <c r="E1757" i="2"/>
  <c r="E991" i="2"/>
  <c r="E1036" i="2"/>
  <c r="E1066" i="2"/>
  <c r="E570" i="2"/>
  <c r="E726" i="2"/>
  <c r="E169" i="2"/>
  <c r="E1911" i="2"/>
  <c r="E926" i="2"/>
  <c r="E808" i="2"/>
  <c r="E1061" i="2"/>
  <c r="E1361" i="2"/>
  <c r="E1759" i="2"/>
  <c r="E972" i="2"/>
  <c r="E827" i="2"/>
  <c r="E687" i="2"/>
  <c r="E1328" i="2"/>
  <c r="E1819" i="2"/>
  <c r="E1392" i="2"/>
  <c r="E1701" i="2"/>
  <c r="E731" i="2"/>
  <c r="E1179" i="2"/>
  <c r="E874" i="2"/>
  <c r="E1367" i="2"/>
  <c r="E350" i="2"/>
  <c r="E1342" i="2"/>
  <c r="E343" i="2"/>
  <c r="E899" i="2"/>
  <c r="E297" i="2"/>
  <c r="E958" i="2"/>
  <c r="E1629" i="2"/>
  <c r="E494" i="2"/>
  <c r="E1830" i="2"/>
  <c r="E135" i="2"/>
  <c r="E759" i="2"/>
  <c r="E1893" i="2"/>
  <c r="E228" i="2"/>
  <c r="E1188" i="2"/>
  <c r="E271" i="2"/>
  <c r="E584" i="2"/>
  <c r="E560" i="2"/>
  <c r="E1185" i="2"/>
  <c r="E1809" i="2"/>
  <c r="E1319" i="2"/>
  <c r="E880" i="2"/>
  <c r="E1163" i="2"/>
  <c r="E214" i="2"/>
  <c r="E64" i="2"/>
  <c r="E821" i="2"/>
  <c r="E1758" i="2"/>
  <c r="E567" i="2"/>
  <c r="E1330" i="2"/>
  <c r="E1419" i="2"/>
  <c r="E142" i="2"/>
  <c r="E370" i="2"/>
  <c r="E611" i="2"/>
  <c r="E884" i="2"/>
  <c r="E1023" i="2"/>
  <c r="E474" i="2"/>
  <c r="E255" i="2"/>
  <c r="E115" i="2"/>
  <c r="E514" i="2"/>
  <c r="E977" i="2"/>
  <c r="E441" i="2"/>
  <c r="E309" i="2"/>
  <c r="E682" i="2"/>
  <c r="E1907" i="2"/>
  <c r="E478" i="2"/>
  <c r="E1636" i="2"/>
  <c r="E1400" i="2"/>
  <c r="E1489" i="2"/>
  <c r="E1644" i="2"/>
  <c r="E540" i="2"/>
  <c r="E325" i="2"/>
  <c r="E1622" i="2"/>
  <c r="E751" i="2"/>
  <c r="E882" i="2"/>
  <c r="E304" i="2"/>
  <c r="E291" i="2"/>
  <c r="E725" i="2"/>
  <c r="E424" i="2"/>
  <c r="E670" i="2"/>
  <c r="E1194" i="2"/>
  <c r="E335" i="2"/>
  <c r="E1735" i="2"/>
  <c r="E1472" i="2"/>
  <c r="E1484" i="2"/>
  <c r="E862" i="2"/>
  <c r="E1808" i="2"/>
  <c r="E1019" i="2"/>
  <c r="E1611" i="2"/>
  <c r="E1224" i="2"/>
  <c r="E131" i="2"/>
  <c r="E1521" i="2"/>
  <c r="E840" i="2"/>
  <c r="E425" i="2"/>
  <c r="E1142" i="2"/>
  <c r="E264" i="2"/>
  <c r="E415" i="2"/>
  <c r="E80" i="2"/>
  <c r="E14" i="2"/>
  <c r="E134" i="2"/>
  <c r="E1782" i="2"/>
  <c r="E1807" i="2"/>
  <c r="E1737" i="2"/>
  <c r="E777" i="2"/>
  <c r="E719" i="2"/>
  <c r="E1128" i="2"/>
  <c r="E708" i="2"/>
  <c r="E253" i="2"/>
  <c r="E646" i="2"/>
  <c r="E836" i="2"/>
  <c r="E1239" i="2"/>
  <c r="E785" i="2"/>
  <c r="E673" i="2"/>
  <c r="E90" i="2"/>
  <c r="E647" i="2"/>
  <c r="E483" i="2"/>
  <c r="E400" i="2"/>
  <c r="E1599" i="2"/>
  <c r="E727" i="2"/>
  <c r="E1717" i="2"/>
  <c r="E1300" i="2"/>
  <c r="E872" i="2"/>
  <c r="E1432" i="2"/>
  <c r="E1747" i="2"/>
  <c r="E493" i="2"/>
  <c r="E1532" i="2"/>
  <c r="E623" i="2"/>
  <c r="E1251" i="2"/>
  <c r="E1207" i="2"/>
  <c r="E119" i="2"/>
  <c r="E1876" i="2"/>
  <c r="E658" i="2"/>
  <c r="E664" i="2"/>
  <c r="E602" i="2"/>
  <c r="E1093" i="2"/>
  <c r="E1662" i="2"/>
  <c r="E231" i="2"/>
  <c r="E114" i="2"/>
  <c r="E1572" i="2"/>
  <c r="E778" i="2"/>
  <c r="E82" i="2"/>
  <c r="E691" i="2"/>
  <c r="E639" i="2"/>
  <c r="E903" i="2"/>
  <c r="E1693" i="2"/>
  <c r="E22" i="2"/>
  <c r="E58" i="2"/>
  <c r="E712" i="2"/>
  <c r="E1881" i="2"/>
  <c r="E1670" i="2"/>
  <c r="E1730" i="2"/>
  <c r="E201" i="2"/>
  <c r="E1498" i="2"/>
  <c r="E1638" i="2"/>
  <c r="E156" i="2"/>
  <c r="E217" i="2"/>
  <c r="E1414" i="2"/>
  <c r="E235" i="2"/>
  <c r="E1928" i="2"/>
  <c r="E543" i="2"/>
  <c r="E1276" i="2"/>
  <c r="E243" i="2"/>
  <c r="E1175" i="2"/>
  <c r="E1097" i="2"/>
  <c r="E106" i="2"/>
  <c r="E1845" i="2"/>
  <c r="E1088" i="2"/>
  <c r="E409" i="2"/>
  <c r="E391" i="2"/>
  <c r="E1847" i="2"/>
  <c r="E1796" i="2"/>
  <c r="E380" i="2"/>
  <c r="E1353" i="2"/>
  <c r="E268" i="2"/>
  <c r="E1039" i="2"/>
  <c r="E1861" i="2"/>
  <c r="E771" i="2"/>
  <c r="E1731" i="2"/>
  <c r="E1063" i="2"/>
  <c r="E789" i="2"/>
  <c r="E99" i="2"/>
  <c r="E282" i="2"/>
  <c r="E506" i="2"/>
  <c r="E890" i="2"/>
  <c r="E1352" i="2"/>
  <c r="E1786" i="2"/>
  <c r="E813" i="2"/>
  <c r="E318" i="2"/>
  <c r="E434" i="2"/>
  <c r="E1315" i="2"/>
  <c r="E768" i="2"/>
  <c r="E1774" i="2"/>
  <c r="E718" i="2"/>
  <c r="E501" i="2"/>
  <c r="E1210" i="2"/>
  <c r="E300" i="2"/>
  <c r="E315" i="2"/>
  <c r="E1445" i="2"/>
  <c r="E622" i="2"/>
  <c r="E475" i="2"/>
  <c r="E1778" i="2"/>
  <c r="E1364" i="2"/>
  <c r="E765" i="2"/>
  <c r="E1249" i="2"/>
  <c r="E497" i="2"/>
  <c r="E1348" i="2"/>
  <c r="E1245" i="2"/>
  <c r="E209" i="2"/>
  <c r="E521" i="2"/>
  <c r="E396" i="2"/>
  <c r="E1784" i="2"/>
  <c r="E1771" i="2"/>
  <c r="E1696" i="2"/>
  <c r="E697" i="2"/>
  <c r="E223" i="2"/>
  <c r="E1211" i="2"/>
  <c r="E892" i="2"/>
  <c r="E125" i="2"/>
  <c r="E1012" i="2"/>
  <c r="E956" i="2"/>
  <c r="E802" i="2"/>
  <c r="E1363" i="2"/>
  <c r="E308" i="2"/>
  <c r="E902" i="2"/>
  <c r="E684" i="2"/>
  <c r="E1867" i="2"/>
  <c r="E1105" i="2"/>
  <c r="E1287" i="2"/>
  <c r="E191" i="2"/>
  <c r="E537" i="2"/>
  <c r="E748" i="2"/>
  <c r="E918" i="2"/>
  <c r="E1728" i="2"/>
  <c r="E1678" i="2"/>
  <c r="E1238" i="2"/>
  <c r="E1570" i="2"/>
  <c r="E539" i="2"/>
  <c r="E657" i="2"/>
  <c r="E46" i="2"/>
  <c r="E776" i="2"/>
  <c r="E234" i="2"/>
  <c r="E224" i="2"/>
  <c r="E1290" i="2"/>
  <c r="E20" i="2"/>
  <c r="E1168" i="2"/>
  <c r="E780" i="2"/>
  <c r="E1642" i="2"/>
  <c r="E683" i="2"/>
  <c r="E563" i="2"/>
  <c r="E650" i="2"/>
  <c r="E1297" i="2"/>
  <c r="E1118" i="2"/>
  <c r="E648" i="2"/>
  <c r="E331" i="2"/>
  <c r="E1512" i="2"/>
  <c r="E1354" i="2"/>
  <c r="E911" i="2"/>
  <c r="E542" i="2"/>
  <c r="E1844" i="2"/>
  <c r="E1825" i="2"/>
  <c r="E492" i="2"/>
  <c r="E1718" i="2"/>
  <c r="E306" i="2"/>
  <c r="E1164" i="2"/>
  <c r="E1479" i="2"/>
  <c r="E1857" i="2"/>
  <c r="E1108" i="2"/>
  <c r="E1390" i="2"/>
  <c r="E1347" i="2"/>
  <c r="E1919" i="2"/>
  <c r="E1872" i="2"/>
  <c r="E1792" i="2"/>
  <c r="E645" i="2"/>
  <c r="E1458" i="2"/>
  <c r="E464" i="2"/>
  <c r="E1482" i="2"/>
  <c r="E946" i="2"/>
  <c r="E773" i="2"/>
  <c r="E983" i="2"/>
  <c r="E1668" i="2"/>
  <c r="E677" i="2"/>
  <c r="E465" i="2"/>
  <c r="E289" i="2"/>
  <c r="E1278" i="2"/>
  <c r="E957" i="2"/>
  <c r="E1059" i="2"/>
  <c r="E551" i="2"/>
  <c r="E1698" i="2"/>
  <c r="E190" i="2"/>
  <c r="E637" i="2"/>
  <c r="E869" i="2"/>
  <c r="E1457" i="2"/>
  <c r="E565" i="2"/>
  <c r="E124" i="2"/>
  <c r="E389" i="2"/>
  <c r="E1600" i="2"/>
  <c r="E604" i="2"/>
  <c r="E1628" i="2"/>
  <c r="E418" i="2"/>
  <c r="E538" i="2"/>
  <c r="E1418" i="2"/>
  <c r="E698" i="2"/>
  <c r="E236" i="2"/>
  <c r="E1816" i="2"/>
  <c r="E1516" i="2"/>
  <c r="E1429" i="2"/>
  <c r="E1398" i="2"/>
  <c r="E1291" i="2"/>
  <c r="E149" i="2"/>
  <c r="E1496" i="2"/>
  <c r="E1396" i="2"/>
  <c r="E1333" i="2"/>
  <c r="E213" i="2"/>
  <c r="E50" i="2"/>
  <c r="E1100" i="2"/>
  <c r="E1162" i="2"/>
  <c r="E1694" i="2"/>
  <c r="E910" i="2"/>
  <c r="E790" i="2"/>
  <c r="E507" i="2"/>
  <c r="E904" i="2"/>
  <c r="E1441" i="2"/>
  <c r="E1375" i="2"/>
  <c r="E1110" i="2"/>
  <c r="E1870" i="2"/>
  <c r="E1528" i="2"/>
  <c r="E917" i="2"/>
  <c r="E1034" i="2"/>
  <c r="E277" i="2"/>
  <c r="E1101" i="2"/>
  <c r="E1686" i="2"/>
  <c r="E1564" i="2"/>
  <c r="E674" i="2"/>
  <c r="E9" i="2"/>
  <c r="E1514" i="2"/>
  <c r="E1619" i="2"/>
  <c r="E1069" i="2"/>
  <c r="E1360" i="2"/>
  <c r="E1614" i="2"/>
  <c r="E179" i="2"/>
  <c r="E943" i="2"/>
  <c r="E371" i="2"/>
  <c r="E832" i="2"/>
  <c r="E176" i="2"/>
  <c r="E351" i="2"/>
  <c r="E1823" i="2"/>
  <c r="E1285" i="2"/>
  <c r="E1395" i="2"/>
  <c r="E1755" i="2"/>
  <c r="E815" i="2"/>
  <c r="E1091" i="2"/>
  <c r="E576" i="2"/>
  <c r="E1547" i="2"/>
  <c r="E1533" i="2"/>
  <c r="E1791" i="2"/>
  <c r="E1275" i="2"/>
  <c r="E121" i="2"/>
  <c r="E939" i="2"/>
  <c r="E535" i="2"/>
  <c r="E1610" i="2"/>
  <c r="E1655" i="2"/>
  <c r="E1931" i="2"/>
  <c r="E750" i="2"/>
  <c r="E1654" i="2"/>
  <c r="E498" i="2"/>
  <c r="E1072" i="2"/>
  <c r="E1810" i="2"/>
  <c r="E1639" i="2"/>
  <c r="E1905" i="2"/>
  <c r="E1560" i="2"/>
  <c r="E155" i="2"/>
  <c r="E1191" i="2"/>
  <c r="E1914" i="2"/>
  <c r="E1056" i="2"/>
  <c r="E68" i="2"/>
  <c r="E1526" i="2"/>
  <c r="E1659" i="2"/>
  <c r="E1384" i="2"/>
  <c r="E531" i="2"/>
  <c r="E798" i="2"/>
  <c r="E426" i="2"/>
  <c r="E619" i="2"/>
  <c r="E1071" i="2"/>
  <c r="E1451" i="2"/>
  <c r="E792" i="2"/>
  <c r="E686" i="2"/>
  <c r="E729" i="2"/>
  <c r="E326" i="2"/>
  <c r="E1116" i="2"/>
  <c r="E379" i="2"/>
  <c r="E1596" i="2"/>
  <c r="E1885" i="2"/>
  <c r="E794" i="2"/>
  <c r="E694" i="2"/>
  <c r="E856" i="2"/>
  <c r="E1682" i="2"/>
  <c r="E202" i="2"/>
  <c r="E1189" i="2"/>
  <c r="E432" i="2"/>
  <c r="E1719" i="2"/>
  <c r="E150" i="2"/>
  <c r="E1386" i="2"/>
  <c r="E486" i="2"/>
  <c r="E1081" i="2"/>
  <c r="E1281" i="2"/>
  <c r="E1074" i="2"/>
  <c r="E1402" i="2"/>
  <c r="E1841" i="2"/>
  <c r="E1272" i="2"/>
  <c r="E830" i="2"/>
  <c r="E417" i="2"/>
  <c r="E663" i="2"/>
  <c r="E1785" i="2"/>
  <c r="E1582" i="2"/>
  <c r="E989" i="2"/>
  <c r="E787" i="2"/>
  <c r="E251" i="2"/>
  <c r="E1858" i="2"/>
  <c r="E1345" i="2"/>
  <c r="E232" i="2"/>
  <c r="E1832" i="2"/>
  <c r="E1327" i="2"/>
  <c r="E914" i="2"/>
  <c r="E876" i="2"/>
  <c r="E369" i="2"/>
  <c r="E206" i="2"/>
  <c r="E1814" i="2"/>
  <c r="E1837" i="2"/>
  <c r="E454" i="2"/>
  <c r="E352" i="2"/>
  <c r="E378" i="2"/>
  <c r="E1584" i="2"/>
  <c r="E988" i="2"/>
  <c r="E1710" i="2"/>
  <c r="E1733" i="2"/>
  <c r="E857" i="2"/>
  <c r="E1038" i="2"/>
  <c r="E524" i="2"/>
  <c r="E1380" i="2"/>
  <c r="E1895" i="2"/>
  <c r="E54" i="2"/>
  <c r="E1411" i="2"/>
  <c r="E1243" i="2"/>
  <c r="E66" i="2"/>
  <c r="E627" i="2"/>
  <c r="E240" i="2"/>
  <c r="E770" i="2"/>
  <c r="E221" i="2"/>
  <c r="E954" i="2"/>
  <c r="E193" i="2"/>
  <c r="E1003" i="2"/>
  <c r="E1530" i="2"/>
  <c r="E502" i="2"/>
  <c r="E1241" i="2"/>
  <c r="E508" i="2"/>
  <c r="E746" i="2"/>
  <c r="E420" i="2"/>
  <c r="E913" i="2"/>
  <c r="E1250" i="2"/>
  <c r="E24" i="2"/>
  <c r="E107" i="2"/>
  <c r="E1506" i="2"/>
  <c r="E455" i="2"/>
  <c r="E1049" i="2"/>
  <c r="E341" i="2"/>
  <c r="E707" i="2"/>
  <c r="E942" i="2"/>
  <c r="E1247" i="2"/>
  <c r="E1620" i="2"/>
  <c r="E1471" i="2"/>
  <c r="E1850" i="2"/>
  <c r="E390" i="2"/>
  <c r="E894" i="2"/>
  <c r="E1125" i="2"/>
  <c r="E1140" i="2"/>
  <c r="E11" i="2"/>
  <c r="E1929" i="2"/>
  <c r="E1843" i="2"/>
  <c r="E41" i="2"/>
  <c r="E495" i="2"/>
  <c r="E1780" i="2"/>
  <c r="E803" i="2"/>
  <c r="E5" i="2"/>
  <c r="E1713" i="2"/>
  <c r="E1743" i="2"/>
  <c r="E853" i="2"/>
  <c r="E1052" i="2"/>
  <c r="E1511" i="2"/>
  <c r="E1130" i="2"/>
  <c r="E986" i="2"/>
  <c r="E254" i="2"/>
  <c r="E1762" i="2"/>
  <c r="E907" i="2"/>
  <c r="E612" i="2"/>
  <c r="E154" i="2"/>
  <c r="E1886" i="2"/>
  <c r="E238" i="2"/>
  <c r="E1490" i="2"/>
  <c r="E485" i="2"/>
  <c r="E1190" i="2"/>
  <c r="E1702" i="2"/>
  <c r="E1305" i="2"/>
  <c r="E1616" i="2"/>
  <c r="E1420" i="2"/>
  <c r="E516" i="2"/>
  <c r="E1403" i="2"/>
  <c r="E1720" i="2"/>
  <c r="E1335" i="2"/>
  <c r="E574" i="2"/>
  <c r="E513" i="2"/>
  <c r="E1703" i="2"/>
  <c r="E825" i="2"/>
  <c r="E932" i="2"/>
  <c r="E207" i="2"/>
  <c r="E252" i="2"/>
  <c r="E1310" i="2"/>
  <c r="E613" i="2"/>
  <c r="E34" i="2"/>
  <c r="E1089" i="2"/>
  <c r="E126" i="2"/>
  <c r="E605" i="2"/>
  <c r="E436" i="2"/>
  <c r="E706" i="2"/>
  <c r="E1226" i="2"/>
  <c r="E873" i="2"/>
  <c r="E394" i="2"/>
  <c r="E69" i="2"/>
  <c r="E744" i="2"/>
  <c r="E1284" i="2"/>
  <c r="E887" i="2"/>
  <c r="E1346" i="2"/>
  <c r="E1020" i="2"/>
  <c r="E192" i="2"/>
  <c r="E450" i="2"/>
  <c r="E368" i="2"/>
  <c r="E354" i="2"/>
  <c r="E181" i="2"/>
  <c r="E642" i="2"/>
  <c r="E1641" i="2"/>
  <c r="E1302" i="2"/>
  <c r="E1114" i="2"/>
  <c r="E1157" i="2"/>
  <c r="E482" i="2"/>
  <c r="E806" i="2"/>
  <c r="E293" i="2"/>
  <c r="E1306" i="2"/>
  <c r="E1099" i="2"/>
  <c r="E1685" i="2"/>
  <c r="E111" i="2"/>
  <c r="E1601" i="2"/>
  <c r="E1356" i="2"/>
  <c r="E97" i="2"/>
  <c r="E451" i="2"/>
  <c r="E841" i="2"/>
  <c r="E549" i="2"/>
  <c r="E867" i="2"/>
  <c r="E215" i="2"/>
  <c r="E1626" i="2"/>
  <c r="E668" i="2"/>
  <c r="E556" i="2"/>
  <c r="E1687" i="2"/>
  <c r="E1184" i="2"/>
  <c r="E1699" i="2"/>
  <c r="E1736" i="2"/>
  <c r="E578" i="2"/>
  <c r="E728" i="2"/>
  <c r="E1896" i="2"/>
  <c r="E1230" i="2"/>
  <c r="E1711" i="2"/>
  <c r="E1203" i="2"/>
  <c r="E736" i="2"/>
  <c r="E1318" i="2"/>
  <c r="E257" i="2"/>
  <c r="E1438" i="2"/>
  <c r="E586" i="2"/>
  <c r="E1176" i="2"/>
  <c r="E1369" i="2"/>
  <c r="E987" i="2"/>
  <c r="E984" i="2"/>
  <c r="E1716" i="2"/>
  <c r="E55" i="2"/>
  <c r="E1337" i="2"/>
  <c r="E1073" i="2"/>
  <c r="E1404" i="2"/>
  <c r="E933" i="2"/>
  <c r="E931" i="2"/>
  <c r="E1930" i="2"/>
  <c r="E738" i="2"/>
  <c r="E996" i="2"/>
  <c r="E1009" i="2"/>
  <c r="E747" i="2"/>
  <c r="E305" i="2"/>
  <c r="E85" i="2"/>
  <c r="E83" i="2"/>
  <c r="E1222" i="2"/>
  <c r="E1058" i="2"/>
  <c r="E764" i="2"/>
  <c r="E457" i="2"/>
  <c r="E963" i="2"/>
  <c r="E1879" i="2"/>
  <c r="E204" i="2"/>
  <c r="E377" i="2"/>
  <c r="E671" i="2"/>
  <c r="E541" i="2"/>
  <c r="E1460" i="2"/>
  <c r="E1004" i="2"/>
  <c r="E12" i="2"/>
  <c r="E951" i="2"/>
  <c r="E1412" i="2"/>
  <c r="E1204" i="2"/>
  <c r="E1078" i="2"/>
  <c r="E1017" i="2"/>
  <c r="E1880" i="2"/>
  <c r="E545" i="2"/>
  <c r="E835" i="2"/>
  <c r="E1358" i="2"/>
  <c r="E1029" i="2"/>
  <c r="E518" i="2"/>
  <c r="E680" i="2"/>
  <c r="E1151" i="2"/>
  <c r="E120" i="2"/>
  <c r="E620" i="2"/>
  <c r="E1030" i="2"/>
  <c r="E547" i="2"/>
  <c r="E1481" i="2"/>
  <c r="E1862" i="2"/>
  <c r="E1042" i="2"/>
  <c r="E1424" i="2"/>
  <c r="E10" i="2"/>
  <c r="E427" i="2"/>
  <c r="E334" i="2"/>
  <c r="E919" i="2"/>
  <c r="E1586" i="2"/>
  <c r="E1612" i="2"/>
  <c r="E980" i="2"/>
  <c r="E470" i="2"/>
  <c r="E1781" i="2"/>
  <c r="E1033" i="2"/>
  <c r="E320" i="2"/>
  <c r="E1585" i="2"/>
  <c r="E1753" i="2"/>
  <c r="E1726" i="2"/>
  <c r="E846" i="2"/>
  <c r="E1436" i="2"/>
  <c r="E248" i="2"/>
  <c r="E817" i="2"/>
  <c r="E1426" i="2"/>
  <c r="E1355" i="2"/>
  <c r="E353" i="2"/>
  <c r="E1697" i="2"/>
  <c r="E361" i="2"/>
  <c r="E801" i="2"/>
  <c r="E363" i="2"/>
  <c r="E831" i="2"/>
  <c r="E1148" i="2"/>
  <c r="E1477" i="2"/>
  <c r="E78" i="2"/>
  <c r="E585" i="2"/>
  <c r="E1109" i="2"/>
  <c r="E912" i="2"/>
  <c r="E263" i="2"/>
  <c r="E185" i="2"/>
  <c r="E1811" i="2"/>
  <c r="E336" i="2"/>
  <c r="E1574" i="2"/>
  <c r="E28" i="2"/>
  <c r="E1854" i="2"/>
  <c r="E374" i="2"/>
  <c r="E824" i="2"/>
  <c r="E218" i="2"/>
  <c r="E1219" i="2"/>
  <c r="E29" i="2"/>
  <c r="E1032" i="2"/>
  <c r="E1677" i="2"/>
  <c r="E950" i="2"/>
  <c r="E1309" i="2"/>
  <c r="E1174" i="2"/>
  <c r="E849" i="2"/>
  <c r="E1505" i="2"/>
  <c r="E640" i="2"/>
  <c r="E1721" i="2"/>
  <c r="E1374" i="2"/>
  <c r="E523" i="2"/>
  <c r="E1068" i="2"/>
  <c r="E1120" i="2"/>
  <c r="E1075" i="2"/>
  <c r="E1912" i="2"/>
  <c r="E1220" i="2"/>
  <c r="E1470" i="2"/>
  <c r="E1754" i="2"/>
  <c r="E655" i="2"/>
  <c r="E976" i="2"/>
  <c r="E661" i="2"/>
  <c r="E35" i="2"/>
  <c r="E1632" i="2"/>
  <c r="E1537" i="2"/>
  <c r="E659" i="2"/>
  <c r="E1575" i="2"/>
  <c r="E1122" i="2"/>
  <c r="E893" i="2"/>
  <c r="E27" i="2"/>
  <c r="E590" i="2"/>
  <c r="E625" i="2"/>
  <c r="E1776" i="2"/>
  <c r="E45" i="2"/>
  <c r="E558" i="2"/>
  <c r="E1933" i="2"/>
  <c r="E1365" i="2"/>
  <c r="E1147" i="2"/>
  <c r="E1552" i="2"/>
  <c r="E1602" i="2"/>
  <c r="E376" i="2"/>
  <c r="E1618" i="2"/>
  <c r="E1008" i="2"/>
  <c r="E287" i="2"/>
  <c r="E117" i="2"/>
  <c r="E767" i="2"/>
  <c r="E1434" i="2"/>
  <c r="E1763" i="2"/>
  <c r="E1838" i="2"/>
  <c r="E1877" i="2"/>
  <c r="E295" i="2"/>
  <c r="E1492" i="2"/>
  <c r="E1672" i="2"/>
  <c r="E631" i="2"/>
  <c r="E1901" i="2"/>
  <c r="E629" i="2"/>
  <c r="E108" i="2"/>
  <c r="E194" i="2"/>
  <c r="E1289" i="2"/>
  <c r="E261" i="2"/>
  <c r="E1408" i="2"/>
  <c r="E1106" i="2"/>
  <c r="E1084" i="2"/>
  <c r="E1904" i="2"/>
  <c r="E1615" i="2"/>
  <c r="E1853" i="2"/>
  <c r="E1765" i="2"/>
  <c r="E411" i="2"/>
  <c r="E1415" i="2"/>
  <c r="E1131" i="2"/>
  <c r="E1874" i="2"/>
  <c r="E479" i="2"/>
  <c r="E974" i="2"/>
  <c r="E1474" i="2"/>
  <c r="E616" i="2"/>
  <c r="E1650" i="2"/>
  <c r="E1935" i="2"/>
  <c r="E775" i="2"/>
  <c r="E1158" i="2"/>
  <c r="E1691" i="2"/>
  <c r="E87" i="2"/>
  <c r="E222" i="2"/>
  <c r="E292" i="2"/>
  <c r="E1898" i="2"/>
  <c r="E1647" i="2"/>
  <c r="E205" i="2"/>
  <c r="E220" i="2"/>
  <c r="E1652" i="2"/>
  <c r="E1221" i="2"/>
  <c r="E79" i="2"/>
  <c r="E72" i="2"/>
  <c r="E678" i="2"/>
  <c r="E1518" i="2"/>
  <c r="E137" i="2"/>
  <c r="E858" i="2"/>
  <c r="E1812" i="2"/>
  <c r="E851" i="2"/>
  <c r="E226" i="2"/>
  <c r="E553" i="2"/>
  <c r="E1613" i="2"/>
  <c r="E1079" i="2"/>
  <c r="E1343" i="2"/>
  <c r="E279" i="2"/>
  <c r="E1541" i="2"/>
  <c r="E1539" i="2"/>
  <c r="E783" i="2"/>
  <c r="E1846" i="2"/>
  <c r="E49" i="2"/>
  <c r="E533" i="2"/>
  <c r="E982" i="2"/>
  <c r="E1653" i="2"/>
  <c r="E796" i="2"/>
  <c r="E328" i="2"/>
  <c r="E159" i="2"/>
  <c r="E1604" i="2"/>
  <c r="E404" i="2"/>
  <c r="E1459" i="2"/>
  <c r="E1818" i="2"/>
  <c r="E973" i="2"/>
  <c r="E1875" i="2"/>
  <c r="E245" i="2"/>
  <c r="E170" i="2"/>
  <c r="E199" i="2"/>
  <c r="E924" i="2"/>
  <c r="E1888" i="2"/>
  <c r="E445" i="2"/>
  <c r="E1918" i="2"/>
  <c r="E301" i="2"/>
  <c r="E1141" i="2"/>
  <c r="E1591" i="2"/>
  <c r="E1442" i="2"/>
  <c r="E971" i="2"/>
  <c r="E303" i="2"/>
  <c r="E458" i="2"/>
  <c r="E700" i="2"/>
  <c r="E1709" i="2"/>
  <c r="E357" i="2"/>
  <c r="E1871" i="2"/>
  <c r="E1240" i="2"/>
  <c r="E93" i="2"/>
  <c r="E1366" i="2"/>
  <c r="E1381" i="2"/>
  <c r="E1625" i="2"/>
  <c r="E721" i="2"/>
  <c r="E1242" i="2"/>
  <c r="E597" i="2"/>
  <c r="E701" i="2"/>
  <c r="E1273" i="2"/>
  <c r="E395" i="2"/>
  <c r="E1793" i="2"/>
  <c r="E886" i="2"/>
  <c r="E557" i="2"/>
  <c r="E92" i="2"/>
  <c r="E406" i="2"/>
  <c r="E805" i="2"/>
  <c r="E1331" i="2"/>
  <c r="E1450" i="2"/>
  <c r="E532" i="2"/>
  <c r="E1338" i="2"/>
  <c r="E1060" i="2"/>
  <c r="E1413" i="2"/>
  <c r="E704" i="2"/>
  <c r="E1648" i="2"/>
  <c r="E860" i="2"/>
  <c r="E1910" i="2"/>
  <c r="E456" i="2"/>
  <c r="E1314" i="2"/>
  <c r="E571" i="2"/>
  <c r="E1454" i="2"/>
  <c r="E1908" i="2"/>
  <c r="E1783" i="2"/>
  <c r="E1813" i="2"/>
  <c r="E1344" i="2"/>
  <c r="E1282" i="2"/>
  <c r="E1932" i="2"/>
  <c r="E17" i="2"/>
  <c r="E1371" i="2"/>
  <c r="E967" i="2"/>
  <c r="E273" i="2"/>
  <c r="E1028" i="2"/>
  <c r="E1126" i="2"/>
  <c r="E1192" i="2"/>
  <c r="E466" i="2"/>
  <c r="E1334" i="2"/>
  <c r="E1267" i="2"/>
  <c r="E421" i="2"/>
  <c r="E577" i="2"/>
  <c r="E1491" i="2"/>
  <c r="E1260" i="2"/>
  <c r="E164" i="2"/>
  <c r="E1013" i="2"/>
  <c r="E828" i="2"/>
  <c r="E447" i="2"/>
  <c r="E1427" i="2"/>
  <c r="E388" i="2"/>
  <c r="E359" i="2"/>
  <c r="E1897" i="2"/>
  <c r="E419" i="2"/>
  <c r="E1070" i="2"/>
  <c r="E940" i="2"/>
  <c r="E740" i="2"/>
  <c r="E1673" i="2"/>
  <c r="E1764" i="2"/>
  <c r="E412" i="2"/>
  <c r="E868" i="2"/>
  <c r="E1218" i="2"/>
  <c r="E490" i="2"/>
  <c r="E431" i="2"/>
  <c r="E1283" i="2"/>
  <c r="E1154" i="2"/>
  <c r="E1304" i="2"/>
  <c r="E408" i="2"/>
  <c r="E1768" i="2"/>
  <c r="E1656" i="2"/>
  <c r="E1350" i="2"/>
  <c r="E1561" i="2"/>
  <c r="E1455" i="2"/>
  <c r="E1000" i="2"/>
  <c r="E562" i="2"/>
  <c r="E749" i="2"/>
  <c r="E1478" i="2"/>
  <c r="E1286" i="2"/>
  <c r="E1373" i="2"/>
  <c r="E575" i="2"/>
  <c r="E1923" i="2"/>
  <c r="E1916" i="2"/>
  <c r="E1649" i="2"/>
  <c r="E311" i="2"/>
  <c r="E1299" i="2"/>
  <c r="E1715" i="2"/>
  <c r="E1465" i="2"/>
  <c r="E1196" i="2"/>
  <c r="E509" i="2"/>
  <c r="E603" i="2"/>
  <c r="E1227" i="2"/>
  <c r="E1444" i="2"/>
  <c r="E761" i="2"/>
  <c r="E1173" i="2"/>
  <c r="E1679" i="2"/>
  <c r="E1132" i="2"/>
  <c r="E552" i="2"/>
  <c r="E1340" i="2"/>
  <c r="E921" i="2"/>
  <c r="E733" i="2"/>
  <c r="E945" i="2"/>
  <c r="E38" i="2"/>
  <c r="E819" i="2"/>
  <c r="E276" i="2"/>
  <c r="E1359" i="2"/>
  <c r="E826" i="2"/>
  <c r="E429" i="2"/>
  <c r="E367" i="2"/>
  <c r="E883" i="2"/>
  <c r="E654" i="2"/>
  <c r="E626" i="2"/>
  <c r="E358" i="2"/>
  <c r="E1181" i="2"/>
  <c r="E1899" i="2"/>
  <c r="E76" i="2"/>
  <c r="E1683" i="2"/>
  <c r="E1504" i="2"/>
  <c r="E643" i="2"/>
  <c r="E290" i="2"/>
  <c r="E1508" i="2"/>
  <c r="E294" i="2"/>
  <c r="E800" i="2"/>
  <c r="E525" i="2"/>
  <c r="E283" i="2"/>
  <c r="E938" i="2"/>
  <c r="E1540" i="2"/>
  <c r="E1393" i="2"/>
  <c r="E81" i="2"/>
  <c r="E1890" i="2"/>
  <c r="E1483" i="2"/>
  <c r="E863" i="2"/>
  <c r="E32" i="2"/>
  <c r="E1556" i="2"/>
  <c r="E703" i="2"/>
  <c r="E885" i="2"/>
  <c r="E1576" i="2"/>
  <c r="E1475" i="2"/>
  <c r="E1050" i="2"/>
  <c r="E617" i="2"/>
  <c r="E1201" i="2"/>
  <c r="E934" i="2"/>
  <c r="E339" i="2"/>
  <c r="E915" i="2"/>
  <c r="E489" i="2"/>
  <c r="E1621" i="2"/>
  <c r="E1178" i="2"/>
  <c r="E1495" i="2"/>
  <c r="E1113" i="2"/>
  <c r="E1320" i="2"/>
  <c r="E795" i="2"/>
  <c r="E760" i="2"/>
  <c r="E1868" i="2"/>
  <c r="E266" i="2"/>
  <c r="E481" i="2"/>
  <c r="E966" i="2"/>
  <c r="E1055" i="2"/>
  <c r="E1183" i="2"/>
  <c r="E448" i="2"/>
  <c r="E1839" i="2"/>
  <c r="E1827" i="2"/>
  <c r="E1006" i="2"/>
  <c r="E1658" i="2"/>
  <c r="E581" i="2"/>
  <c r="E1271" i="2"/>
  <c r="E1476" i="2"/>
  <c r="E477" i="2"/>
  <c r="E338" i="2"/>
  <c r="E53" i="2"/>
  <c r="E1280" i="2"/>
  <c r="E1368" i="2"/>
  <c r="E1631" i="2"/>
  <c r="E634" i="2"/>
  <c r="E1416" i="2"/>
  <c r="E1580" i="2"/>
  <c r="E897" i="2"/>
  <c r="E265" i="2"/>
  <c r="E1298" i="2"/>
  <c r="E1025" i="2"/>
  <c r="E722" i="2"/>
  <c r="E978" i="2"/>
  <c r="E140" i="2"/>
  <c r="E1456" i="2"/>
  <c r="E423" i="2"/>
  <c r="E1597" i="2"/>
  <c r="E594" i="2"/>
  <c r="E1107" i="2"/>
  <c r="E1884" i="2"/>
  <c r="E402" i="2"/>
  <c r="E1527" i="2"/>
  <c r="E1040" i="2"/>
  <c r="E1001" i="2"/>
  <c r="E285" i="2"/>
  <c r="E487" i="2"/>
  <c r="E705" i="2"/>
  <c r="E588" i="2"/>
  <c r="E1307" i="2"/>
  <c r="E145" i="2"/>
  <c r="E1770" i="2"/>
  <c r="E1878" i="2"/>
  <c r="E949" i="2"/>
  <c r="E1805" i="2"/>
  <c r="E1423" i="2"/>
  <c r="E1724" i="2"/>
  <c r="E1043" i="2"/>
  <c r="E1262" i="2"/>
  <c r="J9" i="5" l="1" a="1"/>
  <c r="J9" i="5" s="1"/>
  <c r="J10" i="5" a="1"/>
  <c r="J10" i="5" s="1"/>
  <c r="J11" i="5" a="1"/>
  <c r="J11" i="5" s="1"/>
  <c r="J12" i="5" a="1"/>
  <c r="J12" i="5" s="1"/>
  <c r="J8" i="5" a="1"/>
  <c r="J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2E7AA-3F8E-4755-9C34-CEC610434426}" keepAlive="1" name="Consulta - datos_limpios" description="Conexión a la consulta 'datos_limpios' en el libro." type="5" refreshedVersion="8" background="1" saveData="1">
    <dbPr connection="Provider=Microsoft.Mashup.OleDb.1;Data Source=$Workbook$;Location=datos_limpios;Extended Properties=&quot;&quot;" command="SELECT * FROM [datos_limpios]"/>
  </connection>
  <connection id="2" xr16:uid="{240D4F38-A11F-41DC-80B5-DC4F1937C7EA}" keepAlive="1" name="Consulta - datos_limpios (2)" description="Conexión a la consulta 'datos_limpios (2)' en el libro." type="5" refreshedVersion="8" background="1" saveData="1">
    <dbPr connection="Provider=Microsoft.Mashup.OleDb.1;Data Source=$Workbook$;Location=&quot;datos_limpios (2)&quot;;Extended Properties=&quot;&quot;" command="SELECT * FROM [datos_limpio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<sst xmlns="http://schemas.openxmlformats.org/spreadsheetml/2006/main" count="15607" uniqueCount="1561">
  <si>
    <t xml:space="preserve">Make          </t>
  </si>
  <si>
    <t xml:space="preserve">Model                                              </t>
  </si>
  <si>
    <t xml:space="preserve">Year </t>
  </si>
  <si>
    <t xml:space="preserve">Kilometer </t>
  </si>
  <si>
    <t xml:space="preserve">Fuel Type    </t>
  </si>
  <si>
    <t xml:space="preserve">Transmission </t>
  </si>
  <si>
    <t xml:space="preserve">Color  </t>
  </si>
  <si>
    <t xml:space="preserve">Owner            </t>
  </si>
  <si>
    <t xml:space="preserve">Engine  </t>
  </si>
  <si>
    <t xml:space="preserve">Max Power           </t>
  </si>
  <si>
    <t xml:space="preserve">Seating Capacity </t>
  </si>
  <si>
    <t xml:space="preserve">Honda         </t>
  </si>
  <si>
    <t xml:space="preserve">Amaze 1.2 VX i-VTEC                                </t>
  </si>
  <si>
    <t xml:space="preserve">Petrol       </t>
  </si>
  <si>
    <t xml:space="preserve">Manual       </t>
  </si>
  <si>
    <t xml:space="preserve">Grey   </t>
  </si>
  <si>
    <t xml:space="preserve">First            </t>
  </si>
  <si>
    <t xml:space="preserve">1198 cc </t>
  </si>
  <si>
    <t xml:space="preserve">87 bhp @ 6000 rpm   </t>
  </si>
  <si>
    <t xml:space="preserve">Maruti Suzuki </t>
  </si>
  <si>
    <t xml:space="preserve">Swift DZire VDI                                    </t>
  </si>
  <si>
    <t xml:space="preserve">Diesel       </t>
  </si>
  <si>
    <t xml:space="preserve">White  </t>
  </si>
  <si>
    <t xml:space="preserve">Second           </t>
  </si>
  <si>
    <t xml:space="preserve">1248 cc </t>
  </si>
  <si>
    <t xml:space="preserve">74 bhp @ 4000 rpm   </t>
  </si>
  <si>
    <t xml:space="preserve">Hyundai       </t>
  </si>
  <si>
    <t xml:space="preserve">i10 Magna 1.2 Kappa2                               </t>
  </si>
  <si>
    <t xml:space="preserve">Maroon </t>
  </si>
  <si>
    <t xml:space="preserve">1197 cc </t>
  </si>
  <si>
    <t xml:space="preserve">79 bhp @ 6000 rpm   </t>
  </si>
  <si>
    <t xml:space="preserve">Toyota        </t>
  </si>
  <si>
    <t xml:space="preserve">Glanza G                                           </t>
  </si>
  <si>
    <t xml:space="preserve">Red    </t>
  </si>
  <si>
    <t xml:space="preserve">82 bhp @ 6000 rpm   </t>
  </si>
  <si>
    <t xml:space="preserve">Innova 2.4 VX 7 STR [2016-2020]                    </t>
  </si>
  <si>
    <t xml:space="preserve">2393 cc </t>
  </si>
  <si>
    <t xml:space="preserve">148 bhp @ 3400 rpm  </t>
  </si>
  <si>
    <t xml:space="preserve">Ciaz ZXi                                           </t>
  </si>
  <si>
    <t xml:space="preserve">1373 cc </t>
  </si>
  <si>
    <t xml:space="preserve">91 bhp @ 6000 rpm   </t>
  </si>
  <si>
    <t xml:space="preserve">BMW           </t>
  </si>
  <si>
    <t xml:space="preserve">X1 xDrive20d M Sport                               </t>
  </si>
  <si>
    <t xml:space="preserve">Automatic    </t>
  </si>
  <si>
    <t xml:space="preserve">1995 cc </t>
  </si>
  <si>
    <t xml:space="preserve">188 bhp @ 4000 rpm  </t>
  </si>
  <si>
    <t xml:space="preserve">Skoda         </t>
  </si>
  <si>
    <t xml:space="preserve">Octavia 1.8 TSI Style Plus AT [2017]               </t>
  </si>
  <si>
    <t xml:space="preserve">1798 cc </t>
  </si>
  <si>
    <t xml:space="preserve">177 bhp @ 5100 rpm  </t>
  </si>
  <si>
    <t xml:space="preserve">Nissan        </t>
  </si>
  <si>
    <t xml:space="preserve">Terrano XL (D)                                     </t>
  </si>
  <si>
    <t xml:space="preserve">1461 cc </t>
  </si>
  <si>
    <t xml:space="preserve">84 bhp @ 3750 rpm   </t>
  </si>
  <si>
    <t xml:space="preserve">Elite i20 Sportz 1.2                               </t>
  </si>
  <si>
    <t xml:space="preserve">Renault       </t>
  </si>
  <si>
    <t xml:space="preserve">Kwid 1.0 RXT [2016-2019]                           </t>
  </si>
  <si>
    <t xml:space="preserve">999 cc  </t>
  </si>
  <si>
    <t xml:space="preserve">67 bhp @ 5500 rpm   </t>
  </si>
  <si>
    <t xml:space="preserve">Ciaz Alpha Hybrid 1.5 AT [2018-2020]               </t>
  </si>
  <si>
    <t xml:space="preserve">Blue   </t>
  </si>
  <si>
    <t xml:space="preserve">1462 cc </t>
  </si>
  <si>
    <t xml:space="preserve">103 bhp @ 6000 rpm  </t>
  </si>
  <si>
    <t xml:space="preserve">Tata          </t>
  </si>
  <si>
    <t xml:space="preserve">Harrier XZ [2019-2020]                             </t>
  </si>
  <si>
    <t xml:space="preserve">Orange </t>
  </si>
  <si>
    <t xml:space="preserve">1956 cc </t>
  </si>
  <si>
    <t xml:space="preserve">138 bhp @ 3750 rpm  </t>
  </si>
  <si>
    <t xml:space="preserve">Volkswagen    </t>
  </si>
  <si>
    <t xml:space="preserve">Polo GT TSI                                        </t>
  </si>
  <si>
    <t xml:space="preserve">103 bhp @ 5000 rpm  </t>
  </si>
  <si>
    <t xml:space="preserve">Celerio ZXi AMT [2019-2020]                        </t>
  </si>
  <si>
    <t xml:space="preserve">998 cc  </t>
  </si>
  <si>
    <t xml:space="preserve">67 bhp @ 6000 rpm   </t>
  </si>
  <si>
    <t xml:space="preserve">Alto 800 LXi (O)                                   </t>
  </si>
  <si>
    <t xml:space="preserve">796 cc  </t>
  </si>
  <si>
    <t xml:space="preserve">47 bhp @ 6000 rpm   </t>
  </si>
  <si>
    <t xml:space="preserve">Baleno Alpha Automatic                             </t>
  </si>
  <si>
    <t xml:space="preserve">Wagon R ZXi 1.2 AMT                                </t>
  </si>
  <si>
    <t xml:space="preserve">Creta 1.6 E Petrol                                 </t>
  </si>
  <si>
    <t xml:space="preserve">Silver </t>
  </si>
  <si>
    <t xml:space="preserve">1591 cc </t>
  </si>
  <si>
    <t xml:space="preserve">122 bhp @ 6400 rpm  </t>
  </si>
  <si>
    <t xml:space="preserve">S-Presso VXi AMT                                   </t>
  </si>
  <si>
    <t xml:space="preserve">Vento Comfortline Petrol AT                        </t>
  </si>
  <si>
    <t xml:space="preserve">Brown  </t>
  </si>
  <si>
    <t xml:space="preserve">Santro Sportz AMT [2018-2020]                      </t>
  </si>
  <si>
    <t xml:space="preserve">1086 cc </t>
  </si>
  <si>
    <t xml:space="preserve">68 bhp @ 5500 rpm   </t>
  </si>
  <si>
    <t xml:space="preserve">Venue SX 1.0 (O) Petrol [2019-2020]                </t>
  </si>
  <si>
    <t xml:space="preserve">118 bhp @ 6000 rpm  </t>
  </si>
  <si>
    <t xml:space="preserve">Alto LXi CNG                                       </t>
  </si>
  <si>
    <t xml:space="preserve">CNG          </t>
  </si>
  <si>
    <t xml:space="preserve">58 bhp @ 6000 rpm   </t>
  </si>
  <si>
    <t xml:space="preserve">Ritz Zxi BS-IV                                     </t>
  </si>
  <si>
    <t xml:space="preserve">85 bhp @ 6000 rpm   </t>
  </si>
  <si>
    <t xml:space="preserve">Creta 1.6 SX Plus Petrol                           </t>
  </si>
  <si>
    <t xml:space="preserve">Brio V MT                                          </t>
  </si>
  <si>
    <t xml:space="preserve">Elite i20 Asta 1.2                                 </t>
  </si>
  <si>
    <t xml:space="preserve">WR-V VX MT Petrol                                  </t>
  </si>
  <si>
    <t xml:space="preserve">1199 cc </t>
  </si>
  <si>
    <t xml:space="preserve">89 bhp @ 6000 rpm   </t>
  </si>
  <si>
    <t xml:space="preserve">Venue SX 1.0 Turbo iMT                             </t>
  </si>
  <si>
    <t xml:space="preserve">Creta 1.6 SX Plus AT                               </t>
  </si>
  <si>
    <t xml:space="preserve">Black  </t>
  </si>
  <si>
    <t xml:space="preserve">1582 cc </t>
  </si>
  <si>
    <t xml:space="preserve">126 bhp @ 4000 rpm  </t>
  </si>
  <si>
    <t xml:space="preserve">Ford          </t>
  </si>
  <si>
    <t xml:space="preserve">Ecosport Titanium+ 1.0L EcoBoost                   </t>
  </si>
  <si>
    <t xml:space="preserve">124 bhp @ 6000 rpm  </t>
  </si>
  <si>
    <t xml:space="preserve">Santro GL (CNG)                                    </t>
  </si>
  <si>
    <t xml:space="preserve">62 bhp @ 5500 rpm   </t>
  </si>
  <si>
    <t xml:space="preserve">Tiago Revotron XE [2016-2019]                      </t>
  </si>
  <si>
    <t xml:space="preserve">84 bhp @ 6000 rpm   </t>
  </si>
  <si>
    <t xml:space="preserve">Tigor Revotorq XT                                  </t>
  </si>
  <si>
    <t xml:space="preserve">1047 cc </t>
  </si>
  <si>
    <t xml:space="preserve">69 bhp @ 4000 rpm   </t>
  </si>
  <si>
    <t xml:space="preserve">Innova 2.4 G 8 STR [2016-2017]                     </t>
  </si>
  <si>
    <t xml:space="preserve">Bronze </t>
  </si>
  <si>
    <t xml:space="preserve">Mercedes-Benz </t>
  </si>
  <si>
    <t xml:space="preserve">GLC 220 d Progressive                              </t>
  </si>
  <si>
    <t xml:space="preserve">2143 cc </t>
  </si>
  <si>
    <t xml:space="preserve">168 bhp @ 3000 rpm  </t>
  </si>
  <si>
    <t xml:space="preserve">Creta SX 1.6 CRDi (O)                              </t>
  </si>
  <si>
    <t xml:space="preserve">M-Class ML 250 CDI                                 </t>
  </si>
  <si>
    <t xml:space="preserve">203 bhp @ 4200 rpm  </t>
  </si>
  <si>
    <t xml:space="preserve">Corolla Altis VL AT Petrol                         </t>
  </si>
  <si>
    <t xml:space="preserve">138 bhp @ 6400 rpm  </t>
  </si>
  <si>
    <t xml:space="preserve">Audi          </t>
  </si>
  <si>
    <t xml:space="preserve">A4 2.0 TDI (177bhp) Premium Plus                   </t>
  </si>
  <si>
    <t xml:space="preserve">1968 cc </t>
  </si>
  <si>
    <t xml:space="preserve">177 bhp @ 4200 rpm  </t>
  </si>
  <si>
    <t xml:space="preserve">SLK-Class SLK 200 K                                </t>
  </si>
  <si>
    <t xml:space="preserve">1796 cc </t>
  </si>
  <si>
    <t xml:space="preserve">165@5500            </t>
  </si>
  <si>
    <t xml:space="preserve">Gold   </t>
  </si>
  <si>
    <t xml:space="preserve">Mahindra      </t>
  </si>
  <si>
    <t xml:space="preserve">Thar CRDe 4x4 AC                                   </t>
  </si>
  <si>
    <t xml:space="preserve">2498 cc </t>
  </si>
  <si>
    <t xml:space="preserve">105 bhp @ 3800 rpm  </t>
  </si>
  <si>
    <t xml:space="preserve">Baleno Delta 1.2                                   </t>
  </si>
  <si>
    <t xml:space="preserve">83 bhp @ 6000 rpm   </t>
  </si>
  <si>
    <t xml:space="preserve">Celerio VXi AMT                                    </t>
  </si>
  <si>
    <t xml:space="preserve">Ciaz VDi SHVS                                      </t>
  </si>
  <si>
    <t xml:space="preserve">89 bhp @ 4000 rpm   </t>
  </si>
  <si>
    <t xml:space="preserve">Ciaz VXi                                           </t>
  </si>
  <si>
    <t xml:space="preserve">Creta SX Plus 1.6 AT CRDI                          </t>
  </si>
  <si>
    <t xml:space="preserve">Creta SX Plus 1.6  Petrol                          </t>
  </si>
  <si>
    <t xml:space="preserve">Kwid 1.0 RXT AMT Opt                               </t>
  </si>
  <si>
    <t xml:space="preserve">MG            </t>
  </si>
  <si>
    <t xml:space="preserve">Hector Sharp 2.0 Diesel [2019-2020]                </t>
  </si>
  <si>
    <t xml:space="preserve">169 bhp @ 3750 rpm  </t>
  </si>
  <si>
    <t xml:space="preserve">Tiago Revotron XZA [2017-2019]                     </t>
  </si>
  <si>
    <t xml:space="preserve">Innova 2.5 GX BS IV 7 STR                          </t>
  </si>
  <si>
    <t xml:space="preserve">2494 cc </t>
  </si>
  <si>
    <t xml:space="preserve">101 bhp @ 3600 rpm  </t>
  </si>
  <si>
    <t xml:space="preserve">X3 xDrive 20d Luxury Line [2018-2020]              </t>
  </si>
  <si>
    <t xml:space="preserve">190 bhp @ 4000 rpm  </t>
  </si>
  <si>
    <t xml:space="preserve">Jeep          </t>
  </si>
  <si>
    <t xml:space="preserve">Compass Limited Plus 2.0 Diesel 4x4 AT             </t>
  </si>
  <si>
    <t xml:space="preserve">171 bhp @ 3750 rpm  </t>
  </si>
  <si>
    <t xml:space="preserve">Scorpio SLE BS-IV                                  </t>
  </si>
  <si>
    <t xml:space="preserve">2179 cc </t>
  </si>
  <si>
    <t xml:space="preserve">120 bhp @ 4000 rpm  </t>
  </si>
  <si>
    <t xml:space="preserve">Brio S MT                                          </t>
  </si>
  <si>
    <t xml:space="preserve">3-Series 320i Luxury Line                          </t>
  </si>
  <si>
    <t xml:space="preserve">1998 cc </t>
  </si>
  <si>
    <t xml:space="preserve">181 bhp @ 5000 rpm  </t>
  </si>
  <si>
    <t xml:space="preserve">City V Petrol [2017-2019]                          </t>
  </si>
  <si>
    <t xml:space="preserve">1497 cc </t>
  </si>
  <si>
    <t xml:space="preserve">117 bhp @ 6600 rpm  </t>
  </si>
  <si>
    <t xml:space="preserve">Polo Highline1.2L (D)                              </t>
  </si>
  <si>
    <t xml:space="preserve">74 bhp @ 4200 rpm   </t>
  </si>
  <si>
    <t xml:space="preserve">Vitara Brezza ZXi Plus                             </t>
  </si>
  <si>
    <t xml:space="preserve">Eeco 7 STR [2019-2020]                             </t>
  </si>
  <si>
    <t xml:space="preserve">1196 cc </t>
  </si>
  <si>
    <t xml:space="preserve">73 bhp @ 6000 rpm   </t>
  </si>
  <si>
    <t xml:space="preserve">Grand i10 Asta AT 1.2 Kappa VTVT [2013-2016]       </t>
  </si>
  <si>
    <t xml:space="preserve">X3 xDrive20d                                       </t>
  </si>
  <si>
    <t xml:space="preserve">184 bhp @ 4000 rpm  </t>
  </si>
  <si>
    <t xml:space="preserve">Fortuner 2.8 4x2 AT [2016-2020]                    </t>
  </si>
  <si>
    <t xml:space="preserve">2755 cc </t>
  </si>
  <si>
    <t xml:space="preserve">174 bhp @ 3400 rpm  </t>
  </si>
  <si>
    <t xml:space="preserve">Civic 1.8S MT                                      </t>
  </si>
  <si>
    <t xml:space="preserve">Third            </t>
  </si>
  <si>
    <t xml:space="preserve">1799 cc </t>
  </si>
  <si>
    <t xml:space="preserve">130 bhp @ 6300 rpm  </t>
  </si>
  <si>
    <t xml:space="preserve">Swift ZXi Plus AMT                                 </t>
  </si>
  <si>
    <t xml:space="preserve">Elite i20 Sportz 1.5 MT Diesel                     </t>
  </si>
  <si>
    <t xml:space="preserve">1493 cc </t>
  </si>
  <si>
    <t xml:space="preserve">99 bhp @ 4000 rpm   </t>
  </si>
  <si>
    <t xml:space="preserve">A3 35 TDI Technology + Sunroof                     </t>
  </si>
  <si>
    <t xml:space="preserve">141 bhp @ 3500 rpm  </t>
  </si>
  <si>
    <t xml:space="preserve">City V CVT Petrol [2017-2019]                      </t>
  </si>
  <si>
    <t xml:space="preserve">Figo Duratorq Diesel Titanium 1.4                  </t>
  </si>
  <si>
    <t xml:space="preserve">1399 cc </t>
  </si>
  <si>
    <t xml:space="preserve">68 bhp @ 4000 rpm   </t>
  </si>
  <si>
    <t xml:space="preserve">Jazz VX Petrol                                     </t>
  </si>
  <si>
    <t xml:space="preserve">Polo Highline1.2L (P)                              </t>
  </si>
  <si>
    <t xml:space="preserve">74 bhp @ 5400 rpm   </t>
  </si>
  <si>
    <t xml:space="preserve">Amaze 1.5 SX i-DTEC                                </t>
  </si>
  <si>
    <t xml:space="preserve">1498 cc </t>
  </si>
  <si>
    <t xml:space="preserve">99 bhp @ 3600 rpm   </t>
  </si>
  <si>
    <t xml:space="preserve">Camry 2.5L AT                                      </t>
  </si>
  <si>
    <t xml:space="preserve">179 bhp @ 6000 rpm  </t>
  </si>
  <si>
    <t xml:space="preserve">Thar LX 4-STR Hard Top Petrol AT                   </t>
  </si>
  <si>
    <t xml:space="preserve">1997 cc </t>
  </si>
  <si>
    <t xml:space="preserve">150 bhp @ 5000 rpm  </t>
  </si>
  <si>
    <t xml:space="preserve">C-Class 250 CDI Elegance                           </t>
  </si>
  <si>
    <t xml:space="preserve">Q3 35 TDI quattro Premium Plus                     </t>
  </si>
  <si>
    <t xml:space="preserve">184 bhp @ 3500 rpm  </t>
  </si>
  <si>
    <t xml:space="preserve">Baleno Sigma 1.2                                   </t>
  </si>
  <si>
    <t xml:space="preserve">X1 sDrive20d xLine                                 </t>
  </si>
  <si>
    <t xml:space="preserve">Baleno Zeta 1.2                                    </t>
  </si>
  <si>
    <t xml:space="preserve">Vento Comfortline Petrol                           </t>
  </si>
  <si>
    <t xml:space="preserve">1598 cc </t>
  </si>
  <si>
    <t xml:space="preserve">103 bhp @ 5250 rpm  </t>
  </si>
  <si>
    <t xml:space="preserve">C-Class 220 BlueEfficiency                         </t>
  </si>
  <si>
    <t xml:space="preserve">170 bhp @ 4200 rpm  </t>
  </si>
  <si>
    <t xml:space="preserve">Camry Hybrid                                       </t>
  </si>
  <si>
    <t xml:space="preserve">202 bhp @ 5700 rpm  </t>
  </si>
  <si>
    <t xml:space="preserve">DZire VXi                                          </t>
  </si>
  <si>
    <t xml:space="preserve">Terrano XV D THP 110 PS                            </t>
  </si>
  <si>
    <t xml:space="preserve">108 bhp @ 3900 rpm  </t>
  </si>
  <si>
    <t xml:space="preserve">Wagon R LXI CNG                                    </t>
  </si>
  <si>
    <t xml:space="preserve">58 bhp @ 6200 rpm   </t>
  </si>
  <si>
    <t xml:space="preserve">Vitara Brezza LDi (O) [2016-2018]                  </t>
  </si>
  <si>
    <t xml:space="preserve">Porsche       </t>
  </si>
  <si>
    <t xml:space="preserve">Cayenne Coupe Platinum Edition                     </t>
  </si>
  <si>
    <t xml:space="preserve">2995 cc </t>
  </si>
  <si>
    <t xml:space="preserve">335 bhp @ 5300 rpm  </t>
  </si>
  <si>
    <t xml:space="preserve">C-Class Cabriolet C 300                            </t>
  </si>
  <si>
    <t xml:space="preserve">1991 cc </t>
  </si>
  <si>
    <t xml:space="preserve">241 bhp @ 5500 rpm  </t>
  </si>
  <si>
    <t xml:space="preserve">Elite i20 Magna 1.2                                </t>
  </si>
  <si>
    <t xml:space="preserve">Verna 1.6 VTVT SX                                  </t>
  </si>
  <si>
    <t xml:space="preserve">121 bhp @ 6300 rpm  </t>
  </si>
  <si>
    <t xml:space="preserve">Amaze 1.2 SX i-VTEC                                </t>
  </si>
  <si>
    <t xml:space="preserve">Corolla Altis 1.8 G                                </t>
  </si>
  <si>
    <t xml:space="preserve">Elite i20 Sportz 1.2 (O)                           </t>
  </si>
  <si>
    <t xml:space="preserve">A6 2.0 TDI Premium                                 </t>
  </si>
  <si>
    <t xml:space="preserve">177 bhp @ 3750 rpm  </t>
  </si>
  <si>
    <t xml:space="preserve">XUV300 W8 (O) 1.5 Diesel                           </t>
  </si>
  <si>
    <t xml:space="preserve">115 bhp @ 3750 rpm  </t>
  </si>
  <si>
    <t xml:space="preserve">Swift ZDi Plus                                     </t>
  </si>
  <si>
    <t xml:space="preserve">Thar LX 4-STR Hard Top Petrol MT                   </t>
  </si>
  <si>
    <t xml:space="preserve">City 1.5 S MT                                      </t>
  </si>
  <si>
    <t xml:space="preserve">118@6600            </t>
  </si>
  <si>
    <t xml:space="preserve">E-Class E 250 CDI Avantgarde                       </t>
  </si>
  <si>
    <t xml:space="preserve">204 bhp @ 4200 rpm  </t>
  </si>
  <si>
    <t xml:space="preserve">Fortuner 3.0 4x2 AT                                </t>
  </si>
  <si>
    <t xml:space="preserve">2982 cc </t>
  </si>
  <si>
    <t xml:space="preserve">169 bhp @ 3600 rpm  </t>
  </si>
  <si>
    <t xml:space="preserve">Zest XM 75 PS Diesel                               </t>
  </si>
  <si>
    <t xml:space="preserve">Rapid Ambition 1.6 MPI AT Plus                     </t>
  </si>
  <si>
    <t xml:space="preserve">Beige  </t>
  </si>
  <si>
    <t xml:space="preserve">104 bhp @ 5250 rpm  </t>
  </si>
  <si>
    <t xml:space="preserve">Alto 800 Lxi                                       </t>
  </si>
  <si>
    <t xml:space="preserve">Ertiga VDi                                         </t>
  </si>
  <si>
    <t xml:space="preserve">Santro GL LPG                                      </t>
  </si>
  <si>
    <t xml:space="preserve">LPG          </t>
  </si>
  <si>
    <t xml:space="preserve">Fourth           </t>
  </si>
  <si>
    <t xml:space="preserve">63@5500             </t>
  </si>
  <si>
    <t xml:space="preserve">Figo Duratorq Diesel ZXI 1.4                       </t>
  </si>
  <si>
    <t xml:space="preserve">Harrier XZ Plus                                    </t>
  </si>
  <si>
    <t xml:space="preserve">168 bhp @ 3750 rpm  </t>
  </si>
  <si>
    <t xml:space="preserve">Elite i20 Asta (O) 1.0 Turbo DCT                   </t>
  </si>
  <si>
    <t xml:space="preserve">Swift DZire VXI                                    </t>
  </si>
  <si>
    <t xml:space="preserve">Grand i10 Sportz 1.2 Kappa VTVT [2013-2016]        </t>
  </si>
  <si>
    <t xml:space="preserve">81 bhp @ 6000 rpm   </t>
  </si>
  <si>
    <t xml:space="preserve">Creta SX (O) 1.4 Turbo 7 DCT Dual Tone [2022-2022] </t>
  </si>
  <si>
    <t xml:space="preserve">1353 cc </t>
  </si>
  <si>
    <t xml:space="preserve">138 bhp @ 6000 rpm  </t>
  </si>
  <si>
    <t xml:space="preserve">Q2 Premium Plus I 40 TFSI quattro                  </t>
  </si>
  <si>
    <t xml:space="preserve">1984 cc </t>
  </si>
  <si>
    <t xml:space="preserve">188 bhp @ 4200 rpm  </t>
  </si>
  <si>
    <t xml:space="preserve">Q7 45 TDI Premium Plus                             </t>
  </si>
  <si>
    <t xml:space="preserve">2967 cc </t>
  </si>
  <si>
    <t xml:space="preserve">245 bhp @ 2910 rpm  </t>
  </si>
  <si>
    <t xml:space="preserve">Verna Fluidic 1.6 CRDi SX                          </t>
  </si>
  <si>
    <t xml:space="preserve">Wagon R VXI                                        </t>
  </si>
  <si>
    <t xml:space="preserve">67 bhp @ 6200 rpm   </t>
  </si>
  <si>
    <t xml:space="preserve">Scorpio 2.6 Turbo 7 Str                            </t>
  </si>
  <si>
    <t xml:space="preserve">2609 cc </t>
  </si>
  <si>
    <t xml:space="preserve">116@3800            </t>
  </si>
  <si>
    <t xml:space="preserve">Grand i10 Magna 1.2 Kappa VTVT [2013-2016]         </t>
  </si>
  <si>
    <t xml:space="preserve">Q5 45 TFSI Premium Plus                            </t>
  </si>
  <si>
    <t xml:space="preserve">UnRegistered Car </t>
  </si>
  <si>
    <t xml:space="preserve">248 bhp @ 5000 rpm  </t>
  </si>
  <si>
    <t xml:space="preserve">Duster RXS 1.5 Petrol MT                           </t>
  </si>
  <si>
    <t xml:space="preserve">105 bhp @ 5600 rpm  </t>
  </si>
  <si>
    <t xml:space="preserve">Creta SX 1.6 AT Petrol                             </t>
  </si>
  <si>
    <t xml:space="preserve">Compass Limited (O) 2.0 Diesel [2017-2020]         </t>
  </si>
  <si>
    <t xml:space="preserve">Verna EX 1.6 CRDi [2017-2018]                      </t>
  </si>
  <si>
    <t xml:space="preserve">i20 Magna 1.2                                      </t>
  </si>
  <si>
    <t xml:space="preserve">A6 35 TDI Matrix                                   </t>
  </si>
  <si>
    <t xml:space="preserve">190 bhp @ 3800 rpm  </t>
  </si>
  <si>
    <t xml:space="preserve">Marazzo M2 8 STR                                   </t>
  </si>
  <si>
    <t xml:space="preserve">Green  </t>
  </si>
  <si>
    <t xml:space="preserve">121 bhp @ 3500 rpm  </t>
  </si>
  <si>
    <t xml:space="preserve">Kia           </t>
  </si>
  <si>
    <t xml:space="preserve">Seltos HTX Plus 1.5 Diesel [2020-2021]             </t>
  </si>
  <si>
    <t xml:space="preserve">113 bhp @ 4000 rpm  </t>
  </si>
  <si>
    <t xml:space="preserve">Baleno Alpha 1.2                                   </t>
  </si>
  <si>
    <t xml:space="preserve">E-Class E 220d Expression [2019-2019]              </t>
  </si>
  <si>
    <t xml:space="preserve">1950 cc </t>
  </si>
  <si>
    <t xml:space="preserve">192 bhp @ 3800 rpm  </t>
  </si>
  <si>
    <t xml:space="preserve">Ertiga ZDI + SHVS                                  </t>
  </si>
  <si>
    <t xml:space="preserve">Verna Fluidic 1.6 VTVT SX                          </t>
  </si>
  <si>
    <t xml:space="preserve">Land Rover    </t>
  </si>
  <si>
    <t xml:space="preserve">Discovery Sport S                                  </t>
  </si>
  <si>
    <t xml:space="preserve">1999 cc </t>
  </si>
  <si>
    <t xml:space="preserve">177 bhp @ 4000 rpm  </t>
  </si>
  <si>
    <t xml:space="preserve">GLE 250 d                                          </t>
  </si>
  <si>
    <t xml:space="preserve">201 bhp @ 3800 rpm  </t>
  </si>
  <si>
    <t xml:space="preserve">Xcent S 1.2 (O)                                    </t>
  </si>
  <si>
    <t xml:space="preserve">S-Class Maybach S 500                              </t>
  </si>
  <si>
    <t xml:space="preserve">4663 cc </t>
  </si>
  <si>
    <t xml:space="preserve">453 bhp @ 5250 rpm  </t>
  </si>
  <si>
    <t xml:space="preserve">Hector Sharp 1.5 DCT Petrol [2019-2020]            </t>
  </si>
  <si>
    <t xml:space="preserve">1451 cc </t>
  </si>
  <si>
    <t xml:space="preserve">141 bhp @ 5000 rpm  </t>
  </si>
  <si>
    <t xml:space="preserve">Astor Sharp 1.5 CVT                                </t>
  </si>
  <si>
    <t xml:space="preserve">108 bhp @ 6000 rpm  </t>
  </si>
  <si>
    <t xml:space="preserve">CR-V 2.4 AT                                        </t>
  </si>
  <si>
    <t xml:space="preserve">2354 cc </t>
  </si>
  <si>
    <t xml:space="preserve">Duster 85 PS RxL                                   </t>
  </si>
  <si>
    <t xml:space="preserve">Grand i10 Sportz (O) 1.2 Kappa VTVT [2017-2018]    </t>
  </si>
  <si>
    <t xml:space="preserve">City V                                             </t>
  </si>
  <si>
    <t xml:space="preserve">C-Class C 200 Avantgarde                           </t>
  </si>
  <si>
    <t xml:space="preserve">181 bhp @ 5500 rpm  </t>
  </si>
  <si>
    <t xml:space="preserve">Elite i20 Asta 1.4 (O) CRDi                        </t>
  </si>
  <si>
    <t xml:space="preserve">1396 cc </t>
  </si>
  <si>
    <t xml:space="preserve">Fabia Elegance 1.6 MPI                             </t>
  </si>
  <si>
    <t xml:space="preserve">105 bhp @ 5250 rpm  </t>
  </si>
  <si>
    <t xml:space="preserve">Rapid 1.5 TDI CR Ambition Plus AT                  </t>
  </si>
  <si>
    <t xml:space="preserve">103 bhp @ 4400 rpm  </t>
  </si>
  <si>
    <t xml:space="preserve">Sonet GTX Plus 1.0 DCT [2020-2021]                 </t>
  </si>
  <si>
    <t xml:space="preserve">XUV500 W11 AT                                      </t>
  </si>
  <si>
    <t xml:space="preserve">153 bhp @ 3750 rpm  </t>
  </si>
  <si>
    <t xml:space="preserve">3-Series 320d Luxury Line                          </t>
  </si>
  <si>
    <t xml:space="preserve">GLA 200 CDI Sport                                  </t>
  </si>
  <si>
    <t xml:space="preserve">134 bhp @ 3600 rpm  </t>
  </si>
  <si>
    <t xml:space="preserve">Wagon R VXi                                        </t>
  </si>
  <si>
    <t xml:space="preserve">68@6200             </t>
  </si>
  <si>
    <t xml:space="preserve">A6 35 TDI Premium                                  </t>
  </si>
  <si>
    <t xml:space="preserve">Scorpio VLX 2WD BS-IV                              </t>
  </si>
  <si>
    <t xml:space="preserve">Fortuner 3.0 4x4 MT                                </t>
  </si>
  <si>
    <t xml:space="preserve">Ecosport Titanium+ 1.5L TDCi                       </t>
  </si>
  <si>
    <t xml:space="preserve">99 bhp @ 3750 rpm   </t>
  </si>
  <si>
    <t xml:space="preserve">Q7 3.0 TDI quattro Premium Plus                    </t>
  </si>
  <si>
    <t xml:space="preserve">241 bhp @ 3800 rpm  </t>
  </si>
  <si>
    <t xml:space="preserve">C-Class C 250 d                                    </t>
  </si>
  <si>
    <t xml:space="preserve">204 bhp @ 3800 rpm  </t>
  </si>
  <si>
    <t xml:space="preserve">S-Presso VXi                                       </t>
  </si>
  <si>
    <t xml:space="preserve">Scorpio S5 2WD 7 STR                               </t>
  </si>
  <si>
    <t xml:space="preserve">Hector Sharp 2.0 Diesel Turbo MT                   </t>
  </si>
  <si>
    <t xml:space="preserve">Swift VDi BS-IV                                    </t>
  </si>
  <si>
    <t xml:space="preserve">75@4000             </t>
  </si>
  <si>
    <t xml:space="preserve">Swift ZDi                                          </t>
  </si>
  <si>
    <t xml:space="preserve">City VX (O) MT                                     </t>
  </si>
  <si>
    <t xml:space="preserve">Innova 2.5 G4 7 STR                                </t>
  </si>
  <si>
    <t xml:space="preserve">102@5600            </t>
  </si>
  <si>
    <t xml:space="preserve">Duster 110 PS RxL Diesel                           </t>
  </si>
  <si>
    <t xml:space="preserve">Q3 2.0 TDI quattro Premium                         </t>
  </si>
  <si>
    <t xml:space="preserve">174 bhp @ 4200 rpm  </t>
  </si>
  <si>
    <t xml:space="preserve">M-Class 350 CDI                                    </t>
  </si>
  <si>
    <t xml:space="preserve">2987 cc </t>
  </si>
  <si>
    <t xml:space="preserve">234@3800            </t>
  </si>
  <si>
    <t xml:space="preserve">Volvo         </t>
  </si>
  <si>
    <t xml:space="preserve">V40 Cross Country D3                               </t>
  </si>
  <si>
    <t xml:space="preserve">150 bhp @ 3500 rpm  </t>
  </si>
  <si>
    <t xml:space="preserve">5-Series 530d M Sport [2013-2017]                  </t>
  </si>
  <si>
    <t xml:space="preserve">2993 cc </t>
  </si>
  <si>
    <t xml:space="preserve">258 bhp @ 4000 rpm  </t>
  </si>
  <si>
    <t xml:space="preserve">City 1.5 S AT                                      </t>
  </si>
  <si>
    <t xml:space="preserve">C-Class 200 CGI                                    </t>
  </si>
  <si>
    <t xml:space="preserve">186 bhp @ 5600 rpm  </t>
  </si>
  <si>
    <t xml:space="preserve">E-Class E350 CDI Avantgarde                        </t>
  </si>
  <si>
    <t xml:space="preserve">231@3800            </t>
  </si>
  <si>
    <t xml:space="preserve">M-Class ML 350 CDI                                 </t>
  </si>
  <si>
    <t xml:space="preserve">2997 cc </t>
  </si>
  <si>
    <t xml:space="preserve">254 bhp @ 3600 rpm  </t>
  </si>
  <si>
    <t xml:space="preserve">i20 Magna 1.4 CRDI                                 </t>
  </si>
  <si>
    <t xml:space="preserve">1336 cc </t>
  </si>
  <si>
    <t xml:space="preserve">Rapid Style AT                                     </t>
  </si>
  <si>
    <t xml:space="preserve">109 bhp @ 5000 rpm  </t>
  </si>
  <si>
    <t xml:space="preserve">Nexon XMA Petrol                                   </t>
  </si>
  <si>
    <t xml:space="preserve">108 bhp @ 5000 rpm  </t>
  </si>
  <si>
    <t xml:space="preserve">Swift DZire ZDI                                    </t>
  </si>
  <si>
    <t xml:space="preserve">Sonet GTX Plus 1.5 AT [2020-2021]                  </t>
  </si>
  <si>
    <t xml:space="preserve">Rapid Monte Carlo 1.6 MPI MT                       </t>
  </si>
  <si>
    <t xml:space="preserve">104 bhp @ 5200 rpm  </t>
  </si>
  <si>
    <t xml:space="preserve">RS5 4.2 Coupe                                      </t>
  </si>
  <si>
    <t xml:space="preserve">4163 cc </t>
  </si>
  <si>
    <t xml:space="preserve">444 bhp @ 8250 rpm  </t>
  </si>
  <si>
    <t xml:space="preserve">Grand i10 NIOS Magna AMT 1.2 Kappa VTVT            </t>
  </si>
  <si>
    <t xml:space="preserve">R-Class R350 4MATIC                                </t>
  </si>
  <si>
    <t xml:space="preserve">3496 cc </t>
  </si>
  <si>
    <t xml:space="preserve">272 bhp @ 6000 rpm  </t>
  </si>
  <si>
    <t xml:space="preserve">Innova 2.4 G 7 STR [2016-2017]                     </t>
  </si>
  <si>
    <t xml:space="preserve">Kwid RXT Opt                                       </t>
  </si>
  <si>
    <t xml:space="preserve">799 cc  </t>
  </si>
  <si>
    <t xml:space="preserve">53 bhp @ 5678 rpm   </t>
  </si>
  <si>
    <t xml:space="preserve">A6 2.0 TFSi Technology Pack                        </t>
  </si>
  <si>
    <t xml:space="preserve">180 bhp @ 4000 rpm  </t>
  </si>
  <si>
    <t xml:space="preserve">Safari XZA Plus 6S Adventure New                   </t>
  </si>
  <si>
    <t xml:space="preserve">Ritz Vdi BS-IV                                     </t>
  </si>
  <si>
    <t xml:space="preserve">Brio EX MT                                         </t>
  </si>
  <si>
    <t xml:space="preserve">Scorpio S9 2WD 7 STR                               </t>
  </si>
  <si>
    <t xml:space="preserve">140 bhp @ 3750 rpm  </t>
  </si>
  <si>
    <t xml:space="preserve">Innova 2.8 GX AT 7 STR [2016-2020]                 </t>
  </si>
  <si>
    <t xml:space="preserve">172 bhp @ 3400 rpm  </t>
  </si>
  <si>
    <t xml:space="preserve">Amaze VX CVT 1.2 Petrol                            </t>
  </si>
  <si>
    <t xml:space="preserve">Compass Longitude Plus 2.0 Diesel 4x4 AT           </t>
  </si>
  <si>
    <t xml:space="preserve">Maserati      </t>
  </si>
  <si>
    <t xml:space="preserve">Levante Diesel                                     </t>
  </si>
  <si>
    <t xml:space="preserve">2979 cc </t>
  </si>
  <si>
    <t xml:space="preserve">275 bhp @ 4000 rpm  </t>
  </si>
  <si>
    <t xml:space="preserve">Cayenne Turbo                                      </t>
  </si>
  <si>
    <t xml:space="preserve">4806 cc </t>
  </si>
  <si>
    <t xml:space="preserve">500 bhp @ 6500 rpm  </t>
  </si>
  <si>
    <t xml:space="preserve">Innova GX 2.4 AT 7 STR                             </t>
  </si>
  <si>
    <t xml:space="preserve">Fortuner 3.0 MT                                    </t>
  </si>
  <si>
    <t xml:space="preserve">Q7 35 TDI Premium + Sunroof                        </t>
  </si>
  <si>
    <t xml:space="preserve">Wagon R LXi 1.0 CNG [2019-2020]                    </t>
  </si>
  <si>
    <t xml:space="preserve">58 bhp @ 5500 rpm   </t>
  </si>
  <si>
    <t xml:space="preserve">Alto VXi (O)                                       </t>
  </si>
  <si>
    <t xml:space="preserve">Ciaz VXi (O)                                       </t>
  </si>
  <si>
    <t xml:space="preserve">Swift VDi AMT [2018-2019]                          </t>
  </si>
  <si>
    <t xml:space="preserve">C-Class C 43 AMG                                   </t>
  </si>
  <si>
    <t xml:space="preserve">2996 cc </t>
  </si>
  <si>
    <t xml:space="preserve">362 bhp @ 5500 rpm  </t>
  </si>
  <si>
    <t xml:space="preserve">E-Class E250 CDI BlueEfficiency                    </t>
  </si>
  <si>
    <t xml:space="preserve">Nexon XZA Plus Petrol                              </t>
  </si>
  <si>
    <t xml:space="preserve">Alto 800 Vxi                                       </t>
  </si>
  <si>
    <t xml:space="preserve">XUV500 W8                                          </t>
  </si>
  <si>
    <t xml:space="preserve">Mobilio S Diesel                                   </t>
  </si>
  <si>
    <t xml:space="preserve">Punch Creative iRA Pack MT                         </t>
  </si>
  <si>
    <t xml:space="preserve">Grand i10 Magna 1.2 Kappa VTVT [2017-2020]         </t>
  </si>
  <si>
    <t xml:space="preserve">Baleno Alpha 1.3                                   </t>
  </si>
  <si>
    <t xml:space="preserve">Jaguar        </t>
  </si>
  <si>
    <t xml:space="preserve">F-Pace Prestige                                    </t>
  </si>
  <si>
    <t xml:space="preserve">Range Rover Sport SE 2.0 Petrol                    </t>
  </si>
  <si>
    <t xml:space="preserve">296 bhp @ 5500 rpm  </t>
  </si>
  <si>
    <t xml:space="preserve">Fortuner 3.0 4x4 AT                                </t>
  </si>
  <si>
    <t xml:space="preserve">Kwid 1.0 RXT Edition                               </t>
  </si>
  <si>
    <t xml:space="preserve">X1 sDrive20d Expedition                            </t>
  </si>
  <si>
    <t xml:space="preserve">Wagon R LXi Minor                                  </t>
  </si>
  <si>
    <t xml:space="preserve">1061 cc </t>
  </si>
  <si>
    <t xml:space="preserve">67@6200             </t>
  </si>
  <si>
    <t xml:space="preserve">Elite i20 Asta 1.2 AT                              </t>
  </si>
  <si>
    <t xml:space="preserve">XUV500 W10                                         </t>
  </si>
  <si>
    <t xml:space="preserve">Cayenne Diesel                                     </t>
  </si>
  <si>
    <t xml:space="preserve">245 bhp @ 4400 rpm  </t>
  </si>
  <si>
    <t xml:space="preserve">Terrano XL D Plus                                  </t>
  </si>
  <si>
    <t xml:space="preserve">Thar LX 4-STR Hard Top Diesel AT                   </t>
  </si>
  <si>
    <t xml:space="preserve">2184 cc </t>
  </si>
  <si>
    <t xml:space="preserve">130 bhp @ 3750 rpm  </t>
  </si>
  <si>
    <t xml:space="preserve">Discovery Sport HSE 7-Seater                       </t>
  </si>
  <si>
    <t xml:space="preserve">148 bhp @ 4000 rpm  </t>
  </si>
  <si>
    <t xml:space="preserve">5-Series 525d Sedan                                </t>
  </si>
  <si>
    <t xml:space="preserve">2497 cc </t>
  </si>
  <si>
    <t xml:space="preserve">177@4000            </t>
  </si>
  <si>
    <t xml:space="preserve">Glanza G CVT                                       </t>
  </si>
  <si>
    <t xml:space="preserve">Creta 1.6 SX Plus AT Petrol                        </t>
  </si>
  <si>
    <t xml:space="preserve">Isuzu         </t>
  </si>
  <si>
    <t xml:space="preserve">MU-X 4x2                                           </t>
  </si>
  <si>
    <t xml:space="preserve">2999 cc </t>
  </si>
  <si>
    <t xml:space="preserve">174 bhp @ 3600 rpm  </t>
  </si>
  <si>
    <t xml:space="preserve">Alto VXi                                           </t>
  </si>
  <si>
    <t xml:space="preserve">Corolla Altis G AT Petrol                          </t>
  </si>
  <si>
    <t xml:space="preserve">i10 Sportz 1.2 AT Kappa2                           </t>
  </si>
  <si>
    <t xml:space="preserve">Hexa XE 4x2 7 STR                                  </t>
  </si>
  <si>
    <t xml:space="preserve">i10 Sportz 1.2                                     </t>
  </si>
  <si>
    <t xml:space="preserve">80@5200             </t>
  </si>
  <si>
    <t xml:space="preserve">GLS 350 d                                          </t>
  </si>
  <si>
    <t xml:space="preserve">255 bhp @ 3400 rpm  </t>
  </si>
  <si>
    <t xml:space="preserve">Q3 2.0 TDI quattro Premium Plus                    </t>
  </si>
  <si>
    <t xml:space="preserve">Polo Comfortline 1.2L (P)                          </t>
  </si>
  <si>
    <t xml:space="preserve">XE Prestige Diesel                                 </t>
  </si>
  <si>
    <t xml:space="preserve">Safari 4x2 EX TCIC                                 </t>
  </si>
  <si>
    <t xml:space="preserve">1948 cc </t>
  </si>
  <si>
    <t xml:space="preserve">Q3 35 TDI Premium + Sunroof                        </t>
  </si>
  <si>
    <t xml:space="preserve">Alto LXi BS-III                                    </t>
  </si>
  <si>
    <t xml:space="preserve">47@6200             </t>
  </si>
  <si>
    <t xml:space="preserve">Verna Fluidic 1.6 VTVT SX Opt                      </t>
  </si>
  <si>
    <t xml:space="preserve">Vitara Brezza VDi                                  </t>
  </si>
  <si>
    <t xml:space="preserve">5-Series 520d Luxury Line [2017-2019]              </t>
  </si>
  <si>
    <t xml:space="preserve">Amaze 1.5 S i-DTEC                                 </t>
  </si>
  <si>
    <t xml:space="preserve">Harrier XZA Plus Dual Tone                         </t>
  </si>
  <si>
    <t xml:space="preserve">911 Carrera 4                                      </t>
  </si>
  <si>
    <t xml:space="preserve">3436 cc </t>
  </si>
  <si>
    <t xml:space="preserve">325 bhp @ 7400 rpm  </t>
  </si>
  <si>
    <t xml:space="preserve">Wagon R LXI CNG (O)                                </t>
  </si>
  <si>
    <t xml:space="preserve">Ciaz Delta 1.3 Hybrid                              </t>
  </si>
  <si>
    <t xml:space="preserve">Tucson GL 2WD AT Petrol                            </t>
  </si>
  <si>
    <t xml:space="preserve">153 bhp @ 6200 rpm  </t>
  </si>
  <si>
    <t xml:space="preserve">i20 Sportz 1.2                                     </t>
  </si>
  <si>
    <t xml:space="preserve">V40 D3 Kinetic                                     </t>
  </si>
  <si>
    <t xml:space="preserve">Jazz V AT Petrol                                   </t>
  </si>
  <si>
    <t xml:space="preserve">S-Class S 350D [2018-2020]                         </t>
  </si>
  <si>
    <t xml:space="preserve">2925 cc </t>
  </si>
  <si>
    <t xml:space="preserve">282 bhp @ 3600 rpm  </t>
  </si>
  <si>
    <t xml:space="preserve">Jazz S                                             </t>
  </si>
  <si>
    <t xml:space="preserve">89 bhp @ 6200 rpm   </t>
  </si>
  <si>
    <t xml:space="preserve">3-Series 320d Luxury Edition                       </t>
  </si>
  <si>
    <t xml:space="preserve">Evoque HSE Dynamic                                 </t>
  </si>
  <si>
    <t xml:space="preserve">188 bhp @ 3500 rpm  </t>
  </si>
  <si>
    <t xml:space="preserve">Xylo D2 BS-IV                                      </t>
  </si>
  <si>
    <t xml:space="preserve">2489 cc </t>
  </si>
  <si>
    <t xml:space="preserve">95@3600             </t>
  </si>
  <si>
    <t xml:space="preserve">Venue SX 1.5 CRDi                                  </t>
  </si>
  <si>
    <t xml:space="preserve">Scorpio S11 4WD 7 STR                              </t>
  </si>
  <si>
    <t xml:space="preserve">Swift VXi                                          </t>
  </si>
  <si>
    <t xml:space="preserve">Compass Limited (O) 1.4 Petrol AT [2017-2020]      </t>
  </si>
  <si>
    <t xml:space="preserve">1368 cc </t>
  </si>
  <si>
    <t xml:space="preserve">160 bhp @ 5500 rpm  </t>
  </si>
  <si>
    <t xml:space="preserve">Swift VDi                                          </t>
  </si>
  <si>
    <t xml:space="preserve">WR-V S MT Petrol                                   </t>
  </si>
  <si>
    <t xml:space="preserve">Vento TSI                                          </t>
  </si>
  <si>
    <t xml:space="preserve">Duster RXL Petrol                                  </t>
  </si>
  <si>
    <t xml:space="preserve">Fiesta Style Diesel [2011-2014]                    </t>
  </si>
  <si>
    <t xml:space="preserve">89 bhp @ 3750 rpm   </t>
  </si>
  <si>
    <t xml:space="preserve">5-Series 530i Sport Line                           </t>
  </si>
  <si>
    <t xml:space="preserve">248 bhp @ 5200 rpm  </t>
  </si>
  <si>
    <t xml:space="preserve">Safari 2.2 EX 4x2                                  </t>
  </si>
  <si>
    <t xml:space="preserve">138 bhp @ 4000 rpm  </t>
  </si>
  <si>
    <t xml:space="preserve">Seltos GTX Plus AT 1.4 [2019-2020]                 </t>
  </si>
  <si>
    <t xml:space="preserve">Cayenne Platinum Edition Diesel                    </t>
  </si>
  <si>
    <t xml:space="preserve">X5 xDrive30d xLine                                 </t>
  </si>
  <si>
    <t xml:space="preserve">262 bhp @ 4000 rpm  </t>
  </si>
  <si>
    <t xml:space="preserve">Ecosport Trend 1.5 TDCi                            </t>
  </si>
  <si>
    <t xml:space="preserve">Grand i10 NIOS Magna 1.2 Kappa VTVT                </t>
  </si>
  <si>
    <t xml:space="preserve">Elite i20 Sportz 1.4                               </t>
  </si>
  <si>
    <t xml:space="preserve">Elantra 1.8 SX MT                                  </t>
  </si>
  <si>
    <t xml:space="preserve">1797 cc </t>
  </si>
  <si>
    <t xml:space="preserve">147 bhp @ 6500 rpm  </t>
  </si>
  <si>
    <t xml:space="preserve">Swift Lxi (O) [2014-2017]                          </t>
  </si>
  <si>
    <t xml:space="preserve">Thar AX 4-STR Convertible Petrol MT                </t>
  </si>
  <si>
    <t xml:space="preserve">Swift VXi [2014-2017]                              </t>
  </si>
  <si>
    <t xml:space="preserve">DZire VDi                                          </t>
  </si>
  <si>
    <t xml:space="preserve">5-Series 520d M Sport                              </t>
  </si>
  <si>
    <t xml:space="preserve">Wagon R VXI+                                       </t>
  </si>
  <si>
    <t xml:space="preserve">Vitara Brezza ZDi Plus                             </t>
  </si>
  <si>
    <t xml:space="preserve">Swift DZire LXi                                    </t>
  </si>
  <si>
    <t xml:space="preserve">1298 cc </t>
  </si>
  <si>
    <t xml:space="preserve">87@6000             </t>
  </si>
  <si>
    <t xml:space="preserve">Fiat          </t>
  </si>
  <si>
    <t xml:space="preserve">Linea Emotion 1.4                                  </t>
  </si>
  <si>
    <t xml:space="preserve">90@6000             </t>
  </si>
  <si>
    <t xml:space="preserve">City ZX CVT Petrol                                 </t>
  </si>
  <si>
    <t xml:space="preserve">119 bhp @ 6600 rpm  </t>
  </si>
  <si>
    <t xml:space="preserve">Tucson GLS 2WD AT Petrol                           </t>
  </si>
  <si>
    <t xml:space="preserve">Innova 2.7 VX 7 STR [2016-2020]                    </t>
  </si>
  <si>
    <t xml:space="preserve">2694 cc </t>
  </si>
  <si>
    <t xml:space="preserve">164 bhp @ 5200 rpm  </t>
  </si>
  <si>
    <t xml:space="preserve">TT 2.0 TFSI Quattro                                </t>
  </si>
  <si>
    <t xml:space="preserve">208 bhp @ 4300 rpm  </t>
  </si>
  <si>
    <t xml:space="preserve">Tiago Revotron XTA [2017-2019]                     </t>
  </si>
  <si>
    <t xml:space="preserve">City E [2013-2016]                                 </t>
  </si>
  <si>
    <t xml:space="preserve">Alto 800 Vxi (Airbag)                              </t>
  </si>
  <si>
    <t xml:space="preserve">Nexon XZ Plus Dark Edition                         </t>
  </si>
  <si>
    <t xml:space="preserve">118 bhp @ 5500 rpm  </t>
  </si>
  <si>
    <t xml:space="preserve">Ecosport Ambiente 1.5L TDCi                        </t>
  </si>
  <si>
    <t xml:space="preserve">Jazz SV Petrol                                     </t>
  </si>
  <si>
    <t xml:space="preserve">i10 Sportz 1.2 Kappa2                              </t>
  </si>
  <si>
    <t xml:space="preserve">Amaze 1.2 VX AT i-VTEC                             </t>
  </si>
  <si>
    <t xml:space="preserve">C-Class C 200 Progressive [2018-2020]              </t>
  </si>
  <si>
    <t xml:space="preserve">181 bhp @ 5800 rpm  </t>
  </si>
  <si>
    <t xml:space="preserve">Grand i10 NIOS Sportz 1.2 Kappa VTVT CNG           </t>
  </si>
  <si>
    <t xml:space="preserve">68 bhp @ 6000 rpm   </t>
  </si>
  <si>
    <t xml:space="preserve">Xcent E Plus CRDi                                  </t>
  </si>
  <si>
    <t xml:space="preserve">1186 cc </t>
  </si>
  <si>
    <t xml:space="preserve">Evoque SE R-Dynamic                                </t>
  </si>
  <si>
    <t xml:space="preserve">Astor Sharp EX 1.5 MT                              </t>
  </si>
  <si>
    <t xml:space="preserve">Grande GX                                          </t>
  </si>
  <si>
    <t xml:space="preserve">120@4000            </t>
  </si>
  <si>
    <t xml:space="preserve">Innova 2.0 V                                       </t>
  </si>
  <si>
    <t xml:space="preserve">136@5600            </t>
  </si>
  <si>
    <t xml:space="preserve">Etios Liva VD Dual Tone                            </t>
  </si>
  <si>
    <t xml:space="preserve">1364 cc </t>
  </si>
  <si>
    <t xml:space="preserve">67 bhp @ 3800 rpm   </t>
  </si>
  <si>
    <t xml:space="preserve">City SV Diesel                                     </t>
  </si>
  <si>
    <t xml:space="preserve">Scorpio S10                                        </t>
  </si>
  <si>
    <t xml:space="preserve">Superb L&amp;K TSI AT                                  </t>
  </si>
  <si>
    <t xml:space="preserve">i20 Active 1.4 SX                                  </t>
  </si>
  <si>
    <t xml:space="preserve">Ciaz Zeta 1.4 AT                                   </t>
  </si>
  <si>
    <t xml:space="preserve">E-Class E 220d Exclusive [2019-2019]               </t>
  </si>
  <si>
    <t xml:space="preserve">Thar AX 6-STR Soft Top Diesel MT                   </t>
  </si>
  <si>
    <t xml:space="preserve">City S Diesel                                      </t>
  </si>
  <si>
    <t xml:space="preserve">Baleno Alpha 1.2 AT                                </t>
  </si>
  <si>
    <t xml:space="preserve">Celerio X Zxi AMT [2017-2019]                      </t>
  </si>
  <si>
    <t xml:space="preserve">Wagon R LXI ABS                                    </t>
  </si>
  <si>
    <t xml:space="preserve">Baleno Delta 1.2 AT                                </t>
  </si>
  <si>
    <t xml:space="preserve">Kiger RXT Turbo CVT                                </t>
  </si>
  <si>
    <t xml:space="preserve">99 bhp @ 5000 rpm   </t>
  </si>
  <si>
    <t xml:space="preserve">Eon 1.0 Kappa Magna + [2014-2016]                  </t>
  </si>
  <si>
    <t xml:space="preserve">68 bhp @ 6200 rpm   </t>
  </si>
  <si>
    <t xml:space="preserve">S-Class 350 L                                      </t>
  </si>
  <si>
    <t xml:space="preserve">3498 cc </t>
  </si>
  <si>
    <t xml:space="preserve">272 bhp @ 6300 rpm  </t>
  </si>
  <si>
    <t xml:space="preserve">S-Presso VXi CNG                                   </t>
  </si>
  <si>
    <t xml:space="preserve">Innova 2.4 VX 8 STR [2016-2020]                    </t>
  </si>
  <si>
    <t xml:space="preserve">Seltos GTX Plus AT 1.5 Diesel [2019-2020]          </t>
  </si>
  <si>
    <t xml:space="preserve">114 bhp @ 4000 rpm  </t>
  </si>
  <si>
    <t xml:space="preserve">Creta SX (O) 1.5 Petrol CVT [2020-2022]            </t>
  </si>
  <si>
    <t xml:space="preserve">113 bhp @ 6300 rpm  </t>
  </si>
  <si>
    <t xml:space="preserve">Rapid Ambition 1.6 TDI CR MT                       </t>
  </si>
  <si>
    <t xml:space="preserve">105 bhp @ 4400 rpm  </t>
  </si>
  <si>
    <t xml:space="preserve">Elite i20 Asta 1.2 (O) [2016]                      </t>
  </si>
  <si>
    <t xml:space="preserve">118 bhp @ 6600 rpm  </t>
  </si>
  <si>
    <t xml:space="preserve">Superb L&amp;K TDI AT                                  </t>
  </si>
  <si>
    <t xml:space="preserve">Alto 800 Lxi CNG                                   </t>
  </si>
  <si>
    <t xml:space="preserve">Figo Duratec Petrol Titanium 1.2                   </t>
  </si>
  <si>
    <t xml:space="preserve">70 bhp @ 6250 rpm   </t>
  </si>
  <si>
    <t xml:space="preserve">DZire VXi AMT                                      </t>
  </si>
  <si>
    <t xml:space="preserve">Celerio ZXi (O) AMT [2019-2020]                    </t>
  </si>
  <si>
    <t xml:space="preserve">Grand i10 Sportz U2 1.2 CRDi                       </t>
  </si>
  <si>
    <t xml:space="preserve">E-Class E250 Elegance                              </t>
  </si>
  <si>
    <t xml:space="preserve">3-Series 330i M Sport Edition                      </t>
  </si>
  <si>
    <t xml:space="preserve">City SV                                            </t>
  </si>
  <si>
    <t xml:space="preserve">S-Class Maybach S 560                              </t>
  </si>
  <si>
    <t xml:space="preserve">3982 cc </t>
  </si>
  <si>
    <t xml:space="preserve">463 bhp @ 5250 rpm  </t>
  </si>
  <si>
    <t xml:space="preserve">XUV500 W8 1.99 [2016-2017]                         </t>
  </si>
  <si>
    <t xml:space="preserve">CLA 200 D Urban Sport                              </t>
  </si>
  <si>
    <t xml:space="preserve">136 bhp @ 3200 rpm  </t>
  </si>
  <si>
    <t xml:space="preserve">Xcent SX 1.1 CRDi                                  </t>
  </si>
  <si>
    <t xml:space="preserve">1120 cc </t>
  </si>
  <si>
    <t xml:space="preserve">71 bhp @ 4000 rpm   </t>
  </si>
  <si>
    <t xml:space="preserve">Wagon R LXi CNG                                    </t>
  </si>
  <si>
    <t xml:space="preserve">59@6200             </t>
  </si>
  <si>
    <t xml:space="preserve">Hexa XTA 4x2 7 STR                                 </t>
  </si>
  <si>
    <t xml:space="preserve">154 bhp @ 4000 rpm  </t>
  </si>
  <si>
    <t xml:space="preserve">Ecosport Titanium 1.5L TDCi                        </t>
  </si>
  <si>
    <t xml:space="preserve">CLA 200 CDI Sport                                  </t>
  </si>
  <si>
    <t xml:space="preserve">Innova 2.4 ZX AT 7 STR                             </t>
  </si>
  <si>
    <t xml:space="preserve">MINI          </t>
  </si>
  <si>
    <t xml:space="preserve">Countryman Cooper D                                </t>
  </si>
  <si>
    <t xml:space="preserve">Purple </t>
  </si>
  <si>
    <t xml:space="preserve">112 bhp @           </t>
  </si>
  <si>
    <t xml:space="preserve">DZire ZDi Plus AMT                                 </t>
  </si>
  <si>
    <t xml:space="preserve">Scorpio S3 2WD 7 STR                               </t>
  </si>
  <si>
    <t xml:space="preserve">2523 cc </t>
  </si>
  <si>
    <t xml:space="preserve">75 bhp @ 3200 rpm   </t>
  </si>
  <si>
    <t xml:space="preserve">Manza Aqua Safire BS-IV                            </t>
  </si>
  <si>
    <t xml:space="preserve">XL6 Alpha MT Petrol                                </t>
  </si>
  <si>
    <t xml:space="preserve">Aspire Titanium1.5 TDCi                            </t>
  </si>
  <si>
    <t xml:space="preserve">718 Cayman [2017-2020]                             </t>
  </si>
  <si>
    <t xml:space="preserve">1988 cc </t>
  </si>
  <si>
    <t xml:space="preserve">295 bhp @ 6500 rpm  </t>
  </si>
  <si>
    <t xml:space="preserve">Verna 1.6 VTVT S                                   </t>
  </si>
  <si>
    <t xml:space="preserve">Eon 1.0 Kappa Magna AirBag                         </t>
  </si>
  <si>
    <t xml:space="preserve">Grand Vitara 2015 2.0 AT                           </t>
  </si>
  <si>
    <t xml:space="preserve">120@5500            </t>
  </si>
  <si>
    <t xml:space="preserve">GLE 300d 4MATIC LWB                                </t>
  </si>
  <si>
    <t xml:space="preserve">241 bhp @ 4200 rpm  </t>
  </si>
  <si>
    <t xml:space="preserve">TUV300 T8 AMT mHAWK100                             </t>
  </si>
  <si>
    <t xml:space="preserve">100 bhp @ 3750 rpm  </t>
  </si>
  <si>
    <t xml:space="preserve">City V Diesel                                      </t>
  </si>
  <si>
    <t xml:space="preserve">GLC 220d 4MATIC Progressive                        </t>
  </si>
  <si>
    <t xml:space="preserve">3-Series 320d Sport Line                           </t>
  </si>
  <si>
    <t xml:space="preserve">City VX CVT Petrol                                 </t>
  </si>
  <si>
    <t xml:space="preserve">Ferrari       </t>
  </si>
  <si>
    <t xml:space="preserve">488 GTB                                            </t>
  </si>
  <si>
    <t xml:space="preserve">3902 cc </t>
  </si>
  <si>
    <t xml:space="preserve">660 bhp @ 8000 rpm  </t>
  </si>
  <si>
    <t xml:space="preserve">Tiguan Highline TDI                                </t>
  </si>
  <si>
    <t xml:space="preserve">141 bhp @ 4000 rpm  </t>
  </si>
  <si>
    <t xml:space="preserve">Evoque Pure SD4                                    </t>
  </si>
  <si>
    <t xml:space="preserve">190 bhp @ 3500 rpm  </t>
  </si>
  <si>
    <t xml:space="preserve">GLE 43 4MATIC [2017-2019]                          </t>
  </si>
  <si>
    <t xml:space="preserve">Nano Base                                          </t>
  </si>
  <si>
    <t xml:space="preserve">624 cc  </t>
  </si>
  <si>
    <t xml:space="preserve">E-Class E 220 d Avantgarde                         </t>
  </si>
  <si>
    <t xml:space="preserve">S-Cross Zeta 1.3                                   </t>
  </si>
  <si>
    <t xml:space="preserve">Mitsubishi    </t>
  </si>
  <si>
    <t xml:space="preserve">Pajero 2.5 MT                                      </t>
  </si>
  <si>
    <t xml:space="preserve">2477 cc </t>
  </si>
  <si>
    <t xml:space="preserve">176 bhp @ 4000 rpm  </t>
  </si>
  <si>
    <t xml:space="preserve">Swift ZXi                                          </t>
  </si>
  <si>
    <t xml:space="preserve">Q3 35 TDI Premium                                  </t>
  </si>
  <si>
    <t xml:space="preserve">Vento Highline Plus 1.2 (P) AT 16 Alloy            </t>
  </si>
  <si>
    <t xml:space="preserve">Endeavour Titanium 3.2 4x4 AT                      </t>
  </si>
  <si>
    <t xml:space="preserve">3198 cc </t>
  </si>
  <si>
    <t xml:space="preserve">197 bhp @ 3000 rpm  </t>
  </si>
  <si>
    <t xml:space="preserve">Tiago Revotron XT [2016-2019]                      </t>
  </si>
  <si>
    <t xml:space="preserve">Datsun        </t>
  </si>
  <si>
    <t xml:space="preserve">Go D                                               </t>
  </si>
  <si>
    <t xml:space="preserve">67 bhp @ 5000 rpm   </t>
  </si>
  <si>
    <t xml:space="preserve">Seltos HTK Plus 1.5 [2019-2020]                    </t>
  </si>
  <si>
    <t xml:space="preserve">114 bhp @ 6300 rpm  </t>
  </si>
  <si>
    <t xml:space="preserve">GLA 200 d Sport                                    </t>
  </si>
  <si>
    <t xml:space="preserve">C-Class C 220d Progressive [2018-2019]             </t>
  </si>
  <si>
    <t xml:space="preserve">Elite i20 Sportz 1.2 MT                            </t>
  </si>
  <si>
    <t xml:space="preserve">Estilo VXi BS-IV                                   </t>
  </si>
  <si>
    <t xml:space="preserve">Eon Era +                                          </t>
  </si>
  <si>
    <t xml:space="preserve">814 cc  </t>
  </si>
  <si>
    <t xml:space="preserve">55 bhp @ 5500 rpm   </t>
  </si>
  <si>
    <t xml:space="preserve">Alto VXi (O) [2014-2019]                           </t>
  </si>
  <si>
    <t xml:space="preserve">7-Series 730Ld M Sport                             </t>
  </si>
  <si>
    <t xml:space="preserve">XUV500 W7 [2018-2020]                              </t>
  </si>
  <si>
    <t xml:space="preserve">Endeavour 3.0L 4x4 AT                              </t>
  </si>
  <si>
    <t xml:space="preserve">2953 cc </t>
  </si>
  <si>
    <t xml:space="preserve">154 bhp @ 3200 rpm  </t>
  </si>
  <si>
    <t xml:space="preserve">Tucson 2WD AT GLS Diesel                           </t>
  </si>
  <si>
    <t xml:space="preserve">182 bhp @ 4000 rpm  </t>
  </si>
  <si>
    <t xml:space="preserve">Etios V                                            </t>
  </si>
  <si>
    <t xml:space="preserve">1496 cc </t>
  </si>
  <si>
    <t xml:space="preserve">80 bhp @ 5600 rpm   </t>
  </si>
  <si>
    <t xml:space="preserve">Fortuner 3.0 4x2 MT                                </t>
  </si>
  <si>
    <t xml:space="preserve">Ciaz Alpha 1.4 MT                                  </t>
  </si>
  <si>
    <t xml:space="preserve">S-Cross Alpha 1.6                                  </t>
  </si>
  <si>
    <t xml:space="preserve">118 bhp @ 3750 rpm  </t>
  </si>
  <si>
    <t xml:space="preserve">Polo Highline1.0L (P)                              </t>
  </si>
  <si>
    <t xml:space="preserve">75 bhp @ 6200 rpm   </t>
  </si>
  <si>
    <t xml:space="preserve">Amaze 1.2 S i-VTEC                                 </t>
  </si>
  <si>
    <t xml:space="preserve">A4 35 TDI Technology                               </t>
  </si>
  <si>
    <t xml:space="preserve">Ecosport Trend 1.5 Ti-VCT                          </t>
  </si>
  <si>
    <t xml:space="preserve">1499 cc </t>
  </si>
  <si>
    <t xml:space="preserve">109 bhp @ 6300 rpm  </t>
  </si>
  <si>
    <t xml:space="preserve">GLS 400d 4MATIC                                    </t>
  </si>
  <si>
    <t xml:space="preserve">326 bhp @ 3600 rpm  </t>
  </si>
  <si>
    <t xml:space="preserve">Harrier XZA Plus Dark Edition                      </t>
  </si>
  <si>
    <t xml:space="preserve">5-Series 520d Luxury Line                          </t>
  </si>
  <si>
    <t xml:space="preserve">116 bhp @ 6600 rpm  </t>
  </si>
  <si>
    <t xml:space="preserve">GL-Class 350 CDI                                   </t>
  </si>
  <si>
    <t xml:space="preserve">258 bhp @ 3600 rpm  </t>
  </si>
  <si>
    <t xml:space="preserve">Nexon XT Diesel [2017-2019]                        </t>
  </si>
  <si>
    <t xml:space="preserve">108 bhp @ 3750 rpm  </t>
  </si>
  <si>
    <t xml:space="preserve">Scorpio VLX 4WD BS-III                             </t>
  </si>
  <si>
    <t xml:space="preserve">122@4000            </t>
  </si>
  <si>
    <t xml:space="preserve">Gloster Savvy 6 STR 2.0 Twin Turbo 4WD             </t>
  </si>
  <si>
    <t xml:space="preserve">1996 cc </t>
  </si>
  <si>
    <t xml:space="preserve">215 bhp @ 4000 rpm  </t>
  </si>
  <si>
    <t xml:space="preserve">Swift DZire VXi                                    </t>
  </si>
  <si>
    <t xml:space="preserve">Redigo S 1.0 AMT [2018-2019]                       </t>
  </si>
  <si>
    <t xml:space="preserve">Venue SX Plus 1.0 Turbo DCT                        </t>
  </si>
  <si>
    <t xml:space="preserve">Swift LXi Special Edition                          </t>
  </si>
  <si>
    <t xml:space="preserve">Others </t>
  </si>
  <si>
    <t xml:space="preserve">TUV300 T8                                          </t>
  </si>
  <si>
    <t xml:space="preserve">Innova 2.5 G 7 STR BS-IV                           </t>
  </si>
  <si>
    <t xml:space="preserve">100 bhp @ 3600 rpm  </t>
  </si>
  <si>
    <t xml:space="preserve">XUV500 W6                                          </t>
  </si>
  <si>
    <t xml:space="preserve">Elite i20 Asta 1.4 CRDI [2016-2017]                </t>
  </si>
  <si>
    <t xml:space="preserve">DZire VDi AMT                                      </t>
  </si>
  <si>
    <t xml:space="preserve">Sonet GTX Plus 1.0 iMT [2020-2021]                 </t>
  </si>
  <si>
    <t xml:space="preserve">S-Class 500L                                       </t>
  </si>
  <si>
    <t xml:space="preserve">5461 cc </t>
  </si>
  <si>
    <t xml:space="preserve">368 bhp @ 6300 rpm  </t>
  </si>
  <si>
    <t xml:space="preserve">E-Class E 200 Exclusive [2019-2019]                </t>
  </si>
  <si>
    <t xml:space="preserve">194 bhp @ 5800 rpm  </t>
  </si>
  <si>
    <t xml:space="preserve">Santro Sportz                                      </t>
  </si>
  <si>
    <t xml:space="preserve">Range Rover 3.0 V6 Diesel Vogue                    </t>
  </si>
  <si>
    <t xml:space="preserve">244 bhp @ 4000 rpm  </t>
  </si>
  <si>
    <t xml:space="preserve">Cooper D 3 Door                                    </t>
  </si>
  <si>
    <t xml:space="preserve">Endeavour Titanium Plus 3.2 4x4 AT                 </t>
  </si>
  <si>
    <t xml:space="preserve">Duster 110 PS RXZ 4X2 AMT Diesel                   </t>
  </si>
  <si>
    <t xml:space="preserve">Vitara Brezza VDi AGS                              </t>
  </si>
  <si>
    <t xml:space="preserve">Seltos HTX 1.5 [2020-2021]                         </t>
  </si>
  <si>
    <t xml:space="preserve">Eeco 5 STR WITH A/C+HTR [2019-2020]                </t>
  </si>
  <si>
    <t xml:space="preserve">S-Cross Alpha 1.3                                  </t>
  </si>
  <si>
    <t xml:space="preserve">Elite i20 Sportz 1.4 CRDI                          </t>
  </si>
  <si>
    <t xml:space="preserve">Fluence 1.5 E4                                     </t>
  </si>
  <si>
    <t xml:space="preserve">108 bhp @ 4000 rpm  </t>
  </si>
  <si>
    <t xml:space="preserve">Grand i10 Sports Edition 1.2L Kappa VTVT           </t>
  </si>
  <si>
    <t xml:space="preserve">A3 35 TDI Premium + Sunroof                        </t>
  </si>
  <si>
    <t xml:space="preserve">Grand i10 NIOS Sportz AMT 1.2 Kappa VTVT           </t>
  </si>
  <si>
    <t xml:space="preserve">Fortuner 2.8 4x2 MT [2016-2020]                    </t>
  </si>
  <si>
    <t xml:space="preserve">A4 30 TFSI Technology Pack                         </t>
  </si>
  <si>
    <t xml:space="preserve">1395 cc </t>
  </si>
  <si>
    <t xml:space="preserve">148 bhp @ 5000 rpm  </t>
  </si>
  <si>
    <t xml:space="preserve">Jazz V Petrol                                      </t>
  </si>
  <si>
    <t xml:space="preserve">GLC 200 Progressive                                </t>
  </si>
  <si>
    <t xml:space="preserve">194 bhp @ 5500 rpm  </t>
  </si>
  <si>
    <t xml:space="preserve">Celerio ZXi [2017-2019]                            </t>
  </si>
  <si>
    <t xml:space="preserve">Thar LX 4-STR Hard Top Diesel MT                   </t>
  </si>
  <si>
    <t xml:space="preserve">Eon Magna [2011-2012]                              </t>
  </si>
  <si>
    <t xml:space="preserve">56@5500             </t>
  </si>
  <si>
    <t xml:space="preserve">Vitara Brezza ZDi+ Dual Tone [2017-2018]           </t>
  </si>
  <si>
    <t xml:space="preserve">XUV700 AX 7 Diesel AT 7 STR                        </t>
  </si>
  <si>
    <t xml:space="preserve">182 bhp @ 3500 rpm  </t>
  </si>
  <si>
    <t xml:space="preserve">Wagon R LXi (O) 1.0 CNG [2019-2020]                </t>
  </si>
  <si>
    <t xml:space="preserve">Elite i20 Sportz 1.2 IVT                           </t>
  </si>
  <si>
    <t xml:space="preserve">City 1.5 V MT                                      </t>
  </si>
  <si>
    <t xml:space="preserve">Fortuner 4x2 AT                                    </t>
  </si>
  <si>
    <t xml:space="preserve">Verna Fluidic 1.6 CRDi                             </t>
  </si>
  <si>
    <t xml:space="preserve">128 bhp @ 4000 rpm  </t>
  </si>
  <si>
    <t xml:space="preserve">i20 Active 1.2 S                                   </t>
  </si>
  <si>
    <t xml:space="preserve">XL6 Zeta MT Petrol                                 </t>
  </si>
  <si>
    <t xml:space="preserve">Seltos GTX Plus 1.4 [2020-2021]                    </t>
  </si>
  <si>
    <t xml:space="preserve">Alto VXi AMT                                       </t>
  </si>
  <si>
    <t xml:space="preserve">Q7 Technology 55 TFSI                              </t>
  </si>
  <si>
    <t xml:space="preserve">335 bhp @ 5200 rpm  </t>
  </si>
  <si>
    <t xml:space="preserve">XUV500 W10 AT                                      </t>
  </si>
  <si>
    <t xml:space="preserve">X1 sDrive20i xLine                                 </t>
  </si>
  <si>
    <t xml:space="preserve">189 bhp @ 5000 rpm  </t>
  </si>
  <si>
    <t xml:space="preserve">City E Diesel                                      </t>
  </si>
  <si>
    <t xml:space="preserve">Micra XV CVT [2016-2017]                           </t>
  </si>
  <si>
    <t xml:space="preserve">76 bhp @ 6000 rpm   </t>
  </si>
  <si>
    <t xml:space="preserve">Venue SX 1.4 CRDi                                  </t>
  </si>
  <si>
    <t xml:space="preserve">Tiguan AllSpace 2.0 TSI                            </t>
  </si>
  <si>
    <t xml:space="preserve">Creta SX 1.6 AT CRDi                               </t>
  </si>
  <si>
    <t xml:space="preserve">A-Class A 200d                                     </t>
  </si>
  <si>
    <t xml:space="preserve">Creta EX 1.4 CRDi                                  </t>
  </si>
  <si>
    <t xml:space="preserve">S-Class S 350 CDI                                  </t>
  </si>
  <si>
    <t xml:space="preserve">255 bhp @ 3600 rpm  </t>
  </si>
  <si>
    <t xml:space="preserve">Verna SX Plus 1.6 CRDi AT                          </t>
  </si>
  <si>
    <t xml:space="preserve">Alcazar Signature (O) 6 STR 2.0 Petrol AT          </t>
  </si>
  <si>
    <t xml:space="preserve">157 bhp @ 6500 rpm  </t>
  </si>
  <si>
    <t xml:space="preserve">Amaze 1.2 V CVT Petrol [2018-2020]                 </t>
  </si>
  <si>
    <t xml:space="preserve">Ertiga VXI CNG                                     </t>
  </si>
  <si>
    <t xml:space="preserve">94 bhp @ 6000 rpm   </t>
  </si>
  <si>
    <t xml:space="preserve">Amaze 1.2 S MT Petrol [2018-2020]                  </t>
  </si>
  <si>
    <t xml:space="preserve">E-Class E 200                                      </t>
  </si>
  <si>
    <t xml:space="preserve">184 bhp @ 5500 rpm  </t>
  </si>
  <si>
    <t xml:space="preserve">Evoque SE                                          </t>
  </si>
  <si>
    <t xml:space="preserve">Q5 2.0 TDI quattro Premium Plus                    </t>
  </si>
  <si>
    <t xml:space="preserve">XUV300 1.5 W6 [2019-2020]                          </t>
  </si>
  <si>
    <t xml:space="preserve">XF Prestige Diesel CBU                             </t>
  </si>
  <si>
    <t xml:space="preserve">C-Class C200 Progressive                           </t>
  </si>
  <si>
    <t xml:space="preserve">201 bhp @ 5800 rpm  </t>
  </si>
  <si>
    <t xml:space="preserve">Compass Model S (O) Diesel 4x4 AT                  </t>
  </si>
  <si>
    <t xml:space="preserve">Etios Liva GD                                      </t>
  </si>
  <si>
    <t xml:space="preserve">i10 Asta 1.2 AT with Sunroof                       </t>
  </si>
  <si>
    <t xml:space="preserve">Scorpio VLX 2WD Airbag BS-IV                       </t>
  </si>
  <si>
    <t xml:space="preserve">Range Rover Sport SDV6 HSE                         </t>
  </si>
  <si>
    <t xml:space="preserve">289 bhp @ 4000 rpm  </t>
  </si>
  <si>
    <t xml:space="preserve">City ZX CVT Petrol [2017-2019]                     </t>
  </si>
  <si>
    <t xml:space="preserve">A4 1.8 TFSI Multitronic Premium Plus               </t>
  </si>
  <si>
    <t xml:space="preserve">170 bhp @ 3800 rpm  </t>
  </si>
  <si>
    <t xml:space="preserve">Chevrolet     </t>
  </si>
  <si>
    <t xml:space="preserve">Cruze LTZ AT                                       </t>
  </si>
  <si>
    <t xml:space="preserve">164 bhp @ 3800 rpm  </t>
  </si>
  <si>
    <t xml:space="preserve">Creta SX 1.6 CRDi                                  </t>
  </si>
  <si>
    <t xml:space="preserve">Ertiga VDI SHVS                                    </t>
  </si>
  <si>
    <t xml:space="preserve">Sonata 2.0 CRDi                                    </t>
  </si>
  <si>
    <t xml:space="preserve">142@4000            </t>
  </si>
  <si>
    <t xml:space="preserve">Innova 2.8 ZX AT 7 STR [2016-2020]                 </t>
  </si>
  <si>
    <t xml:space="preserve">Amaze 1.5 VX CVT Diesel                            </t>
  </si>
  <si>
    <t xml:space="preserve">79 bhp @ 3600 rpm   </t>
  </si>
  <si>
    <t xml:space="preserve">Innova ZX 2.7 AT 7 STR                             </t>
  </si>
  <si>
    <t xml:space="preserve">Aspire Titanium 1.2 Ti-VCT                         </t>
  </si>
  <si>
    <t xml:space="preserve">87 bhp @ 6300 rpm   </t>
  </si>
  <si>
    <t xml:space="preserve">Ciaz Delta 1.5 Diesel                              </t>
  </si>
  <si>
    <t xml:space="preserve">94 bhp @ 4000 rpm   </t>
  </si>
  <si>
    <t xml:space="preserve">Celerio VXi                                        </t>
  </si>
  <si>
    <t xml:space="preserve">Urban Cruiser Premium Grade AT                     </t>
  </si>
  <si>
    <t xml:space="preserve">Creta E Plus 1.4 CRDI                              </t>
  </si>
  <si>
    <t xml:space="preserve">A3 35 TDI Premium Plus                             </t>
  </si>
  <si>
    <t xml:space="preserve">XUV500 W8 AWD [2015-2017]                          </t>
  </si>
  <si>
    <t xml:space="preserve">i10 1.1L iRDE ERA Special Edition                  </t>
  </si>
  <si>
    <t xml:space="preserve">Verna Fluidic 1.6 VTVT SX AT                       </t>
  </si>
  <si>
    <t xml:space="preserve">A4 2.0 TDI (177bhp) Premium                        </t>
  </si>
  <si>
    <t xml:space="preserve">A3 35 TDI Premium                                  </t>
  </si>
  <si>
    <t xml:space="preserve">Grand i10 Asta 1.2 Kappa VTVT                      </t>
  </si>
  <si>
    <t xml:space="preserve">A3 40 TFSI Premium Plus + sunroof                  </t>
  </si>
  <si>
    <t xml:space="preserve">178 bhp @ 5100 rpm  </t>
  </si>
  <si>
    <t xml:space="preserve">C-Class C 220 CDI Avantgarde                       </t>
  </si>
  <si>
    <t xml:space="preserve">E-Class E 350 d Exclusive [2017-2019]              </t>
  </si>
  <si>
    <t xml:space="preserve">Pajero SFX 2.8                                     </t>
  </si>
  <si>
    <t xml:space="preserve">2835 cc </t>
  </si>
  <si>
    <t xml:space="preserve">118 bhp @ 4000 rpm  </t>
  </si>
  <si>
    <t xml:space="preserve">Etios G                                            </t>
  </si>
  <si>
    <t xml:space="preserve">90 bhp @ 5600 rpm   </t>
  </si>
  <si>
    <t xml:space="preserve">Marazzo M6 Plus 8 STR                              </t>
  </si>
  <si>
    <t xml:space="preserve">A6 3.0 TDI quattro Premium                         </t>
  </si>
  <si>
    <t xml:space="preserve">245 bhp @ 4000 rpm  </t>
  </si>
  <si>
    <t xml:space="preserve">Innova 2.5 VX 7 STR BS-III                         </t>
  </si>
  <si>
    <t xml:space="preserve">Fortuner 2.8 4x4 AT [2016-2020]                    </t>
  </si>
  <si>
    <t xml:space="preserve">Go T (O)                                           </t>
  </si>
  <si>
    <t xml:space="preserve">Cruze LTZ                                          </t>
  </si>
  <si>
    <t xml:space="preserve">150@4000            </t>
  </si>
  <si>
    <t xml:space="preserve">Creta SX 1.4 Turbo 7 DCT                           </t>
  </si>
  <si>
    <t xml:space="preserve">V40 D3 R-Design                                    </t>
  </si>
  <si>
    <t xml:space="preserve">Cooper S                                           </t>
  </si>
  <si>
    <t xml:space="preserve">189 bhp @           </t>
  </si>
  <si>
    <t xml:space="preserve">TUV300 T6 Plus                                     </t>
  </si>
  <si>
    <t xml:space="preserve">Creta 1.6 SX                                       </t>
  </si>
  <si>
    <t xml:space="preserve">DZire ZXi                                          </t>
  </si>
  <si>
    <t xml:space="preserve">Tiago Revotron XZ                                  </t>
  </si>
  <si>
    <t xml:space="preserve">C-Class 220 CDI AT                                 </t>
  </si>
  <si>
    <t xml:space="preserve">2148 cc </t>
  </si>
  <si>
    <t xml:space="preserve">170@3700            </t>
  </si>
  <si>
    <t xml:space="preserve">Gloster Sharp 6 STR 2.0 Twin Turbo 4WD             </t>
  </si>
  <si>
    <t xml:space="preserve">E-Class E220 CDI Blue Efficiency                   </t>
  </si>
  <si>
    <t xml:space="preserve">231 bhp @ 3000 rpm  </t>
  </si>
  <si>
    <t xml:space="preserve">Vitara Brezza ZDi                                  </t>
  </si>
  <si>
    <t xml:space="preserve">A6 2.0 TDI Premium Plus                            </t>
  </si>
  <si>
    <t xml:space="preserve">City VX CVT                                        </t>
  </si>
  <si>
    <t xml:space="preserve">Santro Magna [2018-2020]                           </t>
  </si>
  <si>
    <t xml:space="preserve">Scorpio S11 2WD 7 STR                              </t>
  </si>
  <si>
    <t xml:space="preserve">Grand i10 Sportz 1.2 Kappa VTVT [2016-2017]        </t>
  </si>
  <si>
    <t xml:space="preserve">City ZX Diesel                                     </t>
  </si>
  <si>
    <t xml:space="preserve">E-Class E250 CDI Avantgarde                        </t>
  </si>
  <si>
    <t xml:space="preserve">Sunny XV Diesel                                    </t>
  </si>
  <si>
    <t xml:space="preserve">85 bhp @ 3750 rpm   </t>
  </si>
  <si>
    <t xml:space="preserve">Ecosport Titanium 1.5L Ti-VCT                      </t>
  </si>
  <si>
    <t xml:space="preserve">121 bhp @ 6500 rpm  </t>
  </si>
  <si>
    <t xml:space="preserve">A4 30 TFSI Premium Plus                            </t>
  </si>
  <si>
    <t xml:space="preserve">Creta SX 1.6 (O) Petrol                            </t>
  </si>
  <si>
    <t xml:space="preserve">718 Boxster                                        </t>
  </si>
  <si>
    <t xml:space="preserve">Yellow </t>
  </si>
  <si>
    <t xml:space="preserve">Creta SX 1.5 Diesel [2020-2022]                    </t>
  </si>
  <si>
    <t xml:space="preserve">XUV500 W6 2013                                     </t>
  </si>
  <si>
    <t xml:space="preserve">GLC 220d 4MATIC Progressive [2019-2021]            </t>
  </si>
  <si>
    <t xml:space="preserve">Wagon R VXI+ AMT                                   </t>
  </si>
  <si>
    <t xml:space="preserve">Brio E MT                                          </t>
  </si>
  <si>
    <t xml:space="preserve">Range Rover Sport SDV6 SE                          </t>
  </si>
  <si>
    <t xml:space="preserve">Swift ZXi AMT [2018-2019]                          </t>
  </si>
  <si>
    <t xml:space="preserve">Creta 1.6 SX (O)                                   </t>
  </si>
  <si>
    <t xml:space="preserve">Discovery Sport HSE Luxury                         </t>
  </si>
  <si>
    <t xml:space="preserve">i20 Active 1.2 SX                                  </t>
  </si>
  <si>
    <t xml:space="preserve">Safari XZ Plus                                     </t>
  </si>
  <si>
    <t xml:space="preserve">Octavia 1.8 TSI Ambition Plus AT                   </t>
  </si>
  <si>
    <t xml:space="preserve">177 bhp @ 4500 rpm  </t>
  </si>
  <si>
    <t xml:space="preserve">Creta SX 1.6 CRDI                                  </t>
  </si>
  <si>
    <t xml:space="preserve">Vitara Brezza VDi (O) [2016-2018]                  </t>
  </si>
  <si>
    <t xml:space="preserve">Eeco 5 STR WITH HTR CNG [2018-2019]                </t>
  </si>
  <si>
    <t xml:space="preserve">XJ 3.0 Petrol                                      </t>
  </si>
  <si>
    <t xml:space="preserve">335 bhp @ 6500 rpm  </t>
  </si>
  <si>
    <t xml:space="preserve">7-Series 730Ld DPE                                 </t>
  </si>
  <si>
    <t xml:space="preserve">Tucson GL 2WD AT Diesel                            </t>
  </si>
  <si>
    <t xml:space="preserve">i20 Sportz 1.4 CRDI                                </t>
  </si>
  <si>
    <t xml:space="preserve">Evoque Dynamic SD4                                 </t>
  </si>
  <si>
    <t xml:space="preserve">Ertiga Vxi CNG                                     </t>
  </si>
  <si>
    <t xml:space="preserve">Grand i10 Asta 1.2 Kappa VTVT [2013-2016]          </t>
  </si>
  <si>
    <t xml:space="preserve">Corolla Altis 1.8 G AT                             </t>
  </si>
  <si>
    <t xml:space="preserve">Swift LXi                                          </t>
  </si>
  <si>
    <t xml:space="preserve">Ciaz Delta 1.4 MT                                  </t>
  </si>
  <si>
    <t xml:space="preserve">Octavia 1.8 TSI L&amp;K                                </t>
  </si>
  <si>
    <t xml:space="preserve">Discovery Sport SE R-Dynamic Petrol                </t>
  </si>
  <si>
    <t xml:space="preserve">245 bhp @ 5500 rpm  </t>
  </si>
  <si>
    <t xml:space="preserve">Kwid RXT [2015-2019]                               </t>
  </si>
  <si>
    <t xml:space="preserve">Etios GD                                           </t>
  </si>
  <si>
    <t xml:space="preserve">68 bhp @ 3600 rpm   </t>
  </si>
  <si>
    <t xml:space="preserve">A-Class Sedan 200d                                 </t>
  </si>
  <si>
    <t xml:space="preserve">147 bhp @ 3400 rpm  </t>
  </si>
  <si>
    <t xml:space="preserve">Elite i20 Magna 1.4 CRDI [2016-2017]               </t>
  </si>
  <si>
    <t xml:space="preserve">S-Class 350                                        </t>
  </si>
  <si>
    <t xml:space="preserve">272@6000            </t>
  </si>
  <si>
    <t xml:space="preserve">Estilo VXi                                         </t>
  </si>
  <si>
    <t xml:space="preserve">Pink   </t>
  </si>
  <si>
    <t xml:space="preserve">64@6200             </t>
  </si>
  <si>
    <t xml:space="preserve">Elite i20 Magna Executive 1.2                      </t>
  </si>
  <si>
    <t xml:space="preserve">Scorpio LX BS-III                                  </t>
  </si>
  <si>
    <t xml:space="preserve">Ssangyong     </t>
  </si>
  <si>
    <t xml:space="preserve">Rexton RX7                                         </t>
  </si>
  <si>
    <t xml:space="preserve">2696 cc </t>
  </si>
  <si>
    <t xml:space="preserve">X5 3.0d                                            </t>
  </si>
  <si>
    <t xml:space="preserve">218@4000            </t>
  </si>
  <si>
    <t xml:space="preserve">Amaze 1.2 S i-VTEC Opt                             </t>
  </si>
  <si>
    <t xml:space="preserve">Q7 45 TDI Technology Pack                          </t>
  </si>
  <si>
    <t xml:space="preserve">Elantra 1.6 SX AT                                  </t>
  </si>
  <si>
    <t xml:space="preserve">A4 Premium Plus 40 TFSI                            </t>
  </si>
  <si>
    <t xml:space="preserve">Grand i10 Asta 1.2 Kappa VTVT (O) [2013-2017]      </t>
  </si>
  <si>
    <t xml:space="preserve">Rapid Elegance 1.6 MPI AT                          </t>
  </si>
  <si>
    <t xml:space="preserve">Q7 35 TDI Premium Plus + Sunroof                   </t>
  </si>
  <si>
    <t xml:space="preserve">5-Series 520d Sport Line                           </t>
  </si>
  <si>
    <t xml:space="preserve">Duster 85 PS RxL Diesel                            </t>
  </si>
  <si>
    <t xml:space="preserve">6-Series GT 630d Luxury Line [2018-2019]           </t>
  </si>
  <si>
    <t xml:space="preserve">265 bhp @ 4000 rpm  </t>
  </si>
  <si>
    <t xml:space="preserve">Compass Limited 2.0 Diesel [2017-2020]             </t>
  </si>
  <si>
    <t xml:space="preserve">Swift DZire ZXI                                    </t>
  </si>
  <si>
    <t xml:space="preserve">Polo Trendline 1.0L (P)                            </t>
  </si>
  <si>
    <t xml:space="preserve">Celerio LXi                                        </t>
  </si>
  <si>
    <t xml:space="preserve">Corolla Altis GL                                   </t>
  </si>
  <si>
    <t xml:space="preserve">87 bhp @ 3800 rpm   </t>
  </si>
  <si>
    <t xml:space="preserve">Ciaz ZDi SHVS                                      </t>
  </si>
  <si>
    <t xml:space="preserve">Wagon R LXi LPG                                    </t>
  </si>
  <si>
    <t xml:space="preserve">46 bhp @ 6200 rpm   </t>
  </si>
  <si>
    <t xml:space="preserve">Scorpio S2                                         </t>
  </si>
  <si>
    <t xml:space="preserve">City 1.5 V AT                                      </t>
  </si>
  <si>
    <t xml:space="preserve">Compass Limited 1.4 Petrol AT [2017-2020]          </t>
  </si>
  <si>
    <t xml:space="preserve">Ciaz ZXI+                                          </t>
  </si>
  <si>
    <t xml:space="preserve">Corolla Altis 1.8 VL AT                            </t>
  </si>
  <si>
    <t xml:space="preserve">1794 cc </t>
  </si>
  <si>
    <t xml:space="preserve">132@6000            </t>
  </si>
  <si>
    <t xml:space="preserve">5-Series 520d Sedan                                </t>
  </si>
  <si>
    <t xml:space="preserve">A6 Technology 45 TFSI                              </t>
  </si>
  <si>
    <t xml:space="preserve">241 bhp @ 5000 rpm  </t>
  </si>
  <si>
    <t xml:space="preserve">XC60 Inscription [2017-2020]                       </t>
  </si>
  <si>
    <t xml:space="preserve">1969 cc </t>
  </si>
  <si>
    <t xml:space="preserve">235 bhp @ 4250 rpm  </t>
  </si>
  <si>
    <t xml:space="preserve">Scorpio S6 Plus 1.99 [2016-2017]                   </t>
  </si>
  <si>
    <t xml:space="preserve">Endeavour Titanium 2.0 4x2 AT                      </t>
  </si>
  <si>
    <t xml:space="preserve">168 bhp @ 3500 rpm  </t>
  </si>
  <si>
    <t xml:space="preserve">Xcent SX CRDi                                      </t>
  </si>
  <si>
    <t xml:space="preserve">Rexton RX6                                         </t>
  </si>
  <si>
    <t xml:space="preserve">162 bhp @ 4000 rpm  </t>
  </si>
  <si>
    <t xml:space="preserve">City VX                                            </t>
  </si>
  <si>
    <t xml:space="preserve">X3 xDrive-20d xLine                                </t>
  </si>
  <si>
    <t xml:space="preserve">Redigo T(O) 1.0 [2017-2019]                        </t>
  </si>
  <si>
    <t xml:space="preserve">i10 Magna 1.1 LPG                                  </t>
  </si>
  <si>
    <t xml:space="preserve">i20 Asta 1.4 AT with AVN                           </t>
  </si>
  <si>
    <t xml:space="preserve">100@5500            </t>
  </si>
  <si>
    <t xml:space="preserve">Creta SX Plus 1.6 CRDI Dual Tone                   </t>
  </si>
  <si>
    <t xml:space="preserve">3-Series 320d Prestige                             </t>
  </si>
  <si>
    <t xml:space="preserve">Magnite XL                                         </t>
  </si>
  <si>
    <t xml:space="preserve">71 bhp @ 6250 rpm   </t>
  </si>
  <si>
    <t xml:space="preserve">Celerio ZXi [2019-2020]                            </t>
  </si>
  <si>
    <t xml:space="preserve">Seltos HTK Plus 1.5 Diesel                         </t>
  </si>
  <si>
    <t xml:space="preserve">Santro Era                                         </t>
  </si>
  <si>
    <t xml:space="preserve">Range Rover Sport SDV6 S                           </t>
  </si>
  <si>
    <t xml:space="preserve">Ignis Zeta 1.2 AMT                                 </t>
  </si>
  <si>
    <t xml:space="preserve">Safari 2.2 VX 4x2                                  </t>
  </si>
  <si>
    <t xml:space="preserve">Punto Active 1.3                                   </t>
  </si>
  <si>
    <t xml:space="preserve">75 bhp @ 4000 rpm   </t>
  </si>
  <si>
    <t xml:space="preserve">Q3 30 TDI Premium FWD                              </t>
  </si>
  <si>
    <t xml:space="preserve">C-Class C 300d AMG line                            </t>
  </si>
  <si>
    <t xml:space="preserve">GLA 200 Sport                                      </t>
  </si>
  <si>
    <t xml:space="preserve">City VX CVT Petrol [2017-2019]                     </t>
  </si>
  <si>
    <t xml:space="preserve">S-Cross Sigma 1.3                                  </t>
  </si>
  <si>
    <t xml:space="preserve">XUV700 AX 7 Diesel AT AWD Luxury Pack 7 STR        </t>
  </si>
  <si>
    <t xml:space="preserve">A7 Sportback 3.0 TDI quattro                       </t>
  </si>
  <si>
    <t xml:space="preserve">241 bhp @ 4000 rpm  </t>
  </si>
  <si>
    <t xml:space="preserve">Swift DZire LDI                                    </t>
  </si>
  <si>
    <t xml:space="preserve">Venue SX (O) 1.0 Turbo iMT                         </t>
  </si>
  <si>
    <t xml:space="preserve">Swift DZire ZDI AMT                                </t>
  </si>
  <si>
    <t xml:space="preserve">Vento Highline Diesel                              </t>
  </si>
  <si>
    <t xml:space="preserve">City V Petrol                                      </t>
  </si>
  <si>
    <t xml:space="preserve">Rolls-Royce   </t>
  </si>
  <si>
    <t xml:space="preserve">Ghost 6.5                                          </t>
  </si>
  <si>
    <t xml:space="preserve">6592 cc </t>
  </si>
  <si>
    <t xml:space="preserve">570 bhp @ 5250 rpm  </t>
  </si>
  <si>
    <t xml:space="preserve">Q3 35 TDI Technology with Navigation               </t>
  </si>
  <si>
    <t xml:space="preserve">Polo Comfortline 1.5L (D)                          </t>
  </si>
  <si>
    <t xml:space="preserve">89 bhp @ 4200 rpm   </t>
  </si>
  <si>
    <t xml:space="preserve">Nexon XM                                           </t>
  </si>
  <si>
    <t xml:space="preserve">Verna 1.6 CRDI SX                                  </t>
  </si>
  <si>
    <t xml:space="preserve">Discovery Sport SE R-Dynamic                       </t>
  </si>
  <si>
    <t xml:space="preserve">City S Petrol                                      </t>
  </si>
  <si>
    <t xml:space="preserve">Figo Trend 1.5L TDCi [2015-2016]                   </t>
  </si>
  <si>
    <t xml:space="preserve">Glanza V                                           </t>
  </si>
  <si>
    <t xml:space="preserve">E-Class E 200 Avantgarde                           </t>
  </si>
  <si>
    <t xml:space="preserve">Alcazar Prestige 7 STR 1.5 Diesel                  </t>
  </si>
  <si>
    <t xml:space="preserve">Santa Fe 2WD AT [2014-2017]                        </t>
  </si>
  <si>
    <t xml:space="preserve">2199 cc </t>
  </si>
  <si>
    <t xml:space="preserve">194 bhp @ 3800 rpm  </t>
  </si>
  <si>
    <t xml:space="preserve">Wagon R VXi 1.2                                    </t>
  </si>
  <si>
    <t xml:space="preserve">Innova 2.4 ZX 7 STR [2016-2020]                    </t>
  </si>
  <si>
    <t xml:space="preserve">Lexus         </t>
  </si>
  <si>
    <t xml:space="preserve">NX 300h Luxury [2017-2020]                         </t>
  </si>
  <si>
    <t xml:space="preserve">194 bhp @ 5700 rpm  </t>
  </si>
  <si>
    <t xml:space="preserve">Innova ZX 2.4 AT 7 STR                             </t>
  </si>
  <si>
    <t xml:space="preserve">Elite i20 Sportz 1.2 [2016-2017]                   </t>
  </si>
  <si>
    <t xml:space="preserve">Duster 110 PS RxL                                  </t>
  </si>
  <si>
    <t xml:space="preserve">Taigun Highline 1.0 TSI AT                         </t>
  </si>
  <si>
    <t xml:space="preserve">114 bhp @ 5000 rpm  </t>
  </si>
  <si>
    <t xml:space="preserve">i20 Active 1.4 S                                   </t>
  </si>
  <si>
    <t xml:space="preserve">Hector Plus Sharp 1.5 DCT Petrol                   </t>
  </si>
  <si>
    <t xml:space="preserve">Discovery HSE                                      </t>
  </si>
  <si>
    <t xml:space="preserve">Santa Fe 4 WD (AT)                                 </t>
  </si>
  <si>
    <t xml:space="preserve">195 bhp @ 4000 rpm  </t>
  </si>
  <si>
    <t xml:space="preserve">Q5 2.0 TDI quattro Premium                         </t>
  </si>
  <si>
    <t xml:space="preserve">Harrier XZ                                         </t>
  </si>
  <si>
    <t xml:space="preserve">Thar CRDe 4x4 Non AC                               </t>
  </si>
  <si>
    <t xml:space="preserve">105@3800            </t>
  </si>
  <si>
    <t xml:space="preserve">A3 35 TFSI Premium Plus                            </t>
  </si>
  <si>
    <t xml:space="preserve">Mustang GT Fastback 5.0L v8                        </t>
  </si>
  <si>
    <t xml:space="preserve">4951 cc </t>
  </si>
  <si>
    <t xml:space="preserve">396 bhp @ 6500 rpm  </t>
  </si>
  <si>
    <t xml:space="preserve">4 or More        </t>
  </si>
  <si>
    <t xml:space="preserve">39 bhp @ 6200 rpm   </t>
  </si>
  <si>
    <t xml:space="preserve">DZire ZXi Plus AMT                                 </t>
  </si>
  <si>
    <t xml:space="preserve">Rapid Style 1.6 MPI AT                             </t>
  </si>
  <si>
    <t xml:space="preserve">Superb Elegance 1.8 TSI AT                         </t>
  </si>
  <si>
    <t xml:space="preserve">158 bhp @ 4500 rpm  </t>
  </si>
  <si>
    <t xml:space="preserve">Xylo D4                                            </t>
  </si>
  <si>
    <t xml:space="preserve">S60 Kinetic D4                                     </t>
  </si>
  <si>
    <t xml:space="preserve">165 bhp @ 3500 rpm  </t>
  </si>
  <si>
    <t xml:space="preserve">Macan S [2019-2020]                                </t>
  </si>
  <si>
    <t xml:space="preserve">349 bhp @ 5400 rpm  </t>
  </si>
  <si>
    <t xml:space="preserve">Macan Base [2019-2020]                             </t>
  </si>
  <si>
    <t xml:space="preserve">Baleno Zeta 1.2 AT                                 </t>
  </si>
  <si>
    <t xml:space="preserve">Eeco 5 STR [2014-2019]                             </t>
  </si>
  <si>
    <t xml:space="preserve">Ertiga LXI                                         </t>
  </si>
  <si>
    <t xml:space="preserve">A3 35 TDI Premium Plus + Sunroof                   </t>
  </si>
  <si>
    <t xml:space="preserve">Compass Sport 1.4 Petrol                           </t>
  </si>
  <si>
    <t xml:space="preserve">Swift DZire VXI AT                                 </t>
  </si>
  <si>
    <t xml:space="preserve">i20 Asta 1.2                                       </t>
  </si>
  <si>
    <t xml:space="preserve">i20 Magna (O) 1.2                                  </t>
  </si>
  <si>
    <t xml:space="preserve">Q3 35 TDI Technology                               </t>
  </si>
  <si>
    <t xml:space="preserve">Seltos GTX Plus 1.4 DCT                            </t>
  </si>
  <si>
    <t xml:space="preserve">Elantra SX (O) 2.0 AT                              </t>
  </si>
  <si>
    <t xml:space="preserve">150 bhp @ 6200 rpm  </t>
  </si>
  <si>
    <t xml:space="preserve">Accent Executive                                   </t>
  </si>
  <si>
    <t xml:space="preserve">1495 cc </t>
  </si>
  <si>
    <t xml:space="preserve">94 bhp @ 5500 rpm   </t>
  </si>
  <si>
    <t xml:space="preserve">S-Presso VXi Plus                                  </t>
  </si>
  <si>
    <t xml:space="preserve">ES 300h Exquisite [2020-2021]                      </t>
  </si>
  <si>
    <t xml:space="preserve">Hybrid       </t>
  </si>
  <si>
    <t xml:space="preserve">2487 cc </t>
  </si>
  <si>
    <t xml:space="preserve">176 bhp @ 5700 rpm  </t>
  </si>
  <si>
    <t xml:space="preserve">Swift DZire LXI (O)                                </t>
  </si>
  <si>
    <t xml:space="preserve">Q3 35 TDI quattro Technology                       </t>
  </si>
  <si>
    <t xml:space="preserve">S-Presso VXi (O)                                   </t>
  </si>
  <si>
    <t xml:space="preserve">Countryman Cooper S JCW Inspired                   </t>
  </si>
  <si>
    <t xml:space="preserve">189 bhp @ 4400 rpm  </t>
  </si>
  <si>
    <t xml:space="preserve">Innova 2.7 ZX AT 7 STR                             </t>
  </si>
  <si>
    <t xml:space="preserve">Amaze 1.5 VX i-DTEC                                </t>
  </si>
  <si>
    <t xml:space="preserve">Scorpio S4 1.99 [2016-2017]                        </t>
  </si>
  <si>
    <t xml:space="preserve">Grand i10 Magna AT 1.2 Kappa VTVT                  </t>
  </si>
  <si>
    <t xml:space="preserve">Eeco 5 STR WITH A/C+HTR CNG [2017-2019]            </t>
  </si>
  <si>
    <t xml:space="preserve">Swift ZXi Plus [2018-2019]                         </t>
  </si>
  <si>
    <t xml:space="preserve">Eeco 7 STR STD (O)                                 </t>
  </si>
  <si>
    <t xml:space="preserve">72 bhp @ 6000 rpm   </t>
  </si>
  <si>
    <t xml:space="preserve">Eon Sportz                                         </t>
  </si>
  <si>
    <t xml:space="preserve">Ecosport Titanium 1.5 Ti-VCT                       </t>
  </si>
  <si>
    <t xml:space="preserve">Duster 110 PS RXZ 4X2 MT Diesel                    </t>
  </si>
  <si>
    <t xml:space="preserve">GLE 350 d                                          </t>
  </si>
  <si>
    <t xml:space="preserve">Alto VXi [2014-2019]                               </t>
  </si>
  <si>
    <t xml:space="preserve">Yaris V CVT                                        </t>
  </si>
  <si>
    <t xml:space="preserve">106 bhp @ 6000 rpm  </t>
  </si>
  <si>
    <t xml:space="preserve">2 Series Gran Coupe 220d M Sport [2020-2021]       </t>
  </si>
  <si>
    <t xml:space="preserve">Polo GT TDI                                        </t>
  </si>
  <si>
    <t xml:space="preserve">Tiago Revotron XM (O) [2016-2019]                  </t>
  </si>
  <si>
    <t xml:space="preserve">Scorpio LX BS-IV                                   </t>
  </si>
  <si>
    <t xml:space="preserve">Ikon DuraTorq 1.4 TDCi                             </t>
  </si>
  <si>
    <t xml:space="preserve">68@4000             </t>
  </si>
  <si>
    <t xml:space="preserve">Cooper D 5 Door                                    </t>
  </si>
  <si>
    <t xml:space="preserve">Vellfire Hybrid                                    </t>
  </si>
  <si>
    <t xml:space="preserve">115 bhp @ 4700 rpm  </t>
  </si>
  <si>
    <t xml:space="preserve">Celerio ZXi                                        </t>
  </si>
  <si>
    <t xml:space="preserve">Elantra 1.8 SX AT                                  </t>
  </si>
  <si>
    <t xml:space="preserve">Duster 85 PS RXS 4X2 MT Diesel                     </t>
  </si>
  <si>
    <t xml:space="preserve">Celerio VXi [2019-2020]                            </t>
  </si>
  <si>
    <t xml:space="preserve">Seltos HTK Plus 1.5 iMT                            </t>
  </si>
  <si>
    <t xml:space="preserve">XJ 3.0 V6 Portfolio                                </t>
  </si>
  <si>
    <t xml:space="preserve">271 bhp @ 4000 rpm  </t>
  </si>
  <si>
    <t xml:space="preserve">Verna 1.6 CRDI SX (O)                              </t>
  </si>
  <si>
    <t xml:space="preserve">Verna Fluidic 1.6 VTVT SX Opt AT                   </t>
  </si>
  <si>
    <t xml:space="preserve">Q8 Celebration                                     </t>
  </si>
  <si>
    <t xml:space="preserve">335 bhp @ 5000 rpm  </t>
  </si>
  <si>
    <t xml:space="preserve">X4 xDrive30d M Sport X [2019-2020]                 </t>
  </si>
  <si>
    <t xml:space="preserve">260 bhp @ 4000 rpm  </t>
  </si>
  <si>
    <t xml:space="preserve">City VX (O) MT BL                                  </t>
  </si>
  <si>
    <t xml:space="preserve">Harrier XZA Plus                                   </t>
  </si>
  <si>
    <t xml:space="preserve">Compass Model S (O) 1.4 Petrol DCT                 </t>
  </si>
  <si>
    <t xml:space="preserve">161 bhp @ 5500 rpm  </t>
  </si>
  <si>
    <t xml:space="preserve">X6 xDrive40i M Sport                               </t>
  </si>
  <si>
    <t xml:space="preserve">2998 cc </t>
  </si>
  <si>
    <t xml:space="preserve">335 bhp @ 5500 rpm  </t>
  </si>
  <si>
    <t xml:space="preserve">XL6 Alpha AT Petrol                                </t>
  </si>
  <si>
    <t xml:space="preserve">Tigor XZA Plus                                     </t>
  </si>
  <si>
    <t xml:space="preserve">Creta E Plus 1.6 Petrol                            </t>
  </si>
  <si>
    <t xml:space="preserve">Ciaz Alpha Hybrid 1.5 [2018-2020]                  </t>
  </si>
  <si>
    <t xml:space="preserve">XUV500 W11                                         </t>
  </si>
  <si>
    <t xml:space="preserve">Elite i20 Magna 1.2 [2016-2017]                    </t>
  </si>
  <si>
    <t xml:space="preserve">Elite i20 Asta 1.2 IVT                             </t>
  </si>
  <si>
    <t xml:space="preserve">A4 2.0 TDI (143bhp)                                </t>
  </si>
  <si>
    <t xml:space="preserve">141 bhp @ 4200 rpm  </t>
  </si>
  <si>
    <t xml:space="preserve">Creta 1.4 S Plus                                   </t>
  </si>
  <si>
    <t xml:space="preserve">Venue SX (O) 1.5 CRDi                              </t>
  </si>
  <si>
    <t xml:space="preserve">Go Plus T                                          </t>
  </si>
  <si>
    <t xml:space="preserve">Amaze 1.2 S CVT Petrol [2018-2020]                 </t>
  </si>
  <si>
    <t xml:space="preserve">90@4000             </t>
  </si>
  <si>
    <t xml:space="preserve">Baleno Delta 1.3                                   </t>
  </si>
  <si>
    <t xml:space="preserve">Kushaq Style 1.0L TSI MT                           </t>
  </si>
  <si>
    <t xml:space="preserve">Verna 1.6 VTVT SX (O)                              </t>
  </si>
  <si>
    <t xml:space="preserve">Pajero Select Plus AT                              </t>
  </si>
  <si>
    <t xml:space="preserve">Elite i20 Sportz 1.4 CRDI [2016-2017]              </t>
  </si>
  <si>
    <t xml:space="preserve">Creta SX (O) 1.5 Diesel [2020-2022]                </t>
  </si>
  <si>
    <t xml:space="preserve">Yaris J CVT [2018-2020]                            </t>
  </si>
  <si>
    <t xml:space="preserve">Endeavour Trend 2.2 4x2 AT                         </t>
  </si>
  <si>
    <t xml:space="preserve">2198 cc </t>
  </si>
  <si>
    <t xml:space="preserve">158 bhp @ 3200 rpm  </t>
  </si>
  <si>
    <t xml:space="preserve">Ciaz VDi+ SHVS                                     </t>
  </si>
  <si>
    <t xml:space="preserve">Duster 110 PS RxZ Diesel                           </t>
  </si>
  <si>
    <t xml:space="preserve">Endeavour Sport 2.0 4x4 AT                         </t>
  </si>
  <si>
    <t xml:space="preserve">Kushaq Style 1.0L TSI AT                           </t>
  </si>
  <si>
    <t xml:space="preserve">Mobilio RS Diesel                                  </t>
  </si>
  <si>
    <t xml:space="preserve">Ghost Extended Wheelbase                           </t>
  </si>
  <si>
    <t xml:space="preserve">Santro Sportz CNG [2018-2020]                      </t>
  </si>
  <si>
    <t xml:space="preserve">C-Class 220 CDI Elegance AT                        </t>
  </si>
  <si>
    <t xml:space="preserve">S-Cross Delta 1.6                                  </t>
  </si>
  <si>
    <t xml:space="preserve">Compass Longitude (O) 1.4 Petrol AT [2019-2020]    </t>
  </si>
  <si>
    <t xml:space="preserve">Discovery Sport SE                                 </t>
  </si>
  <si>
    <t xml:space="preserve">Swift DZire ZDi BS-IV                              </t>
  </si>
  <si>
    <t xml:space="preserve">Ciaz VDi (O) SHVS                                  </t>
  </si>
  <si>
    <t xml:space="preserve">WR-V S MT Diesel                                   </t>
  </si>
  <si>
    <t xml:space="preserve">69@4000             </t>
  </si>
  <si>
    <t xml:space="preserve">Creta 1.6 SX Plus Special Edition                  </t>
  </si>
  <si>
    <t xml:space="preserve">SX4 ZDI                                            </t>
  </si>
  <si>
    <t xml:space="preserve">Verna SX Plus 1.6 VTVT AT                          </t>
  </si>
  <si>
    <t xml:space="preserve">121 bhp @ 6400 rpm  </t>
  </si>
  <si>
    <t xml:space="preserve">i10 Magna                                          </t>
  </si>
  <si>
    <t xml:space="preserve">67@5500             </t>
  </si>
  <si>
    <t xml:space="preserve">ES 300h                                            </t>
  </si>
  <si>
    <t xml:space="preserve">TUV300 T10                                         </t>
  </si>
  <si>
    <t xml:space="preserve">GLA 200 CDI Style                                  </t>
  </si>
  <si>
    <t xml:space="preserve">Range Rover 3.0 V6 Diesel Vogue LWB                </t>
  </si>
  <si>
    <t xml:space="preserve">Hector Sharp 1.5 DCT Petrol Dual Tone              </t>
  </si>
  <si>
    <t xml:space="preserve">Ertiga VDi 1.3 Diesel                              </t>
  </si>
  <si>
    <t xml:space="preserve">Discovery Sport HSE Luxury 7-Seater                </t>
  </si>
  <si>
    <t xml:space="preserve">XF Portfolio Diesel                                </t>
  </si>
  <si>
    <t xml:space="preserve">Grand i10 Asta AT 1.2 Kappa VTVT (O) [2016-2017]   </t>
  </si>
  <si>
    <t xml:space="preserve">Hector Plus Smart 1.5 DCT Petrol                   </t>
  </si>
  <si>
    <t xml:space="preserve">City SV CVT                                        </t>
  </si>
  <si>
    <t xml:space="preserve">Baleno Zeta 1.3                                    </t>
  </si>
  <si>
    <t xml:space="preserve">XJ 3.0 Portfolio                                   </t>
  </si>
  <si>
    <t xml:space="preserve">225 bhp @ 4000 rpm  </t>
  </si>
  <si>
    <t xml:space="preserve">Alto 800 Lx CNG                                    </t>
  </si>
  <si>
    <t xml:space="preserve">48 bhp @ 6000 rpm   </t>
  </si>
  <si>
    <t xml:space="preserve">Santro GLS                                         </t>
  </si>
  <si>
    <t xml:space="preserve">Creta 1.6 S Plus AT                                </t>
  </si>
  <si>
    <t xml:space="preserve">A8 3.0 TDI quattro                                 </t>
  </si>
  <si>
    <t xml:space="preserve">247 bhp @ 4000 rpm  </t>
  </si>
  <si>
    <t xml:space="preserve">Jazz V Diesel                                      </t>
  </si>
  <si>
    <t xml:space="preserve">98 bhp @ 3600 rpm   </t>
  </si>
  <si>
    <t xml:space="preserve">Q7 3.0 TDI quattro Premium                         </t>
  </si>
  <si>
    <t xml:space="preserve">Eon Magna +                                        </t>
  </si>
  <si>
    <t xml:space="preserve">Evoque SE Dynamic                                  </t>
  </si>
  <si>
    <t xml:space="preserve">Redigo T(O) 1.0                                    </t>
  </si>
  <si>
    <t xml:space="preserve">Grand i10 Magna 1.2 Kappa VTVT [2016-2017]         </t>
  </si>
  <si>
    <t xml:space="preserve">Vento Comfortline Diesel                           </t>
  </si>
  <si>
    <t xml:space="preserve">Captiva LTZ AWD AT                                 </t>
  </si>
  <si>
    <t xml:space="preserve">Ecosport Titanium + 1.5L TDCi                      </t>
  </si>
  <si>
    <t xml:space="preserve">A3 40 TFSI Premium                                 </t>
  </si>
  <si>
    <t xml:space="preserve">Superb Style TSI AT                                </t>
  </si>
  <si>
    <t xml:space="preserve">Alturas G4 4WD AT [2018-2020]                      </t>
  </si>
  <si>
    <t xml:space="preserve">2157 cc </t>
  </si>
  <si>
    <t xml:space="preserve">178 bhp @ 4000 rpm  </t>
  </si>
  <si>
    <t xml:space="preserve">Carnival Limousine Plus 7 STR                      </t>
  </si>
  <si>
    <t xml:space="preserve">197 bhp @ 3800 rpm  </t>
  </si>
  <si>
    <t xml:space="preserve">GLA 220 d Activity Edition                         </t>
  </si>
  <si>
    <t xml:space="preserve">168 bhp @ 3400 rpm  </t>
  </si>
  <si>
    <t xml:space="preserve">Santro XO eRLX - Euro III                          </t>
  </si>
  <si>
    <t xml:space="preserve">Scorpio S5                                         </t>
  </si>
  <si>
    <t xml:space="preserve">137 bhp @ 3750 rpm  </t>
  </si>
  <si>
    <t xml:space="preserve">Tigor Revotron XM                                  </t>
  </si>
  <si>
    <t xml:space="preserve">Innova 2.5 G BS IV 8 STR                           </t>
  </si>
  <si>
    <t xml:space="preserve">A-Class A 180 Sport Petrol                         </t>
  </si>
  <si>
    <t xml:space="preserve">1595 cc </t>
  </si>
  <si>
    <t xml:space="preserve">121 bhp @ 5000 rpm  </t>
  </si>
  <si>
    <t xml:space="preserve">Vento Highline 1.0L TSI                            </t>
  </si>
  <si>
    <t xml:space="preserve">Civic 1.8V MT                                      </t>
  </si>
  <si>
    <t xml:space="preserve">Eon D-Lite +                                       </t>
  </si>
  <si>
    <t xml:space="preserve">Evoque HSE                                         </t>
  </si>
  <si>
    <t xml:space="preserve">Alto LXi CNG [2014-2018]                           </t>
  </si>
  <si>
    <t xml:space="preserve">Figo Titanium1.5 TDCi                              </t>
  </si>
  <si>
    <t xml:space="preserve">Zest XE 75 PS Diesel                               </t>
  </si>
  <si>
    <t xml:space="preserve">S-Cross Zeta 1.6                                   </t>
  </si>
  <si>
    <t xml:space="preserve">Celerio X Vxi AMT [2017-2019]                      </t>
  </si>
  <si>
    <t xml:space="preserve">i10 Asta 1.2 AT Kappa2 with Sunroof                </t>
  </si>
  <si>
    <t xml:space="preserve">Alto VXi AMT [2014-2018]                           </t>
  </si>
  <si>
    <t xml:space="preserve">Seltos HTK Plus AT 1.5 Diesel [2020-2021]          </t>
  </si>
  <si>
    <t xml:space="preserve">C-Coupe 43 AMG 4MATIC                              </t>
  </si>
  <si>
    <t xml:space="preserve">385 bhp @ 5500 rpm  </t>
  </si>
  <si>
    <t xml:space="preserve">XUV500 W10 AT 1.99                                 </t>
  </si>
  <si>
    <t xml:space="preserve">Q5 40 TDI Premium Plus                             </t>
  </si>
  <si>
    <t xml:space="preserve">188 bhp @ 3800 rpm  </t>
  </si>
  <si>
    <t xml:space="preserve">Thar LX 4-STR Convertible Diesel AT                </t>
  </si>
  <si>
    <t xml:space="preserve">Creta 1.4 S                                        </t>
  </si>
  <si>
    <t xml:space="preserve">Estilo LXi BS-IV                                   </t>
  </si>
  <si>
    <t xml:space="preserve">A6 35 TFSI Matrix                                  </t>
  </si>
  <si>
    <t xml:space="preserve">190 bhp @ 4200 rpm  </t>
  </si>
  <si>
    <t xml:space="preserve">Pulse RxL ABS Diesel [2015-2017]                   </t>
  </si>
  <si>
    <t xml:space="preserve">63 bhp @ 4000 rpm   </t>
  </si>
  <si>
    <t xml:space="preserve">Amaze 1.5 E i-DTEC                                 </t>
  </si>
  <si>
    <t xml:space="preserve">Terrano XL D THP 110 PS                            </t>
  </si>
  <si>
    <t xml:space="preserve">Tiago Revotron XZA                                 </t>
  </si>
  <si>
    <t xml:space="preserve">Ignis Delta 1.2 AMT                                </t>
  </si>
  <si>
    <t xml:space="preserve">Polo Highline Plus 1.0L TSI                        </t>
  </si>
  <si>
    <t xml:space="preserve">i10 Magna 1.2                                      </t>
  </si>
  <si>
    <t xml:space="preserve">Xcent S 1.2                                        </t>
  </si>
  <si>
    <t xml:space="preserve">Octavia Style 1.8 TSI AT                           </t>
  </si>
  <si>
    <t xml:space="preserve">Amaze 1.2 VX MT Petrol [2018-2020]                 </t>
  </si>
  <si>
    <t xml:space="preserve">XUV500 W8 AWD                                      </t>
  </si>
  <si>
    <t xml:space="preserve">i10 Magna (O)                                      </t>
  </si>
  <si>
    <t xml:space="preserve">S90 D4 Inscription                                 </t>
  </si>
  <si>
    <t xml:space="preserve">187 bhp @ 4250 rpm  </t>
  </si>
  <si>
    <t xml:space="preserve">Xcent S 1.1 CRDi (O)                               </t>
  </si>
  <si>
    <t xml:space="preserve">Polo 1.5 TDI                                       </t>
  </si>
  <si>
    <t xml:space="preserve">C-Class 250 CDI Avantgarde                         </t>
  </si>
  <si>
    <t xml:space="preserve">Ecosport Titanium + 1.5L TDCi [2019-2020]          </t>
  </si>
  <si>
    <t xml:space="preserve">Kwid 1.0 RXL [2017-2019]                           </t>
  </si>
  <si>
    <t xml:space="preserve">Innova 2.5 V 7 STR                                 </t>
  </si>
  <si>
    <t xml:space="preserve">DZire ZXi AGS                                      </t>
  </si>
  <si>
    <t xml:space="preserve">Ameo Trendline 1.5L (D)                            </t>
  </si>
  <si>
    <t xml:space="preserve">109 bhp @ 4000 rpm  </t>
  </si>
  <si>
    <t xml:space="preserve">SX4 VXi                                            </t>
  </si>
  <si>
    <t xml:space="preserve">1586 cc </t>
  </si>
  <si>
    <t xml:space="preserve">102@5500            </t>
  </si>
  <si>
    <t xml:space="preserve">E-Class E200 CGI Blue Efficiency                   </t>
  </si>
  <si>
    <t xml:space="preserve">Wagon R LXi                                        </t>
  </si>
  <si>
    <t xml:space="preserve">Grand i10 Magna U2 1.2 CRDi                        </t>
  </si>
  <si>
    <t xml:space="preserve">Harrier XT Plus Dark Edition                       </t>
  </si>
  <si>
    <t xml:space="preserve">C-Class C220d Progressive                          </t>
  </si>
  <si>
    <t xml:space="preserve">Ertiga ZXI+                                        </t>
  </si>
  <si>
    <t xml:space="preserve">Amaze 1.2 E MT Petrol [2018-2020]                  </t>
  </si>
  <si>
    <t xml:space="preserve">Vento Highline Diesel AT                           </t>
  </si>
  <si>
    <t xml:space="preserve">Vento Highline Plus 1.6 (P)                        </t>
  </si>
  <si>
    <t xml:space="preserve">GLS 450 4MATIC                                     </t>
  </si>
  <si>
    <t xml:space="preserve">Q5 2.0 TDI quattro Technology Pack                 </t>
  </si>
  <si>
    <t xml:space="preserve">Q5 3.0 TDI quattro                                 </t>
  </si>
  <si>
    <t xml:space="preserve">Verna Fluidic 1.6 CRDi SX Opt                      </t>
  </si>
  <si>
    <t xml:space="preserve">Q2 Premium 40 TFSI quattro                         </t>
  </si>
  <si>
    <t xml:space="preserve">Etios 1.2 G                                        </t>
  </si>
  <si>
    <t xml:space="preserve">79 bhp @ 5600 rpm   </t>
  </si>
  <si>
    <t xml:space="preserve">i10 Era 1.1 iRDE2 [2010-2017]                      </t>
  </si>
  <si>
    <t xml:space="preserve">Santro GL Plus                                     </t>
  </si>
  <si>
    <t xml:space="preserve">Bolero SLE BS IV                                   </t>
  </si>
  <si>
    <t xml:space="preserve">63 bhp @ 3200 rpm   </t>
  </si>
  <si>
    <t xml:space="preserve">Beat LT Diesel                                     </t>
  </si>
  <si>
    <t xml:space="preserve">936 cc  </t>
  </si>
  <si>
    <t xml:space="preserve">58 bhp @ 4000 rpm   </t>
  </si>
  <si>
    <t xml:space="preserve">XC40 T4 R-Design                                   </t>
  </si>
  <si>
    <t xml:space="preserve">187 bhp @ 5000 rpm  </t>
  </si>
  <si>
    <t xml:space="preserve">Vitara Brezza ZDi Plus AGS                         </t>
  </si>
  <si>
    <t xml:space="preserve">Ertiga VXI AT                                      </t>
  </si>
  <si>
    <t xml:space="preserve">Accord 2.4 AT                                      </t>
  </si>
  <si>
    <t xml:space="preserve">178 bhp @ 6500 rpm  </t>
  </si>
  <si>
    <t xml:space="preserve">Ertiga ZXi AT                                      </t>
  </si>
  <si>
    <t xml:space="preserve">Ciaz Delta Hybrid 1.5 AT [2018-2020]               </t>
  </si>
  <si>
    <t xml:space="preserve">Swift DZire VDi                                    </t>
  </si>
  <si>
    <t xml:space="preserve">i20 Asta 1.4 CRDI                                  </t>
  </si>
  <si>
    <t xml:space="preserve">Ertiga ZXi Plus                                    </t>
  </si>
  <si>
    <t xml:space="preserve">Ertiga VXI                                         </t>
  </si>
  <si>
    <t xml:space="preserve">i10 Sportz 1.2 AT                                  </t>
  </si>
  <si>
    <t xml:space="preserve">Innova 2.5 ZX 7 STR BS-IV                          </t>
  </si>
  <si>
    <t xml:space="preserve">Ciaz ZDi (O) [2014-2015]                           </t>
  </si>
  <si>
    <t xml:space="preserve">Ciaz S 1.4 MT                                      </t>
  </si>
  <si>
    <t xml:space="preserve">Hexa XM 4x2 7 STR                                  </t>
  </si>
  <si>
    <t xml:space="preserve">73 bhp @ 4000 rpm   </t>
  </si>
  <si>
    <t xml:space="preserve">Vento Comfortline 1.6 (P)                          </t>
  </si>
  <si>
    <t xml:space="preserve">Elite i20 Asta 1.0 Turbo IMT Dual Tone             </t>
  </si>
  <si>
    <t xml:space="preserve">A-Class Sedan 200                                  </t>
  </si>
  <si>
    <t xml:space="preserve">1332 cc </t>
  </si>
  <si>
    <t xml:space="preserve">Nexon XM Diesel                                    </t>
  </si>
  <si>
    <t xml:space="preserve">Wrangler Rubicon                                   </t>
  </si>
  <si>
    <t xml:space="preserve">268 bhp @ 5150 rpm  </t>
  </si>
  <si>
    <t xml:space="preserve">Amaze 1.2 S AT i-VTEC                              </t>
  </si>
  <si>
    <t xml:space="preserve">Amaze 1.2 E i-VTEC                                 </t>
  </si>
  <si>
    <t xml:space="preserve">Ameo Highline1.2L (P) [2016-2018]                  </t>
  </si>
  <si>
    <t xml:space="preserve">Celerio ZXi AMT                                    </t>
  </si>
  <si>
    <t xml:space="preserve">Aura S 1.2 CNG                                     </t>
  </si>
  <si>
    <t xml:space="preserve">Duster 85 PS Sandstorm Edition Diesel              </t>
  </si>
  <si>
    <t xml:space="preserve">Jazz VX CVT Petrol                                 </t>
  </si>
  <si>
    <t xml:space="preserve">Ecosport Ambiente 1.5L Ti-VCT                      </t>
  </si>
  <si>
    <t xml:space="preserve">110 bhp @ 6300 rpm  </t>
  </si>
  <si>
    <t xml:space="preserve">i20 Magna (O) 1.4 CRDI                             </t>
  </si>
  <si>
    <t xml:space="preserve">XUV500 W9 [2018-2020]                              </t>
  </si>
  <si>
    <t xml:space="preserve">i10 Era                                            </t>
  </si>
  <si>
    <t xml:space="preserve">Superb Sportline AT                                </t>
  </si>
  <si>
    <t xml:space="preserve">A4 35 TDI Premium                                  </t>
  </si>
  <si>
    <t xml:space="preserve">Thar LX 4-STR Convertible Diesel MT                </t>
  </si>
  <si>
    <t xml:space="preserve">Duster 110 PS RXL 4X2 AMT [2016-2017]              </t>
  </si>
  <si>
    <t xml:space="preserve">Octavia RS                                         </t>
  </si>
  <si>
    <t xml:space="preserve">227 bhp @ 5500 rpm  </t>
  </si>
  <si>
    <t xml:space="preserve">Elite i20 Asta 1.2 [2016-2017]                     </t>
  </si>
  <si>
    <t xml:space="preserve">CLS 300d [2018-2019]                               </t>
  </si>
  <si>
    <t xml:space="preserve">Innova 2.8 GX AT 8 STR [2016-2020]                 </t>
  </si>
  <si>
    <t xml:space="preserve">V-Class Elite LWB                                  </t>
  </si>
  <si>
    <t xml:space="preserve">161 bhp @ 4200 rpm  </t>
  </si>
  <si>
    <t xml:space="preserve">Scorpio S6 Plus Intelli-Hybrid                     </t>
  </si>
  <si>
    <t xml:space="preserve">Venue S 1.0 AT Petrol [2019-2020]                  </t>
  </si>
  <si>
    <t xml:space="preserve">Wagon R VXi (O)                                    </t>
  </si>
  <si>
    <t xml:space="preserve">67.7 bhp @ 6200 rpm </t>
  </si>
  <si>
    <t xml:space="preserve">Vitara Brezza VXi                                  </t>
  </si>
  <si>
    <t xml:space="preserve">X7 xDrive40i M Sport                               </t>
  </si>
  <si>
    <t xml:space="preserve">Verna SX (O) AT Anniversary Edition 1.6 VTVT       </t>
  </si>
  <si>
    <t xml:space="preserve">X1 sDrive20d                                       </t>
  </si>
  <si>
    <t xml:space="preserve">X3 xDrive30i M Sport                               </t>
  </si>
  <si>
    <t xml:space="preserve">Elantra 2.0 SX (O) AT                              </t>
  </si>
  <si>
    <t xml:space="preserve">Kiger RXZ AMT                                      </t>
  </si>
  <si>
    <t xml:space="preserve">Verna 1.6 VTVT SX AT                               </t>
  </si>
  <si>
    <t xml:space="preserve">Safari 2.2 VX 4x2 Varicor400                       </t>
  </si>
  <si>
    <t xml:space="preserve">DZire LDi                                          </t>
  </si>
  <si>
    <t xml:space="preserve">S90 Momentum D4 [2018-2020]                        </t>
  </si>
  <si>
    <t xml:space="preserve">190 bhp @ 4250 rpm  </t>
  </si>
  <si>
    <t xml:space="preserve">Cooper JCW Hatchback                               </t>
  </si>
  <si>
    <t xml:space="preserve">228 bhp @ 5200 rpm  </t>
  </si>
  <si>
    <t xml:space="preserve">S-Class S 500                                      </t>
  </si>
  <si>
    <t xml:space="preserve">Jazz S AT [2015-2016]                              </t>
  </si>
  <si>
    <t xml:space="preserve">XC60 Inscription                                   </t>
  </si>
  <si>
    <t xml:space="preserve">2400 cc </t>
  </si>
  <si>
    <t xml:space="preserve">XC90 D5 Inscription                                </t>
  </si>
  <si>
    <t xml:space="preserve">232 bhp @ 4250 rpm  </t>
  </si>
  <si>
    <t xml:space="preserve">Kwid CLIMBER 1.0 [2017-2019]                       </t>
  </si>
  <si>
    <t xml:space="preserve">Thar AX 6-STR Soft Top Petrol MT                   </t>
  </si>
  <si>
    <t xml:space="preserve">Ertiga ZDi                                         </t>
  </si>
  <si>
    <t xml:space="preserve">Pajero 2.5 AT                                      </t>
  </si>
  <si>
    <t xml:space="preserve">Quanto C4                                          </t>
  </si>
  <si>
    <t xml:space="preserve">Celerio VXi (O) [2019-2020]                        </t>
  </si>
  <si>
    <t xml:space="preserve">Compass Limited 2.0 Diesel 4x4 [2017-2020]         </t>
  </si>
  <si>
    <t xml:space="preserve">Celerio LDi [2015-2017]                            </t>
  </si>
  <si>
    <t xml:space="preserve">793 cc  </t>
  </si>
  <si>
    <t xml:space="preserve">46 bhp @ 3500 rpm   </t>
  </si>
  <si>
    <t xml:space="preserve">Wagon R Duo LXi LPG                                </t>
  </si>
  <si>
    <t xml:space="preserve">S-Class 350 CDI L                                  </t>
  </si>
  <si>
    <t xml:space="preserve">235 bhp @ 4000 rpm  </t>
  </si>
  <si>
    <t xml:space="preserve">Cayenne Base                                       </t>
  </si>
  <si>
    <t xml:space="preserve">Etios Liva G                                       </t>
  </si>
  <si>
    <t xml:space="preserve">Ciaz Delta Hybrid 1.5 [2018-2020]                  </t>
  </si>
  <si>
    <t xml:space="preserve">Hexa XT 4x2 6 STR                                  </t>
  </si>
  <si>
    <t xml:space="preserve">A4 35 TDI Premium Sunroof                          </t>
  </si>
  <si>
    <t xml:space="preserve">Innova 2.5 E                                       </t>
  </si>
  <si>
    <t xml:space="preserve">XUV500 W4 1.99                                     </t>
  </si>
  <si>
    <t xml:space="preserve">Quanto C8                                          </t>
  </si>
  <si>
    <t xml:space="preserve">A4 35 TDI Premium Plus                             </t>
  </si>
  <si>
    <t xml:space="preserve">Octavia Elegance 2.0 TDI AT                        </t>
  </si>
  <si>
    <t xml:space="preserve">Alcazar Platinum 7 STR 1.5 Diesel                  </t>
  </si>
  <si>
    <t xml:space="preserve">City VX Petrol [2017-2019]                         </t>
  </si>
  <si>
    <t xml:space="preserve">XUV500 W5 [2018-2020]                              </t>
  </si>
  <si>
    <t xml:space="preserve">5-Series 530d M Sport                              </t>
  </si>
  <si>
    <t xml:space="preserve">261 bhp @ 4000 rpm  </t>
  </si>
  <si>
    <t xml:space="preserve">Creta SX 1.5 Petrol CVT [2020-2022]                </t>
  </si>
  <si>
    <t xml:space="preserve">Kwid RXL [2015-2019]                               </t>
  </si>
  <si>
    <t xml:space="preserve">Rapid Elegance 1.6 TDI CR MT                       </t>
  </si>
  <si>
    <t xml:space="preserve">Nexon XZ Plus Diesel                               </t>
  </si>
  <si>
    <t xml:space="preserve">Elite i20 Asta 1.4 CRDI                            </t>
  </si>
  <si>
    <t xml:space="preserve">BR-V V CVT Petrol                                  </t>
  </si>
  <si>
    <t xml:space="preserve">TUV300 T6 Plus AMT                                 </t>
  </si>
  <si>
    <t xml:space="preserve">Xcent S 1.1 CRDi Special Edition                   </t>
  </si>
  <si>
    <t xml:space="preserve">Ritz Ldi BS-IV                                     </t>
  </si>
  <si>
    <t xml:space="preserve">Rapid 1.6 MPI Active                               </t>
  </si>
  <si>
    <t xml:space="preserve">Aspire Titanium1.5 TDCi [2018-2020]                </t>
  </si>
  <si>
    <t xml:space="preserve">Alcazar Signature (O) 7 Seater 1.5 Diesel AT       </t>
  </si>
  <si>
    <t xml:space="preserve">Seltos HTK 1.5 Diesel [2020-2021]                  </t>
  </si>
  <si>
    <t xml:space="preserve">Innova 2.5 GX BS IV 8 STR                          </t>
  </si>
  <si>
    <t xml:space="preserve">Alto 800 VXi                                       </t>
  </si>
  <si>
    <t xml:space="preserve">Alto LXi                                           </t>
  </si>
  <si>
    <t xml:space="preserve">Verna SX (O) 1.6 CRDi                              </t>
  </si>
  <si>
    <t xml:space="preserve">5-Series 530d M Sport [2017-2019]                  </t>
  </si>
  <si>
    <t xml:space="preserve">Polo Highline1.5L (D)                              </t>
  </si>
  <si>
    <t xml:space="preserve">X3 20d M Sport                                     </t>
  </si>
  <si>
    <t xml:space="preserve">Q3 35 TDI Premium Plus + Sunroof                   </t>
  </si>
  <si>
    <t xml:space="preserve">Terrano XE (D)                                     </t>
  </si>
  <si>
    <t xml:space="preserve">Tiago NRG Petrol                                   </t>
  </si>
  <si>
    <t xml:space="preserve">S-Class S 450                                      </t>
  </si>
  <si>
    <t xml:space="preserve">362 bhp @ 5250 rpm  </t>
  </si>
  <si>
    <t xml:space="preserve">Celerio ZXi AMT [2017-2019]                        </t>
  </si>
  <si>
    <t xml:space="preserve">Spark LS 1.0 BS-III                                </t>
  </si>
  <si>
    <t xml:space="preserve">995 cc  </t>
  </si>
  <si>
    <t xml:space="preserve">62 bhp @ 5400 rpm   </t>
  </si>
  <si>
    <t xml:space="preserve">Grand i10 NIOS Sportz 1.2 Kappa VTVT               </t>
  </si>
  <si>
    <t xml:space="preserve">CR-V 2.0L 2WD AT                                   </t>
  </si>
  <si>
    <t xml:space="preserve">154 bhp @ 6500 rpm  </t>
  </si>
  <si>
    <t xml:space="preserve">Swift DZire LXI                                    </t>
  </si>
  <si>
    <t xml:space="preserve">B-class B180 Sports                                </t>
  </si>
  <si>
    <t xml:space="preserve">120 bhp @ 5000 rpm  </t>
  </si>
  <si>
    <t xml:space="preserve">Xcent SX 1.1 CRDi (O)                              </t>
  </si>
  <si>
    <t xml:space="preserve">Octavia 2.0 TDI L&amp;K                                </t>
  </si>
  <si>
    <t xml:space="preserve">Santro Sportz [2018-2020]                          </t>
  </si>
  <si>
    <t xml:space="preserve">Corolla Altis GL Petrol                            </t>
  </si>
  <si>
    <t xml:space="preserve">Altroz XT Petrol                                   </t>
  </si>
  <si>
    <t xml:space="preserve">XC40 D4 R-Design                                   </t>
  </si>
  <si>
    <t xml:space="preserve">WR-V VX MT Diesel                                  </t>
  </si>
  <si>
    <t xml:space="preserve">City CVT                                           </t>
  </si>
  <si>
    <t xml:space="preserve">KUV100 K6 D 6 STR [2016-2017]                      </t>
  </si>
  <si>
    <t xml:space="preserve">77 bhp @ 3750 rpm   </t>
  </si>
  <si>
    <t xml:space="preserve">Innova 2.7 GX AT 7 STR [2016-2020]                 </t>
  </si>
  <si>
    <t xml:space="preserve">Sunny XL                                           </t>
  </si>
  <si>
    <t xml:space="preserve">98 bhp @ 6000 rpm   </t>
  </si>
  <si>
    <t xml:space="preserve">Ciaz Zeta 1.3 Hybrid                               </t>
  </si>
  <si>
    <t xml:space="preserve">Discovery Sport HSE Petrol 7-Seater                </t>
  </si>
  <si>
    <t xml:space="preserve">236 bhp @ 5500 rpm  </t>
  </si>
  <si>
    <t xml:space="preserve">Ecosport Titanium 1.5 TDCi                         </t>
  </si>
  <si>
    <t xml:space="preserve">Brio VX AT                                         </t>
  </si>
  <si>
    <t xml:space="preserve">Wagon R LXi 1.0 CNG                                </t>
  </si>
  <si>
    <t xml:space="preserve">Fiesta Titanium Diesel                             </t>
  </si>
  <si>
    <t xml:space="preserve">GLA 200 d Style                                    </t>
  </si>
  <si>
    <t xml:space="preserve">Innova 2.0 G1 BS-IV                                </t>
  </si>
  <si>
    <t xml:space="preserve">Alto 800 Std                                       </t>
  </si>
  <si>
    <t xml:space="preserve">City 1.5 E MT                                      </t>
  </si>
  <si>
    <t xml:space="preserve">Ciaz Alpha 1.4 AT                                  </t>
  </si>
  <si>
    <t xml:space="preserve">Compass Limited (O) 1.4 Petrol DCT                 </t>
  </si>
  <si>
    <t xml:space="preserve">Vento Highline Petrol AT                           </t>
  </si>
  <si>
    <t xml:space="preserve">E-Class 280 CDI Elegance                           </t>
  </si>
  <si>
    <t xml:space="preserve">198@4000            </t>
  </si>
  <si>
    <t xml:space="preserve">XUV500 W11 (O) AT                                  </t>
  </si>
  <si>
    <t xml:space="preserve">Creta SX (O) 1.5 Diesel Automatic                  </t>
  </si>
  <si>
    <t xml:space="preserve">XUV500 W10 AWD                                     </t>
  </si>
  <si>
    <t xml:space="preserve">Etios VXD                                          </t>
  </si>
  <si>
    <t xml:space="preserve">E-Class E200                                       </t>
  </si>
  <si>
    <t xml:space="preserve">B-class B180                                       </t>
  </si>
  <si>
    <t xml:space="preserve">Sail Sedan 1.2 LS                                  </t>
  </si>
  <si>
    <t xml:space="preserve">XUV700 AX 7 Petrol AT Luxury Pack 7 STR            </t>
  </si>
  <si>
    <t xml:space="preserve">197 bhp @ 5000 rpm  </t>
  </si>
  <si>
    <t xml:space="preserve">Grand i10 Asta 1.1 CRDi [2013-2016]                </t>
  </si>
  <si>
    <t xml:space="preserve">70 bhp @ 4000 rpm   </t>
  </si>
  <si>
    <t xml:space="preserve">GLS 400 4MATIC                                     </t>
  </si>
  <si>
    <t xml:space="preserve">329 bhp @ 5250 rpm  </t>
  </si>
  <si>
    <t xml:space="preserve">Ritz Vxi (ABS) BS-IV                               </t>
  </si>
  <si>
    <t xml:space="preserve">XUV500 W8 [2015-2017]                              </t>
  </si>
  <si>
    <t xml:space="preserve">Figo Duratec Petrol ZXI 1.2                        </t>
  </si>
  <si>
    <t xml:space="preserve">Price INR   </t>
  </si>
  <si>
    <t>Price EUR</t>
  </si>
  <si>
    <t>Length m</t>
  </si>
  <si>
    <t xml:space="preserve">Width m </t>
  </si>
  <si>
    <t>Height m</t>
  </si>
  <si>
    <t>Fuel Tank Capacity L</t>
  </si>
  <si>
    <t>Etiquetas de fila</t>
  </si>
  <si>
    <t>Total general</t>
  </si>
  <si>
    <t xml:space="preserve">Suma de Seating Capacity </t>
  </si>
  <si>
    <t>Rango1</t>
  </si>
  <si>
    <t>&lt;10000</t>
  </si>
  <si>
    <t>Rango2</t>
  </si>
  <si>
    <t>Rango3</t>
  </si>
  <si>
    <t>Rango4</t>
  </si>
  <si>
    <t>Rango5</t>
  </si>
  <si>
    <t>Rango6</t>
  </si>
  <si>
    <t>Rango7</t>
  </si>
  <si>
    <t>Rango8</t>
  </si>
  <si>
    <t>Rango9</t>
  </si>
  <si>
    <t>Rango10</t>
  </si>
  <si>
    <t>&gt;100000</t>
  </si>
  <si>
    <t>Promedio de Price EUR</t>
  </si>
  <si>
    <t xml:space="preserve">Promedio de Kilometer </t>
  </si>
  <si>
    <t>Promedio de Fuel Tank Capacity L</t>
  </si>
  <si>
    <t>TABLA DE PRECIOS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</si>
  <si>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</si>
  <si>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</si>
  <si>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</si>
  <si>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</si>
  <si>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</si>
  <si>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</si>
  <si>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</si>
  <si>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</si>
  <si>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</si>
  <si>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</si>
  <si>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Cuenta de Price EUR</t>
  </si>
  <si>
    <t>Id</t>
  </si>
  <si>
    <t>Número de canciones</t>
  </si>
  <si>
    <t>Modelo</t>
  </si>
  <si>
    <t>Marca</t>
  </si>
  <si>
    <t>Marcas</t>
  </si>
  <si>
    <t>Recuento</t>
  </si>
  <si>
    <t>Familiar</t>
  </si>
  <si>
    <t>Caballos</t>
  </si>
  <si>
    <t xml:space="preserve">240 bhp@4000            </t>
  </si>
  <si>
    <t>Tipo</t>
  </si>
  <si>
    <t>Promedio de precio</t>
  </si>
  <si>
    <t>CNG= COCHES DE GAS NATURAL COMPRIMIDO</t>
  </si>
  <si>
    <t>LPG=LIQUIFIED PETROLUM GAS</t>
  </si>
  <si>
    <t>RECUENTO</t>
  </si>
  <si>
    <t>Total</t>
  </si>
  <si>
    <t>Colores</t>
  </si>
  <si>
    <t>Promedio de Caballos</t>
  </si>
  <si>
    <t xml:space="preserve">87 bhp @ 6000             </t>
  </si>
  <si>
    <t xml:space="preserve">207 bhp @4200            </t>
  </si>
  <si>
    <t xml:space="preserve">171 bhp @3600            </t>
  </si>
  <si>
    <t xml:space="preserve">90 bhp @6000             </t>
  </si>
  <si>
    <t xml:space="preserve">152 bhp @6000            </t>
  </si>
  <si>
    <t xml:space="preserve">118 bhp @6600            </t>
  </si>
  <si>
    <t xml:space="preserve">132 bhp @6000            </t>
  </si>
  <si>
    <t xml:space="preserve">35 bhp @5250             </t>
  </si>
  <si>
    <t xml:space="preserve">204 bhp @6100            </t>
  </si>
  <si>
    <t xml:space="preserve">68 bhp @6200             </t>
  </si>
  <si>
    <t xml:space="preserve">47 bhp @6200             </t>
  </si>
  <si>
    <t xml:space="preserve">80 bhp @5200             </t>
  </si>
  <si>
    <t xml:space="preserve">56 bhp @5500             </t>
  </si>
  <si>
    <t xml:space="preserve">78 bhp @5500             </t>
  </si>
  <si>
    <t xml:space="preserve">58 bhp @6000             </t>
  </si>
  <si>
    <t xml:space="preserve">171 bhp @3600           </t>
  </si>
  <si>
    <t xml:space="preserve">171 bhp@3600            </t>
  </si>
  <si>
    <t xml:space="preserve">102 bhp @5600            </t>
  </si>
  <si>
    <t xml:space="preserve">90 bhp @4300             </t>
  </si>
  <si>
    <t xml:space="preserve">120 bhp@4000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</si>
</sst>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"/>
    <numFmt numFmtId="166" formatCode="[$₹-861]\ #,##0.00"/>
    <numFmt numFmtId="167" formatCode="General\ &quot;bpm&quot;"/>
    <numFmt numFmtId="168" formatCode="General\ &quot;dB&quot;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DBDEE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67" fontId="0" fillId="0" borderId="4" xfId="0" applyNumberFormat="1" applyBorder="1"/>
    <xf numFmtId="168" fontId="0" fillId="0" borderId="0" xfId="0" applyNumberFormat="1"/>
    <xf numFmtId="0" fontId="0" fillId="0" borderId="5" xfId="0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21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64" formatCode="#,##0.00\ &quot;€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166" formatCode="[$₹-861]\ #,##0.00"/>
    </dxf>
    <dxf>
      <numFmt numFmtId="0" formatCode="General"/>
    </dxf>
    <dxf>
      <numFmt numFmtId="0" formatCode="General"/>
    </dxf>
    <dxf>
      <numFmt numFmtId="164" formatCode="#,##0.00\ &quot;€&quot;"/>
    </dxf>
  </dxfs>
  <tableStyles count="0" defaultTableStyle="TableStyleMedium2" defaultPivotStyle="PivotStyleLight16"/>
  <colors>
    <mruColors>
      <color rgb="FFFF33CC"/>
      <color rgb="FFFF6600"/>
      <color rgb="FF990000"/>
      <color rgb="FFFFCC00"/>
      <color rgb="FF663300"/>
      <color rgb="FFCC66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graficos'!$I$7</c:f>
              <c:strCache>
                <c:ptCount val="1"/>
                <c:pt idx="0">
                  <c:v>RECUENTO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graficos'!$I$8:$I$12</c:f>
              <c:numCache>
                <c:formatCode>General</c:formatCode>
                <c:ptCount val="5"/>
                <c:pt idx="0">
                  <c:v>979</c:v>
                </c:pt>
                <c:pt idx="1">
                  <c:v>898</c:v>
                </c:pt>
                <c:pt idx="2">
                  <c:v>50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7-432D-BDF5-0F21BB34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79823"/>
        <c:axId val="1893993743"/>
      </c:barChart>
      <c:catAx>
        <c:axId val="18939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93743"/>
        <c:crosses val="autoZero"/>
        <c:auto val="1"/>
        <c:lblAlgn val="ctr"/>
        <c:lblOffset val="100"/>
        <c:noMultiLvlLbl val="0"/>
      </c:catAx>
      <c:valAx>
        <c:axId val="18939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7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graficos'!$J$7</c:f>
              <c:strCache>
                <c:ptCount val="1"/>
                <c:pt idx="0">
                  <c:v>Promedio de precio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graficos'!$J$8:$J$12</c:f>
              <c:numCache>
                <c:formatCode>#,##0.00\ "€"</c:formatCode>
                <c:ptCount val="5"/>
                <c:pt idx="0">
                  <c:v>22798.33657303371</c:v>
                </c:pt>
                <c:pt idx="1">
                  <c:v>14425.335751670382</c:v>
                </c:pt>
                <c:pt idx="2">
                  <c:v>4899.18</c:v>
                </c:pt>
                <c:pt idx="3">
                  <c:v>78833.333333333328</c:v>
                </c:pt>
                <c:pt idx="4">
                  <c:v>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F-425F-93A8-E40ECB3C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80783"/>
        <c:axId val="1893969743"/>
      </c:barChart>
      <c:catAx>
        <c:axId val="18939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69743"/>
        <c:crosses val="autoZero"/>
        <c:auto val="1"/>
        <c:lblAlgn val="ctr"/>
        <c:lblOffset val="100"/>
        <c:noMultiLvlLbl val="0"/>
      </c:catAx>
      <c:valAx>
        <c:axId val="18939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8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'Tablas y graficos'!$B$41</c:f>
              <c:strCache>
                <c:ptCount val="1"/>
                <c:pt idx="0">
                  <c:v>Recuento</c:v>
                </c:pt>
              </c:strCache>
            </c:strRef>
          </c:tx>
          <c:dPt>
            <c:idx val="0"/>
            <c:bubble3D val="0"/>
            <c:spPr>
              <a:solidFill>
                <a:srgbClr val="FF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0-45AE-9F11-8B28184B053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30-45AE-9F11-8B28184B053A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30-45AE-9F11-8B28184B053A}"/>
              </c:ext>
            </c:extLst>
          </c:dPt>
          <c:dPt>
            <c:idx val="3"/>
            <c:bubble3D val="0"/>
            <c:spPr>
              <a:solidFill>
                <a:srgbClr val="CC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F30-45AE-9F11-8B28184B053A}"/>
              </c:ext>
            </c:extLst>
          </c:dPt>
          <c:dPt>
            <c:idx val="4"/>
            <c:bubble3D val="0"/>
            <c:spPr>
              <a:solidFill>
                <a:srgbClr val="66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30-45AE-9F11-8B28184B053A}"/>
              </c:ext>
            </c:extLst>
          </c:dPt>
          <c:dPt>
            <c:idx val="5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F30-45AE-9F11-8B28184B053A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30-45AE-9F11-8B28184B053A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F30-45AE-9F11-8B28184B053A}"/>
              </c:ext>
            </c:extLst>
          </c:dPt>
          <c:dPt>
            <c:idx val="8"/>
            <c:bubble3D val="0"/>
            <c:spPr>
              <a:solidFill>
                <a:srgbClr val="99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30-45AE-9F11-8B28184B053A}"/>
              </c:ext>
            </c:extLst>
          </c:dPt>
          <c:dPt>
            <c:idx val="9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F30-45AE-9F11-8B28184B053A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30-45AE-9F11-8B28184B053A}"/>
              </c:ext>
            </c:extLst>
          </c:dPt>
          <c:dPt>
            <c:idx val="1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F30-45AE-9F11-8B28184B053A}"/>
              </c:ext>
            </c:extLst>
          </c:dPt>
          <c:dPt>
            <c:idx val="1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F30-45AE-9F11-8B28184B053A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0-45AE-9F11-8B28184B053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F30-45AE-9F11-8B28184B053A}"/>
              </c:ext>
            </c:extLst>
          </c:dPt>
          <c:dPt>
            <c:idx val="15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30-45AE-9F11-8B28184B053A}"/>
              </c:ext>
            </c:extLst>
          </c:dPt>
          <c:dPt>
            <c:idx val="1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F30-45AE-9F11-8B28184B053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'Tablas y graficos'!$A$42:$A$59</c15:sqref>
                  </c15:fullRef>
                </c:ext>
              </c:extLst>
              <c:f>'Tablas y graficos'!$A$42:$A$58</c:f>
              <c:strCache>
                <c:ptCount val="17"/>
                <c:pt idx="0">
                  <c:v>Beige  </c:v>
                </c:pt>
                <c:pt idx="1">
                  <c:v>Black  </c:v>
                </c:pt>
                <c:pt idx="2">
                  <c:v>Blue   </c:v>
                </c:pt>
                <c:pt idx="3">
                  <c:v>Bronze </c:v>
                </c:pt>
                <c:pt idx="4">
                  <c:v>Brown  </c:v>
                </c:pt>
                <c:pt idx="5">
                  <c:v>Gold   </c:v>
                </c:pt>
                <c:pt idx="6">
                  <c:v>Green  </c:v>
                </c:pt>
                <c:pt idx="7">
                  <c:v>Grey   </c:v>
                </c:pt>
                <c:pt idx="8">
                  <c:v>Maroon </c:v>
                </c:pt>
                <c:pt idx="9">
                  <c:v>Orange </c:v>
                </c:pt>
                <c:pt idx="10">
                  <c:v>Others </c:v>
                </c:pt>
                <c:pt idx="11">
                  <c:v>Pink   </c:v>
                </c:pt>
                <c:pt idx="12">
                  <c:v>Purple </c:v>
                </c:pt>
                <c:pt idx="13">
                  <c:v>Red    </c:v>
                </c:pt>
                <c:pt idx="14">
                  <c:v>Silver </c:v>
                </c:pt>
                <c:pt idx="15">
                  <c:v>White  </c:v>
                </c:pt>
                <c:pt idx="16">
                  <c:v>Yellow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'Tablas y graficos'!$B$42:$B$59</c15:sqref>
                  </c15:fullRef>
                </c:ext>
              </c:extLst>
              <c:f>'Tablas y graficos'!$B$42:$B$58</c:f>
              <c:numCache>
                <c:formatCode>General</c:formatCode>
                <c:ptCount val="17"/>
                <c:pt idx="0">
                  <c:v>6</c:v>
                </c:pt>
                <c:pt idx="1">
                  <c:v>154</c:v>
                </c:pt>
                <c:pt idx="2">
                  <c:v>174</c:v>
                </c:pt>
                <c:pt idx="3">
                  <c:v>26</c:v>
                </c:pt>
                <c:pt idx="4">
                  <c:v>79</c:v>
                </c:pt>
                <c:pt idx="5">
                  <c:v>30</c:v>
                </c:pt>
                <c:pt idx="6">
                  <c:v>14</c:v>
                </c:pt>
                <c:pt idx="7">
                  <c:v>210</c:v>
                </c:pt>
                <c:pt idx="8">
                  <c:v>34</c:v>
                </c:pt>
                <c:pt idx="9">
                  <c:v>16</c:v>
                </c:pt>
                <c:pt idx="10">
                  <c:v>11</c:v>
                </c:pt>
                <c:pt idx="11">
                  <c:v>1</c:v>
                </c:pt>
                <c:pt idx="12">
                  <c:v>4</c:v>
                </c:pt>
                <c:pt idx="13">
                  <c:v>148</c:v>
                </c:pt>
                <c:pt idx="14">
                  <c:v>278</c:v>
                </c:pt>
                <c:pt idx="15">
                  <c:v>744</c:v>
                </c:pt>
                <c:pt idx="1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8F30-45AE-9F11-8B28184B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419098</xdr:colOff>
      <xdr:row>6</xdr:row>
      <xdr:rowOff>31115</xdr:rowOff>
    </xdr:to>
    <xdr:sp macro="" textlink="">
      <xdr:nvSpPr>
        <xdr:cNvPr id="2" name="Rectángulo redondeado 6">
          <a:extLst>
            <a:ext uri="{FF2B5EF4-FFF2-40B4-BE49-F238E27FC236}">
              <a16:creationId xmlns:a16="http://schemas.microsoft.com/office/drawing/2014/main" id="{C2CB83F5-EA9A-41F5-8E09-2D9726567BD5}"/>
            </a:ext>
          </a:extLst>
        </xdr:cNvPr>
        <xdr:cNvSpPr/>
      </xdr:nvSpPr>
      <xdr:spPr>
        <a:xfrm>
          <a:off x="0" y="0"/>
          <a:ext cx="31432498" cy="111696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12</xdr:row>
      <xdr:rowOff>90487</xdr:rowOff>
    </xdr:from>
    <xdr:to>
      <xdr:col>8</xdr:col>
      <xdr:colOff>1352550</xdr:colOff>
      <xdr:row>27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C8770F4-2D2E-9F72-78D6-E74D826D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160020</xdr:colOff>
      <xdr:row>12</xdr:row>
      <xdr:rowOff>103822</xdr:rowOff>
    </xdr:from>
    <xdr:to>
      <xdr:col>14</xdr:col>
      <xdr:colOff>167640</xdr:colOff>
      <xdr:row>27</xdr:row>
      <xdr:rowOff>130492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38FC250-BDE7-B72D-7870-E20340BA9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681990</xdr:colOff>
      <xdr:row>40</xdr:row>
      <xdr:rowOff>40957</xdr:rowOff>
    </xdr:from>
    <xdr:to>
      <xdr:col>9</xdr:col>
      <xdr:colOff>672465</xdr:colOff>
      <xdr:row>62</xdr:row>
      <xdr:rowOff>110490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A89AF19-D8D3-A4D4-4A7E-29D3CDB93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_simp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_de_mans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simp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limpio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Gomez Comendador" refreshedDate="45409.777059375003" createdVersion="8" refreshedVersion="8" minRefreshableVersion="3" recordCount="1935" xr:uid="{F611A22C-AEAF-42D2-BCA7-3BC3A8F015BE}">
  <cacheSource type="worksheet">
    <worksheetSource name="datos_limpios"/>
  </cacheSource>
  <cacheFields count="20">
    <cacheField name="Make          " numFmtId="0">
      <sharedItems/>
    </cacheField>
    <cacheField name="Model                                              " numFmtId="0">
      <sharedItems count="980">
        <s v="Evoque SE R-Dynamic                                "/>
        <s v="C-Class C 220d Progressive [2018-2019]             "/>
        <s v="Innova 2.8 GX AT 7 STR [2016-2020]                 "/>
        <s v="Swift DZire VXi                                    "/>
        <s v="Rapid Ambition 1.6 MPI AT Plus                     "/>
        <s v="Corolla Altis VL AT Petrol                         "/>
        <s v="Q3 2.0 TDI quattro Premium                         "/>
        <s v="A3 35 TDI Premium + Sunroof                        "/>
        <s v="A4 2.0 TDI (143bhp)                                "/>
        <s v="Q3 2.0 TDI quattro Premium Plus                    "/>
        <s v="A6 2.0 TDI Premium Plus                            "/>
        <s v="Q5 2.0 TDI quattro Premium Plus                    "/>
        <s v="Q3 35 TDI Technology                               "/>
        <s v="Q7 35 TDI Premium Plus + Sunroof                   "/>
        <s v="Q7 35 TDI Premium + Sunroof                        "/>
        <s v="A6 35 TDI Matrix                                   "/>
        <s v="Q7 45 TDI Premium Plus                             "/>
        <s v="3-Series 320d Luxury Line                          "/>
        <s v="X3 xDrive20d                                       "/>
        <s v="X1 sDrive20d xLine                                 "/>
        <s v="5-Series 520d Luxury Line [2017-2019]              "/>
        <s v="7-Series 730Ld M Sport                             "/>
        <s v="Ecosport Titanium 1.5L TDCi                        "/>
        <s v="Endeavour 3.0L 4x4 AT                              "/>
        <s v="Endeavour Titanium 3.2 4x4 AT                      "/>
        <s v="Endeavour Titanium 2.0 4x2 AT                      "/>
        <s v="Amaze 1.5 SX i-DTEC                                "/>
        <s v="Verna Fluidic 1.6 CRDi SX                          "/>
        <s v="Creta 1.6 SX Plus AT                               "/>
        <s v="Creta SX 1.6 CRDi (O)                              "/>
        <s v="Creta 1.6 SX                                       "/>
        <s v="Verna SX Plus 1.6 CRDi AT                          "/>
        <s v="Creta SX 1.5 Diesel [2020-2022]                    "/>
        <s v="Creta 1.6 SX (O)                                   "/>
        <s v="XJ 3.0 V6 Portfolio                                "/>
        <s v="F-Pace Prestige                                    "/>
        <s v="Compass Limited (O) 2.0 Diesel [2017-2020]         "/>
        <s v="Compass Limited 2.0 Diesel 4x4 [2017-2020]         "/>
        <s v="Range Rover 3.0 V6 Diesel Vogue                    "/>
        <s v="XUV500 W6 2013                                     "/>
        <s v="TUV300 T8 AMT mHAWK100                             "/>
        <s v="XUV500 W8                                          "/>
        <s v="XUV500 W10 AT 1.99                                 "/>
        <s v="XUV300 1.5 W6 [2019-2020]                          "/>
        <s v="XUV500 W7 [2018-2020]                              "/>
        <s v="XUV500 W10 AT                                      "/>
        <s v="Scorpio S11 2WD 7 STR                              "/>
        <s v="Scorpio S11 4WD 7 STR                              "/>
        <s v="XUV500 W10                                         "/>
        <s v="Thar AX 6-STR Soft Top Diesel MT                   "/>
        <s v="Thar LX 4-STR Hard Top Diesel AT                   "/>
        <s v="Thar LX 4-STR Hard Top Diesel MT                   "/>
        <s v="XUV700 AX 7 Diesel AT AWD Luxury Pack 7 STR        "/>
        <s v="Alturas G4 4WD AT [2018-2020]                      "/>
        <s v="C-Class 250 CDI Avantgarde                         "/>
        <s v="C-Class 250 CDI Elegance                           "/>
        <s v="C-Class C 250 d                                    "/>
        <s v="GL-Class 350 CDI                                   "/>
        <s v="GLC 220 d Progressive                              "/>
        <s v="E-Class E 220d Expression [2019-2019]              "/>
        <s v="GLE 250 d                                          "/>
        <s v="GLE 350 d                                          "/>
        <s v="GLC 220d 4MATIC Progressive                        "/>
        <s v="E-Class E 220d Exclusive [2019-2019]               "/>
        <s v="E-Class E 220 d Avantgarde                         "/>
        <s v="GLE 300d 4MATIC LWB                                "/>
        <s v="Hector Sharp 2.0 Diesel Turbo MT                   "/>
        <s v="Gloster Savvy 6 STR 2.0 Twin Turbo 4WD             "/>
        <s v="Duster 85 PS RxL                                   "/>
        <s v="Rapid 1.5 TDI CR Ambition Plus AT                  "/>
        <s v="Rapid Elegance 1.6 TDI CR MT                       "/>
        <s v="Octavia Elegance 2.0 TDI AT                        "/>
        <s v="Rexton RX6                                         "/>
        <s v="Safari 2.2 EX 4x2                                  "/>
        <s v="Safari 2.2 VX 4x2                                  "/>
        <s v="Harrier XT Plus Dark Edition                       "/>
        <s v="Harrier XZA Plus Dark Edition                      "/>
        <s v="Harrier XZA Plus                                   "/>
        <s v="Fortuner 3.0 MT                                    "/>
        <s v="Fortuner 3.0 4x4 AT                                "/>
        <s v="Innova GX 2.4 AT 7 STR                             "/>
        <s v="Fortuner 2.8 4x2 AT [2016-2020]                    "/>
        <s v="Fortuner 2.8 4x2 MT [2016-2020]                    "/>
        <s v="Vellfire Hybrid                                    "/>
        <s v="A6 35 TFSI Matrix                                  "/>
        <s v="A4 Premium Plus 40 TFSI                            "/>
        <s v="Q7 Technology 55 TFSI                              "/>
        <s v="3-Series 330i M Sport Edition                      "/>
        <s v="488 GTB                                            "/>
        <s v="Linea Emotion 1.4                                  "/>
        <s v="Ecosport Titanium 1.5 Ti-VCT                       "/>
        <s v="Mustang GT Fastback 5.0L v8                        "/>
        <s v="CR-V 2.4 AT                                        "/>
        <s v="City 1.5 S MT                                      "/>
        <s v="City 1.5 V AT                                      "/>
        <s v="City V CVT Petrol [2017-2019]                      "/>
        <s v="i10 Sportz 1.2 AT                                  "/>
        <s v="Xcent S 1.2 (O)                                    "/>
        <s v="Verna 1.6 VTVT SX                                  "/>
        <s v="Creta SX 1.6 (O) Petrol                            "/>
        <s v="Verna SX Plus 1.6 VTVT AT                          "/>
        <s v="Verna 1.6 VTVT SX (O)                              "/>
        <s v="Creta SX 1.6 AT Petrol                             "/>
        <s v="Tucson GLS 2WD AT Petrol                           "/>
        <s v="Creta SX (O) 1.4 Turbo 7 DCT Dual Tone [2022-2022] "/>
        <s v="Creta SX 1.4 Turbo 7 DCT                           "/>
        <s v="Compass Sport 1.4 Petrol                           "/>
        <s v="Seltos HTX 1.5 [2020-2021]                         "/>
        <s v="Seltos HTK Plus 1.5 [2019-2020]                    "/>
        <s v="Seltos GTX Plus 1.4 DCT                            "/>
        <s v="NX 300h Luxury [2017-2020]                         "/>
        <s v="Thar LX 4-STR Hard Top Petrol AT                   "/>
        <s v="Eeco 5 STR WITH A/C+HTR [2019-2020]                "/>
        <s v="Grand Vitara 2015 2.0 AT                           "/>
        <s v="E-Class E200                                       "/>
        <s v="S-Class 350 L                                      "/>
        <s v="C-Class C 200 Avantgarde                           "/>
        <s v="E-Class E 200                                      "/>
        <s v="GLS 400 4MATIC                                     "/>
        <s v="E-Class E 200 Exclusive [2019-2019]                "/>
        <s v="GLE 43 4MATIC [2017-2019]                          "/>
        <s v="S-Class Maybach S 560                              "/>
        <s v="Hector Sharp 1.5 DCT Petrol Dual Tone              "/>
        <s v="Hector Plus Sharp 1.5 DCT Petrol                   "/>
        <s v="Cooper S                                           "/>
        <s v="Duster RXL Petrol                                  "/>
        <s v="Octavia Style 1.8 TSI AT                           "/>
        <s v="Superb Style TSI AT                                "/>
        <s v="Tiago Revotron XM (O) [2016-2019]                  "/>
        <s v="Nexon XZ Plus Dark Edition                         "/>
        <s v="Etios V                                            "/>
        <s v="Etios Liva G                                       "/>
        <s v="Innova ZX 2.7 AT 7 STR                             "/>
        <s v="A6 2.0 TDI Premium                                 "/>
        <s v="Q3 35 TDI Premium Plus + Sunroof                   "/>
        <s v="Q3 35 TDI Premium + Sunroof                        "/>
        <s v="A3 35 TDI Premium                                  "/>
        <s v="Q3 35 TDI Technology with Navigation               "/>
        <s v="Q3 30 TDI Premium FWD                              "/>
        <s v="Q7 3.0 TDI quattro Premium Plus                    "/>
        <s v="Q3 35 TDI quattro Premium Plus                     "/>
        <s v="A3 35 TDI Premium Plus                             "/>
        <s v="A8 3.0 TDI quattro                                 "/>
        <s v="Q7 45 TDI Technology Pack                          "/>
        <s v="5-Series 520d Sedan                                "/>
        <s v="3-Series 320d Sport Line                           "/>
        <s v="5-Series 530d M Sport [2013-2017]                  "/>
        <s v="3-Series 320d Prestige                             "/>
        <s v="5-Series 520d Luxury Line                          "/>
        <s v="X1 sDrive20d Expedition                            "/>
        <s v="X1 sDrive20d                                       "/>
        <s v="5-Series 520d M Sport                              "/>
        <s v="X3 xDrive 20d Luxury Line [2018-2020]              "/>
        <s v="2 Series Gran Coupe 220d M Sport [2020-2021]       "/>
        <s v="6-Series GT 630d Luxury Line [2018-2019]           "/>
        <s v="X3 xDrive-20d xLine                                "/>
        <s v="X5 xDrive30d xLine                                 "/>
        <s v="Venue SX (O) 1.5 CRDi                              "/>
        <s v="Creta EX 1.4 CRDi                                  "/>
        <s v="XE Prestige Diesel                                 "/>
        <s v="XF Portfolio Diesel                                "/>
        <s v="Discovery HSE                                      "/>
        <s v="Discovery Sport HSE Luxury                         "/>
        <s v="Evoque SE                                          "/>
        <s v="Evoque HSE Dynamic                                 "/>
        <s v="Discovery Sport HSE Luxury 7-Seater                "/>
        <s v="Scorpio S2                                         "/>
        <s v="Thar LX 4-STR Convertible Diesel AT                "/>
        <s v="Swift VDi                                          "/>
        <s v="Baleno Delta 1.3                                   "/>
        <s v="Swift ZDi Plus                                     "/>
        <s v="Ertiga ZDi                                         "/>
        <s v="DZire VDi                                          "/>
        <s v="Vitara Brezza ZDi+ Dual Tone [2017-2018]           "/>
        <s v="Baleno Alpha 1.3                                   "/>
        <s v="S-Cross Alpha 1.6                                  "/>
        <s v="S-Cross Zeta 1.6                                   "/>
        <s v="Vitara Brezza ZDi                                  "/>
        <s v="Ertiga VDI SHVS                                    "/>
        <s v="GLC 220d 4MATIC Progressive [2019-2021]            "/>
        <s v="C-Class C 300d AMG line                            "/>
        <s v="GLS 400d 4MATIC                                    "/>
        <s v="Cooper D 5 Door                                    "/>
        <s v="Pajero 2.5 MT                                      "/>
        <s v="Hexa XT 4x2 6 STR                                  "/>
        <s v="Hexa XTA 4x2 7 STR                                 "/>
        <s v="Safari XZA Plus 6S Adventure New                   "/>
        <s v="Etios GD                                           "/>
        <s v="Polo Highline1.2L (D)                              "/>
        <s v="V40 Cross Country D3                               "/>
        <s v="V40 D3 R-Design                                    "/>
        <s v="S90 D4 Inscription                                 "/>
        <s v="ES 300h Exquisite [2020-2021]                      "/>
        <s v="A3 35 TFSI Premium Plus                            "/>
        <s v="A3 40 TFSI Premium Plus + sunroof                  "/>
        <s v="Q2 Premium 40 TFSI quattro                         "/>
        <s v="RS5 4.2 Coupe                                      "/>
        <s v="Q5 45 TFSI Premium Plus                            "/>
        <s v="5-Series 530i Sport Line                           "/>
        <s v="X3 xDrive30i M Sport                               "/>
        <s v="Ecosport Titanium 1.5L Ti-VCT                      "/>
        <s v="i10 Magna                                          "/>
        <s v="i20 Asta 1.2                                       "/>
        <s v="Eon Sportz                                         "/>
        <s v="Grand i10 Sportz 1.2 Kappa VTVT [2016-2017]        "/>
        <s v="Grand i10 Asta AT 1.2 Kappa VTVT [2013-2016]       "/>
        <s v="Verna Fluidic 1.6 VTVT SX Opt AT                   "/>
        <s v="Elite i20 Magna Executive 1.2                      "/>
        <s v="Grand i10 NIOS Sportz AMT 1.2 Kappa VTVT           "/>
        <s v="Elite i20 Sportz 1.2 [2016-2017]                   "/>
        <s v="Elite i20 Asta 1.2 (O) [2016]                      "/>
        <s v="Venue SX 1.0 Turbo iMT                             "/>
        <s v="Venue SX 1.0 (O) Petrol [2019-2020]                "/>
        <s v="Venue SX (O) 1.0 Turbo iMT                         "/>
        <s v="Venue SX Plus 1.0 Turbo DCT                        "/>
        <s v="Tucson GL 2WD AT Petrol                            "/>
        <s v="Compass Limited 1.4 Petrol AT [2017-2020]          "/>
        <s v="Compass Model S (O) 1.4 Petrol DCT                 "/>
        <s v="Discovery Sport HSE Petrol 7-Seater                "/>
        <s v="Thar LX 4-STR Hard Top Petrol MT                   "/>
        <s v="XUV700 AX 7 Petrol AT Luxury Pack 7 STR            "/>
        <s v="Alto LXi BS-III                                    "/>
        <s v="Celerio LXi                                        "/>
        <s v="Wagon R LXi                                        "/>
        <s v="Eeco 5 STR [2014-2019]                             "/>
        <s v="Swift VXi                                          "/>
        <s v="Ignis Zeta 1.2 AMT                                 "/>
        <s v="Wagon R VXi 1.2                                    "/>
        <s v="Swift VXi [2014-2017]                              "/>
        <s v="Baleno Alpha 1.2 AT                                "/>
        <s v="Baleno Delta 1.2                                   "/>
        <s v="Baleno Alpha 1.2                                   "/>
        <s v="Baleno Zeta 1.2 AT                                 "/>
        <s v="Ertiga VXI AT                                      "/>
        <s v="DZire VXi                                          "/>
        <s v="Swift ZXi AMT [2018-2019]                          "/>
        <s v="DZire ZXi Plus AMT                                 "/>
        <s v="Ciaz Zeta 1.4 AT                                   "/>
        <s v="Ciaz Delta Hybrid 1.5 [2018-2020]                  "/>
        <s v="DZire VXi AMT                                      "/>
        <s v="Baleno Zeta 1.2                                    "/>
        <s v="Ciaz Alpha Hybrid 1.5 [2018-2020]                  "/>
        <s v="XL6 Zeta MT Petrol                                 "/>
        <s v="Ciaz Alpha Hybrid 1.5 AT [2018-2020]               "/>
        <s v="XL6 Alpha AT Petrol                                "/>
        <s v="A-Class Sedan 200                                  "/>
        <s v="C-Class C200 Progressive                           "/>
        <s v="S-Class Maybach S 500                              "/>
        <s v="Micra XV CVT [2016-2017]                           "/>
        <s v="Cayenne Turbo                                      "/>
        <s v="Macan S [2019-2020]                                "/>
        <s v="Macan Base [2019-2020]                             "/>
        <s v="911 Carrera 4                                      "/>
        <s v="Cayenne Base                                       "/>
        <s v="Cayenne Coupe Platinum Edition                     "/>
        <s v="Kwid 1.0 RXT Edition                               "/>
        <s v="Ghost Extended Wheelbase                           "/>
        <s v="Superb L&amp;K TSI AT                                  "/>
        <s v="Tiago Revotron XTA [2017-2019]                     "/>
        <s v="Glanza G                                           "/>
        <s v="City S Diesel                                      "/>
        <s v="Amaze 1.5 S i-DTEC                                 "/>
        <s v="XUV500 W11 (O) AT                                  "/>
        <s v="GLA 200 d Style                                    "/>
        <s v="Innova 2.4 G 8 STR [2016-2017]                     "/>
        <s v="Innova 2.8 ZX AT 7 STR [2016-2020]                 "/>
        <s v="Innova 2.4 VX 7 STR [2016-2020]                    "/>
        <s v="Innova 2.4 ZX AT 7 STR                             "/>
        <s v="Amaze 1.2 SX i-VTEC                                "/>
        <s v="City V                                             "/>
        <s v="City SV                                            "/>
        <s v="ES 300h                                            "/>
        <s v="Alto VXi                                           "/>
        <s v="DZire ZXi AGS                                      "/>
        <s v="Kwid RXT [2015-2019]                               "/>
        <s v="Kwid 1.0 RXT AMT Opt                               "/>
        <s v="Tiago NRG Petrol                                   "/>
        <s v="Vento Comfortline Petrol                           "/>
        <s v="Ameo Highline1.2L (P) [2016-2018]                  "/>
        <s v="Wagon R LXi CNG                                    "/>
        <s v="Wagon R LXI CNG (O)                                "/>
        <s v="Ertiga VXI CNG                                     "/>
        <s v="Q5 2.0 TDI quattro Premium                         "/>
        <s v="Q7 3.0 TDI quattro Premium                         "/>
        <s v="Amaze 1.5 VX i-DTEC                                "/>
        <s v="City V Diesel                                      "/>
        <s v="Ciaz Delta 1.3 Hybrid                              "/>
        <s v="Ciaz VDi SHVS                                      "/>
        <s v="S-Cross Sigma 1.3                                  "/>
        <s v="S-Cross Alpha 1.3                                  "/>
        <s v="E-Class E220 CDI Blue Efficiency                   "/>
        <s v="E-Class E250 CDI Avantgarde                        "/>
        <s v="GLA 200 d Sport                                    "/>
        <s v="C-Class C 220 CDI Avantgarde                       "/>
        <s v="Terrano XL D THP 110 PS                            "/>
        <s v="Duster 85 PS RXS 4X2 MT Diesel                     "/>
        <s v="Superb L&amp;K TDI AT                                  "/>
        <s v="Innova 2.4 G 7 STR [2016-2017]                     "/>
        <s v="Polo 1.5 TDI                                       "/>
        <s v="A6 Technology 45 TFSI                              "/>
        <s v="Go Plus T                                          "/>
        <s v="Brio S MT                                          "/>
        <s v="Amaze 1.2 S i-VTEC                                 "/>
        <s v="Jazz SV Petrol                                     "/>
        <s v="Jazz VX Petrol                                     "/>
        <s v="City SV CVT                                        "/>
        <s v="City VX (O) MT                                     "/>
        <s v="Jazz V AT Petrol                                   "/>
        <s v="WR-V S MT Petrol                                   "/>
        <s v="Jazz V Petrol                                      "/>
        <s v="City VX CVT                                        "/>
        <s v="Amaze VX CVT 1.2 Petrol                            "/>
        <s v="CR-V 2.0L 2WD AT                                   "/>
        <s v="City VX CVT Petrol                                 "/>
        <s v="City ZX CVT Petrol                                 "/>
        <s v="i20 Magna (O) 1.2                                  "/>
        <s v="i20 Active 1.2 SX                                  "/>
        <s v="Estilo LXi BS-IV                                   "/>
        <s v="Wagon R VXi                                        "/>
        <s v="Ciaz Delta 1.4 MT                                  "/>
        <s v="Ciaz S 1.4 MT                                      "/>
        <s v="Kwid 1.0 RXT [2016-2019]                           "/>
        <s v="Kwid 1.0 RXL [2017-2019]                           "/>
        <s v="Tigor XZA Plus                                     "/>
        <s v="Camry 2.5L AT                                      "/>
        <s v="Vento Comfortline Petrol AT                        "/>
        <s v="Vento Highline Plus 1.2 (P) AT 16 Alloy            "/>
        <s v="Alto LXi CNG                                       "/>
        <s v="Swift DZire VDI                                    "/>
        <s v="Vitara Brezza ZDi Plus                             "/>
        <s v="Ertiga VDi                                         "/>
        <s v="E-Class 280 CDI Elegance                           "/>
        <s v="Innova 2.5 V 7 STR                                 "/>
        <s v="Innova 2.5 GX BS IV 7 STR                          "/>
        <s v="Fortuner 3.0 4x4 MT                                "/>
        <s v="Fortuner 3.0 4x2 AT                                "/>
        <s v="City 1.5 V MT                                      "/>
        <s v="Accord 2.4 AT                                      "/>
        <s v="WR-V VX MT Petrol                                  "/>
        <s v="i10 Sportz 1.2                                     "/>
        <s v="Santro Sportz AMT [2018-2020]                      "/>
        <s v="Elite i20 Asta 1.2                                 "/>
        <s v="Sonet GTX Plus 1.0 DCT [2020-2021]                 "/>
        <s v="Wagon R LXi Minor                                  "/>
        <s v="Alto LXi                                           "/>
        <s v="Ciaz VXi (O)                                       "/>
        <s v="Innova 2.0 V                                       "/>
        <s v="Corolla Altis G AT Petrol                          "/>
        <s v="Vento Comfortline 1.6 (P)                          "/>
        <s v="Grand i10 NIOS Sportz 1.2 Kappa VTVT CNG           "/>
        <s v="X5 3.0d                                            "/>
        <s v="Scorpio LX BS-III                                  "/>
        <s v="Thar CRDe 4x4 Non AC                               "/>
        <s v="Marazzo M2 8 STR                                   "/>
        <s v="Countryman Cooper D                                "/>
        <s v="Cooper D 3 Door                                    "/>
        <s v="Safari 2.2 VX 4x2 Varicor400                       "/>
        <s v="Wagon R LXi LPG                                    "/>
        <s v="Compass Limited (O) 1.4 Petrol DCT                 "/>
        <s v="Countryman Cooper S JCW Inspired                   "/>
        <s v="Alto LXi CNG [2014-2018]                           "/>
        <s v="Alto 800 Lxi CNG                                   "/>
        <s v="Wagon R LXi (O) 1.0 CNG [2019-2020]                "/>
        <s v="Wagon R LXi 1.0 CNG [2019-2020]                    "/>
        <s v="Eeco 5 STR WITH A/C+HTR CNG [2017-2019]            "/>
        <s v="Figo Duratorq Diesel ZXI 1.4                       "/>
        <s v="Ecosport Titanium+ 1.5L TDCi                       "/>
        <s v="Grand i10 Sportz U2 1.2 CRDi                       "/>
        <s v="Elite i20 Asta 1.4 CRDI [2016-2017]                "/>
        <s v="Verna 1.6 CRDI SX                                  "/>
        <s v="Creta 1.4 S                                        "/>
        <s v="Creta SX Plus 1.6 AT CRDI                          "/>
        <s v="Creta SX 1.6 AT CRDi                               "/>
        <s v="Compass Longitude Plus 2.0 Diesel 4x4 AT           "/>
        <s v="Seltos HTX Plus 1.5 Diesel [2020-2021]             "/>
        <s v="Seltos GTX Plus AT 1.5 Diesel [2019-2020]          "/>
        <s v="Range Rover Sport SDV6 S                           "/>
        <s v="XUV500 W6                                          "/>
        <s v="XUV500 W9 [2018-2020]                              "/>
        <s v="Ritz Vdi BS-IV                                     "/>
        <s v="S-Cross Delta 1.6                                  "/>
        <s v="Vitara Brezza LDi (O) [2016-2018]                  "/>
        <s v="DZire VDi AMT                                      "/>
        <s v="Ciaz VDi+ SHVS                                     "/>
        <s v="Ertiga ZDI + SHVS                                  "/>
        <s v="Vitara Brezza VDi (O) [2016-2018]                  "/>
        <s v="Vitara Brezza VDi                                  "/>
        <s v="C-Class 220 CDI Elegance AT                        "/>
        <s v="M-Class 350 CDI                                    "/>
        <s v="A-Class Sedan 200d                                 "/>
        <s v="C-Class C220d Progressive                          "/>
        <s v="Hector Sharp 2.0 Diesel [2019-2020]                "/>
        <s v="Pajero 2.5 AT                                      "/>
        <s v="Sunny XV Diesel                                    "/>
        <s v="Terrano XL D Plus                                  "/>
        <s v="Duster 110 PS RXZ 4X2 AMT Diesel                   "/>
        <s v="Duster 110 PS RxL                                  "/>
        <s v="Rapid Ambition 1.6 TDI CR MT                       "/>
        <s v="Octavia 2.0 TDI L&amp;K                                "/>
        <s v="Nexon XT Diesel [2017-2019]                        "/>
        <s v="Etios Liva GD                                      "/>
        <s v="Innova 2.5 G4 7 STR                                "/>
        <s v="Fortuner 2.8 4x4 AT [2016-2020]                    "/>
        <s v="Vento Comfortline Diesel                           "/>
        <s v="Polo Highline1.5L (D)                              "/>
        <s v="Vento Highline Diesel AT                           "/>
        <s v="Santro GL LPG                                      "/>
        <s v="Redigo T(O) 1.0                                    "/>
        <s v="Redigo S 1.0 AMT [2018-2019]                       "/>
        <s v="Figo Duratec Petrol Titanium 1.2                   "/>
        <s v="City 1.5 S AT                                      "/>
        <s v="Amaze 1.2 VX i-VTEC                                "/>
        <s v="City VX                                            "/>
        <s v="Amaze 1.2 V CVT Petrol [2018-2020]                 "/>
        <s v="City VX Petrol [2017-2019]                         "/>
        <s v="Eon Era +                                          "/>
        <s v="i10 Sportz 1.2 Kappa2                              "/>
        <s v="Eon 1.0 Kappa Magna + [2014-2016]                  "/>
        <s v="i10 Sportz 1.2 AT Kappa2                           "/>
        <s v="Grand i10 Sportz 1.2 Kappa VTVT [2013-2016]        "/>
        <s v="Verna Fluidic 1.6 VTVT SX Opt                      "/>
        <s v="Grand i10 Asta 1.2 Kappa VTVT [2013-2016]          "/>
        <s v="Verna Fluidic 1.6 VTVT SX                          "/>
        <s v="Grand i10 Magna 1.2 Kappa VTVT [2017-2020]         "/>
        <s v="Grand i10 Sportz (O) 1.2 Kappa VTVT [2017-2018]    "/>
        <s v="Grand i10 Magna 1.2 Kappa VTVT [2013-2016]         "/>
        <s v="Elite i20 Magna 1.2 [2016-2017]                    "/>
        <s v="Elite i20 Asta 1.2 [2016-2017]                     "/>
        <s v="Elite i20 Sportz 1.2 (O)                           "/>
        <s v="Creta E Plus 1.6 Petrol                            "/>
        <s v="Creta SX Plus 1.6  Petrol                          "/>
        <s v="Verna SX (O) AT Anniversary Edition 1.6 VTVT       "/>
        <s v="Creta 1.6 SX Plus Petrol                           "/>
        <s v="Alcazar Signature (O) 6 STR 2.0 Petrol AT          "/>
        <s v="Seltos GTX Plus AT 1.4 [2019-2020]                 "/>
        <s v="Swift DZire LXi                                    "/>
        <s v="Ritz Zxi BS-IV                                     "/>
        <s v="Alto 800 Lxi                                       "/>
        <s v="Alto VXi [2014-2019]                               "/>
        <s v="Wagon R VXI+ AMT                                   "/>
        <s v="Celerio VXi AMT                                    "/>
        <s v="Swift DZire LXI (O)                                "/>
        <s v="S-Presso VXi (O)                                   "/>
        <s v="Wagon R LXI ABS                                    "/>
        <s v="Alto 800 LXi (O)                                   "/>
        <s v="Swift LXi                                          "/>
        <s v="S-Presso VXi AMT                                   "/>
        <s v="Celerio ZXi [2019-2020]                            "/>
        <s v="Baleno Sigma 1.2                                   "/>
        <s v="Celerio X Zxi AMT [2017-2019]                      "/>
        <s v="Eeco 7 STR [2019-2020]                             "/>
        <s v="Eeco 7 STR STD (O)                                 "/>
        <s v="Ciaz ZXi                                           "/>
        <s v="DZire ZXi                                          "/>
        <s v="Ertiga ZXI+                                        "/>
        <s v="Swift ZXi Plus AMT                                 "/>
        <s v="Ertiga LXI                                         "/>
        <s v="Ciaz Delta Hybrid 1.5 AT [2018-2020]               "/>
        <s v="Baleno Alpha Automatic                             "/>
        <s v="Ciaz Alpha 1.4 MT                                  "/>
        <s v="SLK-Class SLK 200 K                                "/>
        <s v="718 Boxster                                        "/>
        <s v="Kwid CLIMBER 1.0 [2017-2019]                       "/>
        <s v="Rapid Style 1.6 MPI AT                             "/>
        <s v="Octavia 1.8 TSI Style Plus AT [2017]               "/>
        <s v="Octavia 1.8 TSI Ambition Plus AT                   "/>
        <s v="Tigor Revotron XM                                  "/>
        <s v="Nexon XM                                           "/>
        <s v="Corolla Altis 1.8 G                                "/>
        <s v="Corolla Altis 1.8 G AT                             "/>
        <s v="Polo GT TSI                                        "/>
        <s v="Polo Comfortline 1.2L (P)                          "/>
        <s v="Polo Highline1.0L (P)                              "/>
        <s v="Vento Highline 1.0L TSI                            "/>
        <s v="Punto Active 1.3                                   "/>
        <s v="Fiesta Style Diesel [2011-2014]                    "/>
        <s v="i20 Sportz 1.4 CRDI                                "/>
        <s v="i20 Active 1.4 S                                   "/>
        <s v="Quanto C8                                          "/>
        <s v="XUV500 W5 [2018-2020]                              "/>
        <s v="Ritz Ldi BS-IV                                     "/>
        <s v="Pulse RxL ABS Diesel [2015-2017]                   "/>
        <s v="Innova 2.4 ZX 7 STR [2016-2020]                    "/>
        <s v="Innova 2.4 VX 8 STR [2016-2020]                    "/>
        <s v="Civic 1.8S MT                                      "/>
        <s v="Amaze 1.2 S MT Petrol [2018-2020]                  "/>
        <s v="i10 Magna 1.2 Kappa2                               "/>
        <s v="i20 Magna 1.2                                      "/>
        <s v="Sonet GTX Plus 1.0 iMT [2020-2021]                 "/>
        <s v="Ghost 6.5                                          "/>
        <s v="Innova 2.7 ZX AT 7 STR                             "/>
        <s v="Vento Highline Plus 1.6 (P)                        "/>
        <s v="Ecosport Trend 1.5 TDCi                            "/>
        <s v="Figo Trend 1.5L TDCi [2015-2016]                   "/>
        <s v="Creta E Plus 1.4 CRDI                              "/>
        <s v="KUV100 K6 D 6 STR [2016-2017]                      "/>
        <s v="Harrier XZ [2019-2020]                             "/>
        <s v="Grand i10 Asta 1.2 Kappa VTVT (O) [2013-2017]      "/>
        <s v="Celerio ZXi AMT [2017-2019]                        "/>
        <s v="Astor Sharp EX 1.5 MT                              "/>
        <s v="Tiago Revotron XZ                                  "/>
        <s v="Nexon XZA Plus Petrol                              "/>
        <s v="Polo Highline1.2L (P)                              "/>
        <s v="Santro Sportz [2018-2020]                          "/>
        <s v="Octavia 1.8 TSI L&amp;K                                "/>
        <s v="Estilo VXi                                         "/>
        <s v="Cruze LTZ                                          "/>
        <s v="Innova ZX 2.4 AT 7 STR                             "/>
        <s v="City 1.5 E MT                                      "/>
        <s v="A6 35 TDI Premium                                  "/>
        <s v="A3 35 TDI Technology + Sunroof                     "/>
        <s v="A3 35 TDI Premium Plus + Sunroof                   "/>
        <s v="X4 xDrive30d M Sport X [2019-2020]                 "/>
        <s v="Figo Duratorq Diesel Titanium 1.4                  "/>
        <s v="City SV Diesel                                     "/>
        <s v="Creta SX Plus 1.6 CRDI Dual Tone                   "/>
        <s v="Verna EX 1.6 CRDi [2017-2018]                      "/>
        <s v="Creta SX 1.6 CRDi                                  "/>
        <s v="Sonet GTX Plus 1.5 AT [2020-2021]                  "/>
        <s v="Evoque Dynamic SD4                                 "/>
        <s v="Quanto C4                                          "/>
        <s v="TUV300 T8                                          "/>
        <s v="Scorpio S10                                        "/>
        <s v="XUV500 W11 AT                                      "/>
        <s v="Baleno Zeta 1.3                                    "/>
        <s v="Swift VDi AMT [2018-2019]                          "/>
        <s v="S-Class 350 CDI L                                  "/>
        <s v="A-Class A 200d                                     "/>
        <s v="GLA 220 d Activity Edition                         "/>
        <s v="CLA 200 D Urban Sport                              "/>
        <s v="Nexon XZ Plus Diesel                               "/>
        <s v="Harrier XZ                                         "/>
        <s v="Harrier XZ Plus                                    "/>
        <s v="Polo Comfortline 1.5L (D)                          "/>
        <s v="i10 Magna 1.1 LPG                                  "/>
        <s v="X6 xDrive40i M Sport                               "/>
        <s v="Redigo T(O) 1.0 [2017-2019]                        "/>
        <s v="Brio V MT                                          "/>
        <s v="Amaze 1.2 S AT i-VTEC                              "/>
        <s v="Jazz VX CVT Petrol                                 "/>
        <s v="i10 Magna (O)                                      "/>
        <s v="Eon Magna +                                        "/>
        <s v="Verna 1.6 VTVT S                                   "/>
        <s v="Elite i20 Sportz 1.2                               "/>
        <s v="Elite i20 Asta 1.2 AT                              "/>
        <s v="Creta 1.6 SX Plus AT Petrol                        "/>
        <s v="Elite i20 Asta (O) 1.0 Turbo DCT                   "/>
        <s v="Wrangler Rubicon                                   "/>
        <s v="Thar AX 4-STR Convertible Petrol MT                "/>
        <s v="Thar AX 6-STR Soft Top Petrol MT                   "/>
        <s v="Alto 800 Vxi                                       "/>
        <s v="Alto VXi AMT [2014-2018]                           "/>
        <s v="Swift ZXi                                          "/>
        <s v="S-Presso VXi                                       "/>
        <s v="Celerio ZXi AMT [2019-2020]                        "/>
        <s v="Ciaz VXi                                           "/>
        <s v="E-Class E 200 Avantgarde                           "/>
        <s v="S-Class 350                                        "/>
        <s v="GLA 200 Sport                                      "/>
        <s v="C-Class C 43 AMG                                   "/>
        <s v="Hector Sharp 1.5 DCT Petrol [2019-2020]            "/>
        <s v="Astor Sharp 1.5 CVT                                "/>
        <s v="718 Cayman [2017-2020]                             "/>
        <s v="Kwid RXL [2015-2019]                               "/>
        <s v="Rapid Monte Carlo 1.6 MPI MT                       "/>
        <s v="Rapid Style AT                                     "/>
        <s v="Kushaq Style 1.0L TSI MT                           "/>
        <s v="Octavia RS                                         "/>
        <s v="Tiago Revotron XZA                                 "/>
        <s v="Nexon XMA Petrol                                   "/>
        <s v="Etios G                                            "/>
        <s v="Glanza G CVT                                       "/>
        <s v="Yaris J CVT [2018-2020]                            "/>
        <s v="Yaris V CVT                                        "/>
        <s v="Polo Trendline 1.0L (P)                            "/>
        <s v="Polo Highline Plus 1.0L TSI                        "/>
        <s v="Santro GL (CNG)                                    "/>
        <s v="Santro Sportz CNG [2018-2020]                      "/>
        <s v="Aura S 1.2 CNG                                     "/>
        <s v="Alto 800 Lx CNG                                    "/>
        <s v="A4 2.0 TDI (177bhp) Premium                        "/>
        <s v="A4 35 TDI Premium Sunroof                          "/>
        <s v="Q3 35 TDI Premium                                  "/>
        <s v="A4 35 TDI Technology                               "/>
        <s v="5-Series 525d Sedan                                "/>
        <s v="Beat LT Diesel                                     "/>
        <s v="Fiesta Titanium Diesel                             "/>
        <s v="Ecosport Ambiente 1.5L TDCi                        "/>
        <s v="Aspire Titanium1.5 TDCi                            "/>
        <s v="Ecosport Titanium 1.5 TDCi                         "/>
        <s v="Ecosport Titanium + 1.5L TDCi                      "/>
        <s v="Endeavour Titanium Plus 3.2 4x4 AT                 "/>
        <s v="Amaze 1.5 E i-DTEC                                 "/>
        <s v="Jazz V Diesel                                      "/>
        <s v="WR-V S MT Diesel                                   "/>
        <s v="Sonata 2.0 CRDi                                    "/>
        <s v="i20 Magna 1.4 CRDI                                 "/>
        <s v="i20 Asta 1.4 CRDI                                  "/>
        <s v="Xcent SX 1.1 CRDi                                  "/>
        <s v="i20 Active 1.4 SX                                  "/>
        <s v="Elite i20 Sportz 1.4                               "/>
        <s v="Elite i20 Sportz 1.4 CRDI [2016-2017]              "/>
        <s v="Creta 1.6 SX Plus Special Edition                  "/>
        <s v="Santa Fe 2WD AT [2014-2017]                        "/>
        <s v="Venue SX 1.4 CRDi                                  "/>
        <s v="MU-X 4x2                                           "/>
        <s v="XF Prestige Diesel CBU                             "/>
        <s v="Compass Limited 2.0 Diesel [2017-2020]             "/>
        <s v="Seltos HTK 1.5 Diesel [2020-2021]                  "/>
        <s v="XUV500 W8 1.99 [2016-2017]                         "/>
        <s v="XUV500 W4 1.99                                     "/>
        <s v="XUV500 W8 AWD                                      "/>
        <s v="Thar LX 4-STR Convertible Diesel MT                "/>
        <s v="Swift VDi BS-IV                                    "/>
        <s v="Celerio LDi [2015-2017]                            "/>
        <s v="Swift DZire ZDI AMT                                "/>
        <s v="Vitara Brezza ZDi Plus AGS                         "/>
        <s v="E-Class E350 CDI Avantgarde                        "/>
        <s v="C-Class 220 BlueEfficiency                         "/>
        <s v="CLA 200 CDI Sport                                  "/>
        <s v="E-Class E 250 CDI Avantgarde                       "/>
        <s v="M-Class ML 350 CDI                                 "/>
        <s v="E-Class E 350 d Exclusive [2017-2019]              "/>
        <s v="V-Class Elite LWB                                  "/>
        <s v="Gloster Sharp 6 STR 2.0 Twin Turbo 4WD             "/>
        <s v="Pajero Select Plus AT                              "/>
        <s v="Terrano XE (D)                                     "/>
        <s v="Cayenne Platinum Edition Diesel                    "/>
        <s v="Fluence 1.5 E4                                     "/>
        <s v="Duster 85 PS RxL Diesel                            "/>
        <s v="Rexton RX7                                         "/>
        <s v="Grande GX                                          "/>
        <s v="Zest XM 75 PS Diesel                               "/>
        <s v="Etios VXD                                          "/>
        <s v="Innova 2.5 G 7 STR BS-IV                           "/>
        <s v="Innova 2.5 GX BS IV 8 STR                          "/>
        <s v="Innova 2.5 ZX 7 STR BS-IV                          "/>
        <s v="Innova 2.5 VX 7 STR BS-III                         "/>
        <s v="Vento Highline Diesel                              "/>
        <s v="A4 1.8 TFSI Multitronic Premium Plus               "/>
        <s v="Q8 Celebration                                     "/>
        <s v="Sail Sedan 1.2 LS                                  "/>
        <s v="Go T (O)                                           "/>
        <s v="Figo Duratec Petrol ZXI 1.2                        "/>
        <s v="Ecosport Titanium+ 1.0L EcoBoost                   "/>
        <s v="Jazz S                                             "/>
        <s v="Brio EX MT                                         "/>
        <s v="Brio VX AT                                         "/>
        <s v="Brio E MT                                          "/>
        <s v="Amaze 1.2 VX AT i-VTEC                             "/>
        <s v="BR-V V CVT Petrol                                  "/>
        <s v="City VX (O) MT BL                                  "/>
        <s v="City VX CVT Petrol [2017-2019]                     "/>
        <s v="City V Petrol                                      "/>
        <s v="City ZX CVT Petrol [2017-2019]                     "/>
        <s v="i10 Era                                            "/>
        <s v="Santro GLS                                         "/>
        <s v="Santro XO eRLX - Euro III                          "/>
        <s v="Eon Magna [2011-2012]                              "/>
        <s v="Santro GL Plus                                     "/>
        <s v="i20 Asta 1.4 AT with AVN                           "/>
        <s v="i10 Asta 1.2 AT with Sunroof                       "/>
        <s v="Santro Era                                         "/>
        <s v="Grand i10 Asta 1.2 Kappa VTVT                      "/>
        <s v="Santro Magna [2018-2020]                           "/>
        <s v="Elite i20 Magna 1.2                                "/>
        <s v="Elantra 1.8 SX AT                                  "/>
        <s v="Grand i10 Magna 1.2 Kappa VTVT [2016-2017]         "/>
        <s v="Verna Fluidic 1.6 VTVT SX AT                       "/>
        <s v="Grand i10 Sports Edition 1.2L Kappa VTVT           "/>
        <s v="Grand i10 Asta AT 1.2 Kappa VTVT (O) [2016-2017]   "/>
        <s v="Grand i10 Magna AT 1.2 Kappa VTVT                  "/>
        <s v="Grand i10 NIOS Magna AMT 1.2 Kappa VTVT            "/>
        <s v="Creta 1.6 E Petrol                                 "/>
        <s v="Elantra 2.0 SX (O) AT                              "/>
        <s v="Compass Longitude (O) 1.4 Petrol AT [2019-2020]    "/>
        <s v="Alto VXi (O) [2014-2019]                           "/>
        <s v="Alto 800 Std                                       "/>
        <s v="SX4 VXi                                            "/>
        <s v="Alto VXi (O)                                       "/>
        <s v="Celerio ZXi [2017-2019]                            "/>
        <s v="S-Presso VXi Plus                                  "/>
        <s v="Wagon R VXI+                                       "/>
        <s v="Swift DZire ZXI                                    "/>
        <s v="Ignis Delta 1.2 AMT                                "/>
        <s v="Swift Lxi (O) [2014-2017]                          "/>
        <s v="Swift DZire VXI AT                                 "/>
        <s v="Celerio ZXi AMT                                    "/>
        <s v="Swift LXi Special Edition                          "/>
        <s v="Ertiga VXI                                         "/>
        <s v="Vitara Brezza ZXi Plus                             "/>
        <s v="B-class B180 Sports                                "/>
        <s v="C-Class 200 CGI                                    "/>
        <s v="S-Class 500L                                       "/>
        <s v="E-Class E200 CGI Blue Efficiency                   "/>
        <s v="S-Class S 500                                      "/>
        <s v="Hector Plus Smart 1.5 DCT Petrol                   "/>
        <s v="Kwid RXT Opt                                       "/>
        <s v="Fabia Elegance 1.6 MPI                             "/>
        <s v="Kushaq Style 1.0L TSI AT                           "/>
        <s v="Manza Aqua Safire BS-IV                            "/>
        <s v="Tiago Revotron XT [2016-2019]                      "/>
        <s v="Tiago Revotron XZA [2017-2019]                     "/>
        <s v="Etios 1.2 G                                        "/>
        <s v="Innova 2.0 G1 BS-IV                                "/>
        <s v="Glanza V                                           "/>
        <s v="Camry Hybrid                                       "/>
        <s v="Innova 2.7 GX AT 7 STR [2016-2020]                 "/>
        <s v="Innova 2.7 VX 7 STR [2016-2020]                    "/>
        <s v="Vento Highline Petrol AT                           "/>
        <s v="Taigun Highline 1.0 TSI AT                         "/>
        <s v="Tiguan AllSpace 2.0 TSI                            "/>
        <s v="Eeco 5 STR WITH HTR CNG [2018-2019]                "/>
        <s v="S-Presso VXi CNG                                   "/>
        <s v="Wagon R LXi 1.0 CNG                                "/>
        <s v="Q5 3.0 TDI quattro                                 "/>
        <s v="A4 2.0 TDI (177bhp) Premium Plus                   "/>
        <s v="A6 3.0 TDI quattro Premium                         "/>
        <s v="A4 35 TDI Premium                                  "/>
        <s v="A7 Sportback 3.0 TDI quattro                       "/>
        <s v="Q5 2.0 TDI quattro Technology Pack                 "/>
        <s v="Q3 35 TDI quattro Technology                       "/>
        <s v="A4 35 TDI Premium Plus                             "/>
        <s v="Q5 40 TDI Premium Plus                             "/>
        <s v="X1 xDrive20d M Sport                               "/>
        <s v="5-Series 520d Sport Line                           "/>
        <s v="X3 20d M Sport                                     "/>
        <s v="3-Series 320d Luxury Edition                       "/>
        <s v="5-Series 530d M Sport [2017-2019]                  "/>
        <s v="7-Series 730Ld DPE                                 "/>
        <s v="5-Series 530d M Sport                              "/>
        <s v="Cruze LTZ AT                                       "/>
        <s v="Captiva LTZ AWD AT                                 "/>
        <s v="Ikon DuraTorq 1.4 TDCi                             "/>
        <s v="Figo Titanium1.5 TDCi                              "/>
        <s v="Aspire Titanium1.5 TDCi [2018-2020]                "/>
        <s v="Ecosport Titanium + 1.5L TDCi [2019-2020]          "/>
        <s v="Endeavour Trend 2.2 4x2 AT                         "/>
        <s v="Endeavour Sport 2.0 4x4 AT                         "/>
        <s v="Mobilio S Diesel                                   "/>
        <s v="City E Diesel                                      "/>
        <s v="Mobilio RS Diesel                                  "/>
        <s v="WR-V VX MT Diesel                                  "/>
        <s v="Amaze 1.5 VX CVT Diesel                            "/>
        <s v="City ZX Diesel                                     "/>
        <s v="Xcent SX 1.1 CRDi (O)                              "/>
        <s v="Grand i10 Magna U2 1.2 CRDi                        "/>
        <s v="Grand i10 Asta 1.1 CRDi [2013-2016]                "/>
        <s v="i20 Magna (O) 1.4 CRDI                             "/>
        <s v="Xcent S 1.1 CRDi (O)                               "/>
        <s v="Xcent SX CRDi                                      "/>
        <s v="Xcent E Plus CRDi                                  "/>
        <s v="Xcent S 1.1 CRDi Special Edition                   "/>
        <s v="Verna Fluidic 1.6 CRDi SX Opt                      "/>
        <s v="Elite i20 Asta 1.4 (O) CRDi                        "/>
        <s v="Verna Fluidic 1.6 CRDi                             "/>
        <s v="Elite i20 Sportz 1.4 CRDI                          "/>
        <s v="Elantra 1.6 SX AT                                  "/>
        <s v="Elite i20 Magna 1.4 CRDI [2016-2017]               "/>
        <s v="Santa Fe 4 WD (AT)                                 "/>
        <s v="Elite i20 Asta 1.4 CRDI                            "/>
        <s v="Verna SX (O) 1.6 CRDi                              "/>
        <s v="Elite i20 Sportz 1.5 MT Diesel                     "/>
        <s v="Verna 1.6 CRDI SX (O)                              "/>
        <s v="Creta 1.4 S Plus                                   "/>
        <s v="Venue SX 1.5 CRDi                                  "/>
        <s v="Creta 1.6 S Plus AT                                "/>
        <s v="Tucson 2WD AT GLS Diesel                           "/>
        <s v="Creta SX (O) 1.5 Diesel [2020-2022]                "/>
        <s v="Alcazar Platinum 7 STR 1.5 Diesel                  "/>
        <s v="Alcazar Prestige 7 STR 1.5 Diesel                  "/>
        <s v="Creta SX (O) 1.5 Diesel Automatic                  "/>
        <s v="Tucson GL 2WD AT Diesel                            "/>
        <s v="Alcazar Signature (O) 7 Seater 1.5 Diesel AT       "/>
        <s v="XJ 3.0 Portfolio                                   "/>
        <s v="Compass Limited Plus 2.0 Diesel 4x4 AT             "/>
        <s v="Compass Model S (O) Diesel 4x4 AT                  "/>
        <s v="Seltos HTK Plus AT 1.5 Diesel [2020-2021]          "/>
        <s v="Seltos HTK Plus 1.5 Diesel                         "/>
        <s v="Carnival Limousine Plus 7 STR                      "/>
        <s v="Evoque Pure SD4                                    "/>
        <s v="Evoque HSE                                         "/>
        <s v="Discovery Sport HSE 7-Seater                       "/>
        <s v="Discovery Sport SE                                 "/>
        <s v="Range Rover Sport SDV6 HSE                         "/>
        <s v="Discovery Sport SE R-Dynamic                       "/>
        <s v="Range Rover Sport SDV6 SE                          "/>
        <s v="Discovery Sport S                                  "/>
        <s v="Evoque SE Dynamic                                  "/>
        <s v="Range Rover 3.0 V6 Diesel Vogue LWB                "/>
        <s v="Xylo D2 BS-IV                                      "/>
        <s v="Xylo D4                                            "/>
        <s v="Scorpio SLE BS-IV                                  "/>
        <s v="Scorpio VLX 2WD Airbag BS-IV                       "/>
        <s v="Bolero SLE BS IV                                   "/>
        <s v="Scorpio 2.6 Turbo 7 Str                            "/>
        <s v="Scorpio VLX 4WD BS-III                             "/>
        <s v="Scorpio VLX 2WD BS-IV                              "/>
        <s v="Thar CRDe 4x4 AC                                   "/>
        <s v="TUV300 T6 Plus                                     "/>
        <s v="TUV300 T6 Plus AMT                                 "/>
        <s v="Scorpio LX BS-IV                                   "/>
        <s v="XUV500 W10 AWD                                     "/>
        <s v="TUV300 T10                                         "/>
        <s v="XUV500 W8 [2015-2017]                              "/>
        <s v="Scorpio S4 1.99 [2016-2017]                        "/>
        <s v="Scorpio S6 Plus Intelli-Hybrid                     "/>
        <s v="XUV500 W8 AWD [2015-2017]                          "/>
        <s v="Scorpio S6 Plus 1.99 [2016-2017]                   "/>
        <s v="Scorpio S3 2WD 7 STR                               "/>
        <s v="Scorpio S5 2WD 7 STR                               "/>
        <s v="Scorpio S9 2WD 7 STR                               "/>
        <s v="XUV500 W11                                         "/>
        <s v="XUV300 W8 (O) 1.5 Diesel                           "/>
        <s v="Marazzo M6 Plus 8 STR                              "/>
        <s v="Scorpio S5                                         "/>
        <s v="XUV700 AX 7 Diesel AT 7 STR                        "/>
        <s v="SX4 ZDI                                            "/>
        <s v="Swift DZire ZDi BS-IV                              "/>
        <s v="Swift ZDi                                          "/>
        <s v="Swift DZire LDI                                    "/>
        <s v="Swift DZire ZDI                                    "/>
        <s v="DZire LDi                                          "/>
        <s v="Ciaz ZDi SHVS                                      "/>
        <s v="Ciaz ZDi (O) [2014-2015]                           "/>
        <s v="Ciaz VDi (O) SHVS                                  "/>
        <s v="DZire ZDi Plus AMT                                 "/>
        <s v="Ertiga VDi 1.3 Diesel                              "/>
        <s v="Vitara Brezza VDi AGS                              "/>
        <s v="Ciaz Delta 1.5 Diesel                              "/>
        <s v="S-Cross Zeta 1.3                                   "/>
        <s v="Ciaz Zeta 1.3 Hybrid                               "/>
        <s v="Levante Diesel                                     "/>
        <s v="E-Class E250 CDI BlueEfficiency                    "/>
        <s v="GLA 200 CDI Sport                                  "/>
        <s v="GLA 200 CDI Style                                  "/>
        <s v="M-Class ML 250 CDI                                 "/>
        <s v="C-Class 220 CDI AT                                 "/>
        <s v="S-Class S 350 CDI                                  "/>
        <s v="GLS 350 d                                          "/>
        <s v="CLS 300d [2018-2019]                               "/>
        <s v="S-Class S 350D [2018-2020]                         "/>
        <s v="Pajero SFX 2.8                                     "/>
        <s v="Terrano XL (D)                                     "/>
        <s v="Terrano XV D THP 110 PS                            "/>
        <s v="Cayenne Diesel                                     "/>
        <s v="Duster 110 PS RxZ Diesel                           "/>
        <s v="Duster 110 PS RxL Diesel                           "/>
        <s v="Duster 110 PS RXZ 4X2 MT Diesel                    "/>
        <s v="Duster 85 PS Sandstorm Edition Diesel              "/>
        <s v="Duster 110 PS RXL 4X2 AMT [2016-2017]              "/>
        <s v="Tigor Revotorq XT                                  "/>
        <s v="Zest XE 75 PS Diesel                               "/>
        <s v="Safari 4x2 EX TCIC                                 "/>
        <s v="Nexon XM Diesel                                    "/>
        <s v="Hexa XM 4x2 7 STR                                  "/>
        <s v="Hexa XE 4x2 7 STR                                  "/>
        <s v="Safari XZ Plus                                     "/>
        <s v="Harrier XZA Plus Dual Tone                         "/>
        <s v="Innova 2.5 E                                       "/>
        <s v="Etios Liva VD Dual Tone                            "/>
        <s v="Corolla Altis GL                                   "/>
        <s v="Innova 2.5 G BS IV 8 STR                           "/>
        <s v="Fortuner 3.0 4x2 MT                                "/>
        <s v="Fortuner 4x2 AT                                    "/>
        <s v="Innova 2.8 GX AT 8 STR [2016-2020]                 "/>
        <s v="Polo GT TDI                                        "/>
        <s v="Ameo Trendline 1.5L (D)                            "/>
        <s v="Tiguan Highline TDI                                "/>
        <s v="S60 Kinetic D4                                     "/>
        <s v="V40 D3 Kinetic                                     "/>
        <s v="XC60 Inscription                                   "/>
        <s v="XC40 D4 R-Design                                   "/>
        <s v="S90 Momentum D4 [2018-2020]                        "/>
        <s v="XC60 Inscription [2017-2020]                       "/>
        <s v="XC90 D5 Inscription                                "/>
        <s v="Wagon R Duo LXi LPG                                "/>
        <s v="A3 40 TFSI Premium                                 "/>
        <s v="Q2 Premium Plus I 40 TFSI quattro                  "/>
        <s v="A4 30 TFSI Technology Pack                         "/>
        <s v="TT 2.0 TFSI Quattro                                "/>
        <s v="A4 30 TFSI Premium Plus                            "/>
        <s v="A6 2.0 TFSi Technology Pack                        "/>
        <s v="3-Series 320i Luxury Line                          "/>
        <s v="X1 sDrive20i xLine                                 "/>
        <s v="X7 xDrive40i M Sport                               "/>
        <s v="Spark LS 1.0 BS-III                                "/>
        <s v="Go D                                               "/>
        <s v="Aspire Titanium 1.2 Ti-VCT                         "/>
        <s v="Ecosport Trend 1.5 Ti-VCT                          "/>
        <s v="Ecosport Ambiente 1.5L Ti-VCT                      "/>
        <s v="City CVT                                           "/>
        <s v="Civic 1.8V MT                                      "/>
        <s v="City E [2013-2016]                                 "/>
        <s v="Amaze 1.2 S i-VTEC Opt                             "/>
        <s v="Jazz S AT [2015-2016]                              "/>
        <s v="City V Petrol [2017-2019]                          "/>
        <s v="Amaze 1.2 S CVT Petrol [2018-2020]                 "/>
        <s v="Amaze 1.2 E i-VTEC                                 "/>
        <s v="Amaze 1.2 E MT Petrol [2018-2020]                  "/>
        <s v="City S Petrol                                      "/>
        <s v="Amaze 1.2 VX MT Petrol [2018-2020]                 "/>
        <s v="i10 Magna 1.2                                      "/>
        <s v="i10 Era 1.1 iRDE2 [2010-2017]                      "/>
        <s v="Eon D-Lite +                                       "/>
        <s v="i10 1.1L iRDE ERA Special Edition                  "/>
        <s v="Eon 1.0 Kappa Magna AirBag                         "/>
        <s v="i20 Sportz 1.2                                     "/>
        <s v="i10 Asta 1.2 AT Kappa2 with Sunroof                "/>
        <s v="Xcent S 1.2                                        "/>
        <s v="Accent Executive                                   "/>
        <s v="i20 Active 1.2 S                                   "/>
        <s v="Santro Sportz                                      "/>
        <s v="Grand i10 NIOS Magna 1.2 Kappa VTVT                "/>
        <s v="Elantra 1.8 SX MT                                  "/>
        <s v="Elite i20 Sportz 1.2 MT                            "/>
        <s v="Venue S 1.0 AT Petrol [2019-2020]                  "/>
        <s v="Grand i10 NIOS Sportz 1.2 Kappa VTVT               "/>
        <s v="Verna 1.6 VTVT SX AT                               "/>
        <s v="Elite i20 Sportz 1.2 IVT                           "/>
        <s v="Elite i20 Asta 1.2 IVT                             "/>
        <s v="Elite i20 Asta 1.0 Turbo IMT Dual Tone             "/>
        <s v="Elantra SX (O) 2.0 AT                              "/>
        <s v="Creta SX (O) 1.5 Petrol CVT [2020-2022]            "/>
        <s v="Creta SX 1.5 Petrol CVT [2020-2022]                "/>
        <s v="XJ 3.0 Petrol                                      "/>
        <s v="Compass Limited (O) 1.4 Petrol AT [2017-2020]      "/>
        <s v="Seltos HTK Plus 1.5 iMT                            "/>
        <s v="Seltos GTX Plus 1.4 [2020-2021]                    "/>
        <s v="Discovery Sport SE R-Dynamic Petrol                "/>
        <s v="Range Rover Sport SE 2.0 Petrol                    "/>
        <s v="Estilo VXi BS-IV                                   "/>
        <s v="Ritz Vxi (ABS) BS-IV                               "/>
        <s v="Alto 800 Vxi (Airbag)                              "/>
        <s v="Celerio ZXi (O) AMT [2019-2020]                    "/>
        <s v="Alto VXi AMT                                       "/>
        <s v="Celerio X Vxi AMT [2017-2019]                      "/>
        <s v="Wagon R VXi (O)                                    "/>
        <s v="Celerio ZXi                                        "/>
        <s v="Celerio VXi (O) [2019-2020]                        "/>
        <s v="Celerio VXi [2019-2020]                            "/>
        <s v="Celerio VXi                                        "/>
        <s v="Baleno Delta 1.2 AT                                "/>
        <s v="Ciaz ZXI+                                          "/>
        <s v="Wagon R ZXi 1.2 AMT                                "/>
        <s v="Ciaz Alpha 1.4 AT                                  "/>
        <s v="Swift ZXi Plus [2018-2019]                         "/>
        <s v="Vitara Brezza VXi                                  "/>
        <s v="Ertiga ZXi AT                                      "/>
        <s v="Ertiga ZXi Plus                                    "/>
        <s v="XL6 Alpha MT Petrol                                "/>
        <s v="E-Class E250 Elegance                              "/>
        <s v="B-class B180                                       "/>
        <s v="A-Class A 180 Sport Petrol                         "/>
        <s v="R-Class R350 4MATIC                                "/>
        <s v="C-Class C 200 Progressive [2018-2020]              "/>
        <s v="C-Class Cabriolet C 300                            "/>
        <s v="GLC 200 Progressive                                "/>
        <s v="C-Coupe 43 AMG 4MATIC                              "/>
        <s v="GLS 450 4MATIC                                     "/>
        <s v="S-Class S 450                                      "/>
        <s v="Sunny XL                                           "/>
        <s v="Magnite XL                                         "/>
        <s v="Kiger RXT Turbo CVT                                "/>
        <s v="Duster RXS 1.5 Petrol MT                           "/>
        <s v="Kiger RXZ AMT                                      "/>
        <s v="Rapid Elegance 1.6 MPI AT                          "/>
        <s v="Superb Elegance 1.8 TSI AT                         "/>
        <s v="Rapid 1.6 MPI Active                               "/>
        <s v="Superb Sportline AT                                "/>
        <s v="Nano Base                                          "/>
        <s v="Tiago Revotron XE [2016-2019]                      "/>
        <s v="Altroz XT Petrol                                   "/>
        <s v="Punch Creative iRA Pack MT                         "/>
        <s v="Corolla Altis 1.8 VL AT                            "/>
        <s v="Urban Cruiser Premium Grade AT                     "/>
        <s v="Corolla Altis GL Petrol                            "/>
        <s v="Vento TSI                                          "/>
        <s v="XC40 T4 R-Design                                   "/>
        <s v="Cooper JCW Hatchback                               "/>
      </sharedItems>
    </cacheField>
    <cacheField name="Id" numFmtId="0">
      <sharedItems containsSemiMixedTypes="0" containsString="0" containsNumber="1" containsInteger="1" minValue="1" maxValue="1937" count="1937">
        <n v="840"/>
        <n v="1473"/>
        <n v="1814"/>
        <n v="1011"/>
        <n v="1661"/>
        <n v="1802"/>
        <n v="9"/>
        <n v="10"/>
        <n v="12"/>
        <n v="16"/>
        <n v="18"/>
        <n v="20"/>
        <n v="50"/>
        <n v="66"/>
        <n v="71"/>
        <n v="95"/>
        <n v="97"/>
        <n v="106"/>
        <n v="124"/>
        <n v="133"/>
        <n v="136"/>
        <n v="146"/>
        <n v="160"/>
        <n v="163"/>
        <n v="167"/>
        <n v="181"/>
        <n v="185"/>
        <n v="186"/>
        <n v="195"/>
        <n v="204"/>
        <n v="249"/>
        <n v="260"/>
        <n v="269"/>
        <n v="270"/>
        <n v="272"/>
        <n v="298"/>
        <n v="593"/>
        <n v="673"/>
        <n v="680"/>
        <n v="689"/>
        <n v="702"/>
        <n v="749"/>
        <n v="752"/>
        <n v="754"/>
        <n v="777"/>
        <n v="781"/>
        <n v="783"/>
        <n v="789"/>
        <n v="849"/>
        <n v="867"/>
        <n v="876"/>
        <n v="886"/>
        <n v="909"/>
        <n v="910"/>
        <n v="921"/>
        <n v="927"/>
        <n v="931"/>
        <n v="935"/>
        <n v="936"/>
        <n v="937"/>
        <n v="946"/>
        <n v="954"/>
        <n v="957"/>
        <n v="959"/>
        <n v="963"/>
        <n v="966"/>
        <n v="968"/>
        <n v="1398"/>
        <n v="1404"/>
        <n v="1458"/>
        <n v="1470"/>
        <n v="1471"/>
        <n v="1472"/>
        <n v="1477"/>
        <n v="1480"/>
        <n v="1481"/>
        <n v="1484"/>
        <n v="1485"/>
        <n v="1491"/>
        <n v="1507"/>
        <n v="1514"/>
        <n v="1529"/>
        <n v="1534"/>
        <n v="1535"/>
        <n v="1538"/>
        <n v="1545"/>
        <n v="1563"/>
        <n v="1569"/>
        <n v="1637"/>
        <n v="1663"/>
        <n v="1664"/>
        <n v="1677"/>
        <n v="1697"/>
        <n v="1703"/>
        <n v="1724"/>
        <n v="1742"/>
        <n v="1743"/>
        <n v="1748"/>
        <n v="1781"/>
        <n v="1821"/>
        <n v="1850"/>
        <n v="1851"/>
        <n v="1864"/>
        <n v="1875"/>
        <n v="1879"/>
        <n v="75"/>
        <n v="100"/>
        <n v="101"/>
        <n v="118"/>
        <n v="193"/>
        <n v="225"/>
        <n v="226"/>
        <n v="248"/>
        <n v="275"/>
        <n v="280"/>
        <n v="284"/>
        <n v="345"/>
        <n v="419"/>
        <n v="437"/>
        <n v="515"/>
        <n v="636"/>
        <n v="709"/>
        <n v="715"/>
        <n v="720"/>
        <n v="734"/>
        <n v="756"/>
        <n v="759"/>
        <n v="760"/>
        <n v="761"/>
        <n v="791"/>
        <n v="801"/>
        <n v="811"/>
        <n v="818"/>
        <n v="853"/>
        <n v="951"/>
        <n v="956"/>
        <n v="1060"/>
        <n v="1067"/>
        <n v="1401"/>
        <n v="1426"/>
        <n v="1439"/>
        <n v="1442"/>
        <n v="1443"/>
        <n v="1511"/>
        <n v="1519"/>
        <n v="1544"/>
        <n v="1552"/>
        <n v="1561"/>
        <n v="1567"/>
        <n v="1575"/>
        <n v="1580"/>
        <n v="1646"/>
        <n v="1670"/>
        <n v="1687"/>
        <n v="1707"/>
        <n v="1734"/>
        <n v="1751"/>
        <n v="1758"/>
        <n v="1797"/>
        <n v="1852"/>
        <n v="4"/>
        <n v="13"/>
        <n v="19"/>
        <n v="22"/>
        <n v="23"/>
        <n v="31"/>
        <n v="38"/>
        <n v="40"/>
        <n v="46"/>
        <n v="56"/>
        <n v="59"/>
        <n v="60"/>
        <n v="61"/>
        <n v="63"/>
        <n v="68"/>
        <n v="69"/>
        <n v="70"/>
        <n v="107"/>
        <n v="108"/>
        <n v="115"/>
        <n v="116"/>
        <n v="120"/>
        <n v="127"/>
        <n v="129"/>
        <n v="130"/>
        <n v="139"/>
        <n v="140"/>
        <n v="143"/>
        <n v="144"/>
        <n v="145"/>
        <n v="155"/>
        <n v="156"/>
        <n v="157"/>
        <n v="158"/>
        <n v="164"/>
        <n v="165"/>
        <n v="166"/>
        <n v="169"/>
        <n v="170"/>
        <n v="175"/>
        <n v="187"/>
        <n v="189"/>
        <n v="190"/>
        <n v="191"/>
        <n v="198"/>
        <n v="206"/>
        <n v="207"/>
        <n v="700"/>
        <n v="704"/>
        <n v="774"/>
        <n v="778"/>
        <n v="780"/>
        <n v="825"/>
        <n v="826"/>
        <n v="827"/>
        <n v="829"/>
        <n v="835"/>
        <n v="850"/>
        <n v="907"/>
        <n v="961"/>
        <n v="1120"/>
        <n v="1193"/>
        <n v="1205"/>
        <n v="1213"/>
        <n v="1240"/>
        <n v="1249"/>
        <n v="1255"/>
        <n v="1270"/>
        <n v="1297"/>
        <n v="1320"/>
        <n v="1341"/>
        <n v="1372"/>
        <n v="1376"/>
        <n v="1468"/>
        <n v="1478"/>
        <n v="1487"/>
        <n v="1498"/>
        <n v="1500"/>
        <n v="1523"/>
        <n v="1546"/>
        <n v="1550"/>
        <n v="1578"/>
        <n v="1583"/>
        <n v="1735"/>
        <n v="1737"/>
        <n v="1749"/>
        <n v="1752"/>
        <n v="1883"/>
        <n v="1925"/>
        <n v="1927"/>
        <n v="1936"/>
        <n v="855"/>
        <n v="856"/>
        <n v="52"/>
        <n v="64"/>
        <n v="92"/>
        <n v="94"/>
        <n v="113"/>
        <n v="172"/>
        <n v="202"/>
        <n v="254"/>
        <n v="433"/>
        <n v="450"/>
        <n v="467"/>
        <n v="507"/>
        <n v="526"/>
        <n v="534"/>
        <n v="596"/>
        <n v="621"/>
        <n v="625"/>
        <n v="645"/>
        <n v="656"/>
        <n v="682"/>
        <n v="684"/>
        <n v="693"/>
        <n v="698"/>
        <n v="701"/>
        <n v="737"/>
        <n v="744"/>
        <n v="788"/>
        <n v="796"/>
        <n v="837"/>
        <n v="948"/>
        <n v="967"/>
        <n v="984"/>
        <n v="988"/>
        <n v="994"/>
        <n v="1010"/>
        <n v="1034"/>
        <n v="1051"/>
        <n v="1057"/>
        <n v="1072"/>
        <n v="1078"/>
        <n v="1125"/>
        <n v="1188"/>
        <n v="1192"/>
        <n v="1217"/>
        <n v="1223"/>
        <n v="1246"/>
        <n v="1265"/>
        <n v="1267"/>
        <n v="1268"/>
        <n v="1275"/>
        <n v="1278"/>
        <n v="1282"/>
        <n v="1288"/>
        <n v="1290"/>
        <n v="1314"/>
        <n v="1316"/>
        <n v="1323"/>
        <n v="1334"/>
        <n v="1347"/>
        <n v="1348"/>
        <n v="1370"/>
        <n v="1377"/>
        <n v="1388"/>
        <n v="1390"/>
        <n v="1432"/>
        <n v="1476"/>
        <n v="1494"/>
        <n v="1548"/>
        <n v="1594"/>
        <n v="1601"/>
        <n v="1604"/>
        <n v="1607"/>
        <n v="1608"/>
        <n v="1611"/>
        <n v="1612"/>
        <n v="1632"/>
        <n v="1657"/>
        <n v="1691"/>
        <n v="1713"/>
        <n v="1773"/>
        <n v="1782"/>
        <n v="283"/>
        <n v="290"/>
        <n v="950"/>
        <n v="1450"/>
        <n v="1541"/>
        <n v="1665"/>
        <n v="1828"/>
        <n v="1838"/>
        <n v="1839"/>
        <n v="1841"/>
        <n v="1842"/>
        <n v="1854"/>
        <n v="302"/>
        <n v="318"/>
        <n v="373"/>
        <n v="404"/>
        <n v="852"/>
        <n v="1012"/>
        <n v="1374"/>
        <n v="1621"/>
        <n v="1622"/>
        <n v="1634"/>
        <n v="1644"/>
        <n v="1715"/>
        <n v="1885"/>
        <n v="1902"/>
        <n v="1027"/>
        <n v="1042"/>
        <n v="1049"/>
        <n v="1108"/>
        <n v="1123"/>
        <n v="1384"/>
        <n v="14"/>
        <n v="21"/>
        <n v="33"/>
        <n v="89"/>
        <n v="125"/>
        <n v="147"/>
        <n v="150"/>
        <n v="253"/>
        <n v="314"/>
        <n v="336"/>
        <n v="362"/>
        <n v="375"/>
        <n v="775"/>
        <n v="952"/>
        <n v="1227"/>
        <n v="1241"/>
        <n v="1274"/>
        <n v="1337"/>
        <n v="1409"/>
        <n v="1422"/>
        <n v="1437"/>
        <n v="1453"/>
        <n v="1595"/>
        <n v="1654"/>
        <n v="1690"/>
        <n v="1813"/>
        <n v="1895"/>
        <n v="114"/>
        <n v="222"/>
        <n v="292"/>
        <n v="308"/>
        <n v="329"/>
        <n v="333"/>
        <n v="348"/>
        <n v="354"/>
        <n v="355"/>
        <n v="357"/>
        <n v="360"/>
        <n v="367"/>
        <n v="369"/>
        <n v="386"/>
        <n v="395"/>
        <n v="400"/>
        <n v="411"/>
        <n v="415"/>
        <n v="420"/>
        <n v="421"/>
        <n v="523"/>
        <n v="620"/>
        <n v="672"/>
        <n v="854"/>
        <n v="945"/>
        <n v="991"/>
        <n v="992"/>
        <n v="998"/>
        <n v="1017"/>
        <n v="1047"/>
        <n v="1198"/>
        <n v="1200"/>
        <n v="1215"/>
        <n v="1301"/>
        <n v="1381"/>
        <n v="1618"/>
        <n v="1626"/>
        <n v="1689"/>
        <n v="1692"/>
        <n v="1727"/>
        <n v="1817"/>
        <n v="1818"/>
        <n v="1849"/>
        <n v="1891"/>
        <n v="1909"/>
        <n v="1911"/>
        <n v="974"/>
        <n v="6"/>
        <n v="824"/>
        <n v="1195"/>
        <n v="1310"/>
        <n v="1326"/>
        <n v="1343"/>
        <n v="1396"/>
        <n v="1445"/>
        <n v="1771"/>
        <n v="1790"/>
        <n v="1800"/>
        <n v="1816"/>
        <n v="1835"/>
        <n v="294"/>
        <n v="301"/>
        <n v="326"/>
        <n v="349"/>
        <n v="445"/>
        <n v="530"/>
        <n v="550"/>
        <n v="799"/>
        <n v="979"/>
        <n v="990"/>
        <n v="1002"/>
        <n v="1026"/>
        <n v="1182"/>
        <n v="1768"/>
        <n v="1803"/>
        <n v="1906"/>
        <n v="624"/>
        <n v="126"/>
        <n v="861"/>
        <n v="868"/>
        <n v="915"/>
        <n v="916"/>
        <n v="1571"/>
        <n v="1577"/>
        <n v="1746"/>
        <n v="999"/>
        <n v="794"/>
        <n v="1346"/>
        <n v="1579"/>
        <n v="1628"/>
        <n v="632"/>
        <n v="1062"/>
        <n v="1079"/>
        <n v="1081"/>
        <n v="1101"/>
        <n v="1155"/>
        <n v="1177"/>
        <n v="1206"/>
        <n v="1259"/>
        <n v="15"/>
        <n v="109"/>
        <n v="180"/>
        <n v="201"/>
        <n v="229"/>
        <n v="257"/>
        <n v="338"/>
        <n v="352"/>
        <n v="506"/>
        <n v="528"/>
        <n v="532"/>
        <n v="555"/>
        <n v="562"/>
        <n v="647"/>
        <n v="649"/>
        <n v="659"/>
        <n v="688"/>
        <n v="716"/>
        <n v="726"/>
        <n v="728"/>
        <n v="779"/>
        <n v="793"/>
        <n v="805"/>
        <n v="819"/>
        <n v="831"/>
        <n v="839"/>
        <n v="865"/>
        <n v="890"/>
        <n v="913"/>
        <n v="923"/>
        <n v="958"/>
        <n v="962"/>
        <n v="1037"/>
        <n v="1071"/>
        <n v="1150"/>
        <n v="1161"/>
        <n v="1216"/>
        <n v="1239"/>
        <n v="1247"/>
        <n v="1256"/>
        <n v="1271"/>
        <n v="1277"/>
        <n v="1285"/>
        <n v="1291"/>
        <n v="1319"/>
        <n v="1325"/>
        <n v="1335"/>
        <n v="1363"/>
        <n v="1397"/>
        <n v="1431"/>
        <n v="1452"/>
        <n v="1483"/>
        <n v="1490"/>
        <n v="1496"/>
        <n v="1508"/>
        <n v="1512"/>
        <n v="1532"/>
        <n v="1533"/>
        <n v="1558"/>
        <n v="1584"/>
        <n v="1587"/>
        <n v="1588"/>
        <n v="1589"/>
        <n v="1590"/>
        <n v="1597"/>
        <n v="1648"/>
        <n v="1649"/>
        <n v="1667"/>
        <n v="1681"/>
        <n v="1693"/>
        <n v="1729"/>
        <n v="1766"/>
        <n v="1770"/>
        <n v="1798"/>
        <n v="1829"/>
        <n v="1830"/>
        <n v="1833"/>
        <n v="1840"/>
        <n v="1845"/>
        <n v="1846"/>
        <n v="1853"/>
        <n v="1868"/>
        <n v="1892"/>
        <n v="1903"/>
        <n v="1905"/>
        <n v="426"/>
        <n v="110"/>
        <n v="219"/>
        <n v="221"/>
        <n v="233"/>
        <n v="279"/>
        <n v="282"/>
        <n v="287"/>
        <n v="288"/>
        <n v="328"/>
        <n v="335"/>
        <n v="340"/>
        <n v="346"/>
        <n v="347"/>
        <n v="356"/>
        <n v="379"/>
        <n v="384"/>
        <n v="390"/>
        <n v="398"/>
        <n v="399"/>
        <n v="402"/>
        <n v="407"/>
        <n v="424"/>
        <n v="443"/>
        <n v="449"/>
        <n v="451"/>
        <n v="457"/>
        <n v="462"/>
        <n v="464"/>
        <n v="474"/>
        <n v="479"/>
        <n v="488"/>
        <n v="492"/>
        <n v="494"/>
        <n v="497"/>
        <n v="498"/>
        <n v="520"/>
        <n v="524"/>
        <n v="537"/>
        <n v="567"/>
        <n v="570"/>
        <n v="578"/>
        <n v="583"/>
        <n v="586"/>
        <n v="607"/>
        <n v="611"/>
        <n v="617"/>
        <n v="618"/>
        <n v="668"/>
        <n v="674"/>
        <n v="681"/>
        <n v="717"/>
        <n v="731"/>
        <n v="732"/>
        <n v="765"/>
        <n v="820"/>
        <n v="1036"/>
        <n v="1053"/>
        <n v="1064"/>
        <n v="1068"/>
        <n v="1080"/>
        <n v="1082"/>
        <n v="1086"/>
        <n v="1103"/>
        <n v="1105"/>
        <n v="1109"/>
        <n v="1110"/>
        <n v="1111"/>
        <n v="1118"/>
        <n v="1119"/>
        <n v="1131"/>
        <n v="1135"/>
        <n v="1142"/>
        <n v="1148"/>
        <n v="1151"/>
        <n v="1153"/>
        <n v="1157"/>
        <n v="1170"/>
        <n v="1174"/>
        <n v="1178"/>
        <n v="1181"/>
        <n v="1190"/>
        <n v="1212"/>
        <n v="1214"/>
        <n v="1225"/>
        <n v="1245"/>
        <n v="1272"/>
        <n v="1287"/>
        <n v="1300"/>
        <n v="1309"/>
        <n v="1328"/>
        <n v="1338"/>
        <n v="1359"/>
        <n v="1366"/>
        <n v="1368"/>
        <n v="1391"/>
        <n v="1441"/>
        <n v="1530"/>
        <n v="1610"/>
        <n v="1629"/>
        <n v="1635"/>
        <n v="1639"/>
        <n v="1641"/>
        <n v="1673"/>
        <n v="1678"/>
        <n v="1682"/>
        <n v="1688"/>
        <n v="1704"/>
        <n v="1726"/>
        <n v="1775"/>
        <n v="1785"/>
        <n v="1896"/>
        <n v="1899"/>
        <n v="1908"/>
        <n v="1913"/>
        <n v="1917"/>
        <n v="227"/>
        <n v="235"/>
        <n v="568"/>
        <n v="638"/>
        <n v="745"/>
        <n v="858"/>
        <n v="922"/>
        <n v="942"/>
        <n v="978"/>
        <n v="1257"/>
        <n v="1360"/>
        <n v="1365"/>
        <n v="1625"/>
        <n v="1843"/>
        <n v="1847"/>
        <n v="277"/>
        <n v="321"/>
        <n v="341"/>
        <n v="361"/>
        <n v="385"/>
        <n v="393"/>
        <n v="413"/>
        <n v="444"/>
        <n v="496"/>
        <n v="502"/>
        <n v="522"/>
        <n v="536"/>
        <n v="804"/>
        <n v="1001"/>
        <n v="1007"/>
        <n v="1354"/>
        <n v="1656"/>
        <n v="1824"/>
        <n v="1912"/>
        <n v="178"/>
        <n v="238"/>
        <n v="243"/>
        <n v="683"/>
        <n v="866"/>
        <n v="1283"/>
        <n v="1738"/>
        <n v="501"/>
        <n v="545"/>
        <n v="987"/>
        <n v="1162"/>
        <n v="1210"/>
        <n v="1555"/>
        <n v="1711"/>
        <n v="1731"/>
        <n v="1897"/>
        <n v="1258"/>
        <n v="1333"/>
        <n v="1387"/>
        <n v="358"/>
        <n v="549"/>
        <n v="1045"/>
        <n v="1092"/>
        <n v="1269"/>
        <n v="1623"/>
        <n v="1638"/>
        <n v="1684"/>
        <n v="970"/>
        <n v="213"/>
        <n v="1572"/>
        <n v="1865"/>
        <n v="305"/>
        <n v="1059"/>
        <n v="1097"/>
        <n v="17"/>
        <n v="24"/>
        <n v="27"/>
        <n v="65"/>
        <n v="83"/>
        <n v="90"/>
        <n v="128"/>
        <n v="137"/>
        <n v="199"/>
        <n v="236"/>
        <n v="342"/>
        <n v="644"/>
        <n v="650"/>
        <n v="658"/>
        <n v="707"/>
        <n v="771"/>
        <n v="808"/>
        <n v="810"/>
        <n v="823"/>
        <n v="828"/>
        <n v="859"/>
        <n v="872"/>
        <n v="898"/>
        <n v="939"/>
        <n v="949"/>
        <n v="1273"/>
        <n v="1289"/>
        <n v="1292"/>
        <n v="1294"/>
        <n v="1298"/>
        <n v="1299"/>
        <n v="1358"/>
        <n v="1361"/>
        <n v="1415"/>
        <n v="1427"/>
        <n v="1436"/>
        <n v="1459"/>
        <n v="1463"/>
        <n v="1559"/>
        <n v="1568"/>
        <n v="1573"/>
        <n v="1576"/>
        <n v="1732"/>
        <n v="1744"/>
        <n v="1745"/>
        <n v="1882"/>
        <n v="1929"/>
        <n v="1931"/>
        <n v="447"/>
        <n v="77"/>
        <n v="208"/>
        <n v="217"/>
        <n v="224"/>
        <n v="299"/>
        <n v="307"/>
        <n v="309"/>
        <n v="315"/>
        <n v="319"/>
        <n v="325"/>
        <n v="330"/>
        <n v="368"/>
        <n v="387"/>
        <n v="430"/>
        <n v="434"/>
        <n v="442"/>
        <n v="459"/>
        <n v="477"/>
        <n v="483"/>
        <n v="490"/>
        <n v="508"/>
        <n v="543"/>
        <n v="558"/>
        <n v="571"/>
        <n v="577"/>
        <n v="589"/>
        <n v="597"/>
        <n v="601"/>
        <n v="622"/>
        <n v="633"/>
        <n v="637"/>
        <n v="678"/>
        <n v="705"/>
        <n v="729"/>
        <n v="798"/>
        <n v="800"/>
        <n v="815"/>
        <n v="943"/>
        <n v="953"/>
        <n v="960"/>
        <n v="972"/>
        <n v="982"/>
        <n v="989"/>
        <n v="1050"/>
        <n v="1061"/>
        <n v="1076"/>
        <n v="1085"/>
        <n v="1090"/>
        <n v="1096"/>
        <n v="1145"/>
        <n v="1152"/>
        <n v="1175"/>
        <n v="1176"/>
        <n v="1184"/>
        <n v="1201"/>
        <n v="1207"/>
        <n v="1235"/>
        <n v="1238"/>
        <n v="1242"/>
        <n v="1281"/>
        <n v="1330"/>
        <n v="1331"/>
        <n v="1411"/>
        <n v="1416"/>
        <n v="1462"/>
        <n v="1536"/>
        <n v="1557"/>
        <n v="1562"/>
        <n v="1564"/>
        <n v="1605"/>
        <n v="1606"/>
        <n v="1615"/>
        <n v="1617"/>
        <n v="1619"/>
        <n v="1620"/>
        <n v="1631"/>
        <n v="1651"/>
        <n v="1672"/>
        <n v="1675"/>
        <n v="1676"/>
        <n v="1685"/>
        <n v="1695"/>
        <n v="1717"/>
        <n v="1721"/>
        <n v="1736"/>
        <n v="1755"/>
        <n v="1756"/>
        <n v="1774"/>
        <n v="1779"/>
        <n v="1780"/>
        <n v="1784"/>
        <n v="1796"/>
        <n v="1881"/>
        <n v="1887"/>
        <n v="1907"/>
        <n v="1915"/>
        <n v="1916"/>
        <n v="429"/>
        <n v="547"/>
        <n v="563"/>
        <n v="635"/>
        <n v="993"/>
        <n v="1004"/>
        <n v="1014"/>
        <n v="1024"/>
        <n v="1041"/>
        <n v="1083"/>
        <n v="1087"/>
        <n v="1191"/>
        <n v="1248"/>
        <n v="1340"/>
        <n v="2"/>
        <n v="25"/>
        <n v="36"/>
        <n v="49"/>
        <n v="58"/>
        <n v="121"/>
        <n v="122"/>
        <n v="135"/>
        <n v="211"/>
        <n v="214"/>
        <n v="234"/>
        <n v="237"/>
        <n v="240"/>
        <n v="241"/>
        <n v="251"/>
        <n v="252"/>
        <n v="255"/>
        <n v="266"/>
        <n v="267"/>
        <n v="313"/>
        <n v="339"/>
        <n v="344"/>
        <n v="359"/>
        <n v="388"/>
        <n v="446"/>
        <n v="481"/>
        <n v="511"/>
        <n v="512"/>
        <n v="518"/>
        <n v="552"/>
        <n v="556"/>
        <n v="557"/>
        <n v="579"/>
        <n v="585"/>
        <n v="648"/>
        <n v="654"/>
        <n v="667"/>
        <n v="676"/>
        <n v="687"/>
        <n v="691"/>
        <n v="710"/>
        <n v="768"/>
        <n v="776"/>
        <n v="787"/>
        <n v="803"/>
        <n v="813"/>
        <n v="870"/>
        <n v="884"/>
        <n v="891"/>
        <n v="902"/>
        <n v="911"/>
        <n v="917"/>
        <n v="925"/>
        <n v="955"/>
        <n v="969"/>
        <n v="980"/>
        <n v="1020"/>
        <n v="1022"/>
        <n v="1035"/>
        <n v="1044"/>
        <n v="1084"/>
        <n v="1100"/>
        <n v="1128"/>
        <n v="1144"/>
        <n v="1164"/>
        <n v="1220"/>
        <n v="1226"/>
        <n v="1234"/>
        <n v="1261"/>
        <n v="1327"/>
        <n v="1344"/>
        <n v="1350"/>
        <n v="1357"/>
        <n v="1382"/>
        <n v="1405"/>
        <n v="1417"/>
        <n v="1429"/>
        <n v="1456"/>
        <n v="1461"/>
        <n v="1464"/>
        <n v="1465"/>
        <n v="1466"/>
        <n v="1489"/>
        <n v="1513"/>
        <n v="1515"/>
        <n v="1516"/>
        <n v="1521"/>
        <n v="1524"/>
        <n v="1570"/>
        <n v="1585"/>
        <n v="1591"/>
        <n v="1593"/>
        <n v="1603"/>
        <n v="1630"/>
        <n v="1645"/>
        <n v="1668"/>
        <n v="1674"/>
        <n v="1698"/>
        <n v="1702"/>
        <n v="1709"/>
        <n v="1740"/>
        <n v="1753"/>
        <n v="1763"/>
        <n v="1778"/>
        <n v="1783"/>
        <n v="1787"/>
        <n v="1789"/>
        <n v="1791"/>
        <n v="1801"/>
        <n v="1837"/>
        <n v="1848"/>
        <n v="1873"/>
        <n v="1886"/>
        <n v="1898"/>
        <n v="1924"/>
        <n v="3"/>
        <n v="119"/>
        <n v="212"/>
        <n v="220"/>
        <n v="223"/>
        <n v="232"/>
        <n v="247"/>
        <n v="278"/>
        <n v="281"/>
        <n v="286"/>
        <n v="293"/>
        <n v="295"/>
        <n v="296"/>
        <n v="303"/>
        <n v="304"/>
        <n v="322"/>
        <n v="324"/>
        <n v="332"/>
        <n v="334"/>
        <n v="351"/>
        <n v="376"/>
        <n v="380"/>
        <n v="381"/>
        <n v="397"/>
        <n v="401"/>
        <n v="403"/>
        <n v="410"/>
        <n v="412"/>
        <n v="414"/>
        <n v="416"/>
        <n v="427"/>
        <n v="428"/>
        <n v="432"/>
        <n v="435"/>
        <n v="436"/>
        <n v="461"/>
        <n v="463"/>
        <n v="472"/>
        <n v="473"/>
        <n v="476"/>
        <n v="478"/>
        <n v="504"/>
        <n v="509"/>
        <n v="510"/>
        <n v="514"/>
        <n v="517"/>
        <n v="535"/>
        <n v="544"/>
        <n v="548"/>
        <n v="551"/>
        <n v="561"/>
        <n v="564"/>
        <n v="565"/>
        <n v="569"/>
        <n v="580"/>
        <n v="590"/>
        <n v="594"/>
        <n v="595"/>
        <n v="599"/>
        <n v="608"/>
        <n v="609"/>
        <n v="610"/>
        <n v="615"/>
        <n v="616"/>
        <n v="629"/>
        <n v="634"/>
        <n v="641"/>
        <n v="665"/>
        <n v="742"/>
        <n v="790"/>
        <n v="792"/>
        <n v="806"/>
        <n v="971"/>
        <n v="976"/>
        <n v="977"/>
        <n v="981"/>
        <n v="983"/>
        <n v="996"/>
        <n v="1003"/>
        <n v="1018"/>
        <n v="1025"/>
        <n v="1032"/>
        <n v="1043"/>
        <n v="1065"/>
        <n v="1069"/>
        <n v="1088"/>
        <n v="1089"/>
        <n v="1095"/>
        <n v="1104"/>
        <n v="1107"/>
        <n v="1117"/>
        <n v="1122"/>
        <n v="1137"/>
        <n v="1139"/>
        <n v="1140"/>
        <n v="1156"/>
        <n v="1160"/>
        <n v="1166"/>
        <n v="1169"/>
        <n v="1179"/>
        <n v="1180"/>
        <n v="1187"/>
        <n v="1196"/>
        <n v="1204"/>
        <n v="1224"/>
        <n v="1229"/>
        <n v="1232"/>
        <n v="1236"/>
        <n v="1244"/>
        <n v="1250"/>
        <n v="1253"/>
        <n v="1286"/>
        <n v="1295"/>
        <n v="1332"/>
        <n v="1385"/>
        <n v="1399"/>
        <n v="1406"/>
        <n v="1410"/>
        <n v="1419"/>
        <n v="1420"/>
        <n v="1428"/>
        <n v="1434"/>
        <n v="1454"/>
        <n v="1560"/>
        <n v="1566"/>
        <n v="1614"/>
        <n v="1624"/>
        <n v="1627"/>
        <n v="1642"/>
        <n v="1659"/>
        <n v="1686"/>
        <n v="1700"/>
        <n v="1705"/>
        <n v="1712"/>
        <n v="1722"/>
        <n v="1725"/>
        <n v="1754"/>
        <n v="1759"/>
        <n v="1761"/>
        <n v="1765"/>
        <n v="1767"/>
        <n v="1776"/>
        <n v="1815"/>
        <n v="1831"/>
        <n v="1832"/>
        <n v="1889"/>
        <n v="1890"/>
        <n v="1918"/>
        <n v="1921"/>
        <n v="440"/>
        <n v="466"/>
        <n v="531"/>
        <n v="975"/>
        <n v="1016"/>
        <n v="1033"/>
        <n v="1046"/>
        <n v="1048"/>
        <n v="1055"/>
        <n v="1094"/>
        <n v="1129"/>
        <n v="1172"/>
        <n v="1219"/>
        <n v="1233"/>
        <n v="1279"/>
        <n v="1389"/>
        <n v="1"/>
        <n v="5"/>
        <n v="7"/>
        <n v="8"/>
        <n v="11"/>
        <n v="26"/>
        <n v="28"/>
        <n v="29"/>
        <n v="30"/>
        <n v="32"/>
        <n v="35"/>
        <n v="37"/>
        <n v="39"/>
        <n v="41"/>
        <n v="42"/>
        <n v="43"/>
        <n v="44"/>
        <n v="45"/>
        <n v="47"/>
        <n v="51"/>
        <n v="53"/>
        <n v="54"/>
        <n v="55"/>
        <n v="57"/>
        <n v="62"/>
        <n v="67"/>
        <n v="72"/>
        <n v="73"/>
        <n v="74"/>
        <n v="76"/>
        <n v="78"/>
        <n v="79"/>
        <n v="80"/>
        <n v="82"/>
        <n v="85"/>
        <n v="86"/>
        <n v="88"/>
        <n v="91"/>
        <n v="96"/>
        <n v="104"/>
        <n v="105"/>
        <n v="111"/>
        <n v="112"/>
        <n v="123"/>
        <n v="131"/>
        <n v="132"/>
        <n v="134"/>
        <n v="138"/>
        <n v="141"/>
        <n v="142"/>
        <n v="148"/>
        <n v="151"/>
        <n v="152"/>
        <n v="153"/>
        <n v="154"/>
        <n v="159"/>
        <n v="162"/>
        <n v="171"/>
        <n v="173"/>
        <n v="174"/>
        <n v="176"/>
        <n v="177"/>
        <n v="179"/>
        <n v="182"/>
        <n v="192"/>
        <n v="194"/>
        <n v="196"/>
        <n v="197"/>
        <n v="200"/>
        <n v="203"/>
        <n v="205"/>
        <n v="215"/>
        <n v="216"/>
        <n v="228"/>
        <n v="230"/>
        <n v="231"/>
        <n v="245"/>
        <n v="246"/>
        <n v="250"/>
        <n v="256"/>
        <n v="258"/>
        <n v="261"/>
        <n v="262"/>
        <n v="263"/>
        <n v="264"/>
        <n v="265"/>
        <n v="268"/>
        <n v="271"/>
        <n v="273"/>
        <n v="306"/>
        <n v="311"/>
        <n v="323"/>
        <n v="331"/>
        <n v="364"/>
        <n v="370"/>
        <n v="382"/>
        <n v="383"/>
        <n v="406"/>
        <n v="408"/>
        <n v="422"/>
        <n v="423"/>
        <n v="441"/>
        <n v="452"/>
        <n v="480"/>
        <n v="482"/>
        <n v="485"/>
        <n v="491"/>
        <n v="500"/>
        <n v="513"/>
        <n v="516"/>
        <n v="521"/>
        <n v="525"/>
        <n v="529"/>
        <n v="539"/>
        <n v="540"/>
        <n v="553"/>
        <n v="560"/>
        <n v="574"/>
        <n v="575"/>
        <n v="576"/>
        <n v="581"/>
        <n v="582"/>
        <n v="598"/>
        <n v="600"/>
        <n v="603"/>
        <n v="604"/>
        <n v="612"/>
        <n v="614"/>
        <n v="623"/>
        <n v="630"/>
        <n v="631"/>
        <n v="651"/>
        <n v="652"/>
        <n v="653"/>
        <n v="655"/>
        <n v="657"/>
        <n v="661"/>
        <n v="662"/>
        <n v="663"/>
        <n v="664"/>
        <n v="669"/>
        <n v="675"/>
        <n v="677"/>
        <n v="679"/>
        <n v="686"/>
        <n v="699"/>
        <n v="706"/>
        <n v="708"/>
        <n v="711"/>
        <n v="712"/>
        <n v="719"/>
        <n v="721"/>
        <n v="722"/>
        <n v="725"/>
        <n v="727"/>
        <n v="733"/>
        <n v="736"/>
        <n v="738"/>
        <n v="741"/>
        <n v="746"/>
        <n v="747"/>
        <n v="748"/>
        <n v="750"/>
        <n v="755"/>
        <n v="758"/>
        <n v="763"/>
        <n v="764"/>
        <n v="766"/>
        <n v="767"/>
        <n v="769"/>
        <n v="772"/>
        <n v="773"/>
        <n v="782"/>
        <n v="784"/>
        <n v="785"/>
        <n v="795"/>
        <n v="797"/>
        <n v="802"/>
        <n v="814"/>
        <n v="816"/>
        <n v="817"/>
        <n v="821"/>
        <n v="822"/>
        <n v="830"/>
        <n v="832"/>
        <n v="833"/>
        <n v="834"/>
        <n v="836"/>
        <n v="838"/>
        <n v="841"/>
        <n v="842"/>
        <n v="843"/>
        <n v="844"/>
        <n v="845"/>
        <n v="847"/>
        <n v="851"/>
        <n v="857"/>
        <n v="860"/>
        <n v="862"/>
        <n v="863"/>
        <n v="864"/>
        <n v="869"/>
        <n v="871"/>
        <n v="873"/>
        <n v="874"/>
        <n v="875"/>
        <n v="877"/>
        <n v="878"/>
        <n v="879"/>
        <n v="880"/>
        <n v="881"/>
        <n v="882"/>
        <n v="883"/>
        <n v="885"/>
        <n v="887"/>
        <n v="888"/>
        <n v="889"/>
        <n v="892"/>
        <n v="893"/>
        <n v="894"/>
        <n v="895"/>
        <n v="896"/>
        <n v="897"/>
        <n v="899"/>
        <n v="900"/>
        <n v="901"/>
        <n v="903"/>
        <n v="904"/>
        <n v="905"/>
        <n v="906"/>
        <n v="908"/>
        <n v="912"/>
        <n v="914"/>
        <n v="918"/>
        <n v="919"/>
        <n v="920"/>
        <n v="924"/>
        <n v="926"/>
        <n v="928"/>
        <n v="929"/>
        <n v="930"/>
        <n v="932"/>
        <n v="933"/>
        <n v="934"/>
        <n v="938"/>
        <n v="940"/>
        <n v="941"/>
        <n v="944"/>
        <n v="947"/>
        <n v="964"/>
        <n v="965"/>
        <n v="986"/>
        <n v="1013"/>
        <n v="1023"/>
        <n v="1039"/>
        <n v="1056"/>
        <n v="1073"/>
        <n v="1077"/>
        <n v="1098"/>
        <n v="1102"/>
        <n v="1113"/>
        <n v="1114"/>
        <n v="1121"/>
        <n v="1132"/>
        <n v="1143"/>
        <n v="1154"/>
        <n v="1159"/>
        <n v="1165"/>
        <n v="1171"/>
        <n v="1173"/>
        <n v="1189"/>
        <n v="1197"/>
        <n v="1211"/>
        <n v="1221"/>
        <n v="1222"/>
        <n v="1231"/>
        <n v="1237"/>
        <n v="1243"/>
        <n v="1251"/>
        <n v="1263"/>
        <n v="1266"/>
        <n v="1276"/>
        <n v="1280"/>
        <n v="1296"/>
        <n v="1303"/>
        <n v="1304"/>
        <n v="1306"/>
        <n v="1308"/>
        <n v="1311"/>
        <n v="1315"/>
        <n v="1318"/>
        <n v="1329"/>
        <n v="1336"/>
        <n v="1345"/>
        <n v="1349"/>
        <n v="1352"/>
        <n v="1362"/>
        <n v="1364"/>
        <n v="1367"/>
        <n v="1369"/>
        <n v="1373"/>
        <n v="1375"/>
        <n v="1378"/>
        <n v="1379"/>
        <n v="1383"/>
        <n v="1386"/>
        <n v="1395"/>
        <n v="1400"/>
        <n v="1402"/>
        <n v="1408"/>
        <n v="1412"/>
        <n v="1414"/>
        <n v="1418"/>
        <n v="1423"/>
        <n v="1424"/>
        <n v="1425"/>
        <n v="1430"/>
        <n v="1433"/>
        <n v="1435"/>
        <n v="1438"/>
        <n v="1440"/>
        <n v="1444"/>
        <n v="1446"/>
        <n v="1447"/>
        <n v="1448"/>
        <n v="1451"/>
        <n v="1455"/>
        <n v="1457"/>
        <n v="1460"/>
        <n v="1467"/>
        <n v="1469"/>
        <n v="1474"/>
        <n v="1475"/>
        <n v="1482"/>
        <n v="1486"/>
        <n v="1488"/>
        <n v="1492"/>
        <n v="1499"/>
        <n v="1501"/>
        <n v="1502"/>
        <n v="1503"/>
        <n v="1504"/>
        <n v="1505"/>
        <n v="1506"/>
        <n v="1509"/>
        <n v="1510"/>
        <n v="1517"/>
        <n v="1520"/>
        <n v="1525"/>
        <n v="1527"/>
        <n v="1531"/>
        <n v="1537"/>
        <n v="1539"/>
        <n v="1540"/>
        <n v="1542"/>
        <n v="1543"/>
        <n v="1547"/>
        <n v="1549"/>
        <n v="1553"/>
        <n v="1556"/>
        <n v="1582"/>
        <n v="1592"/>
        <n v="1596"/>
        <n v="1598"/>
        <n v="1600"/>
        <n v="1602"/>
        <n v="1616"/>
        <n v="1633"/>
        <n v="1636"/>
        <n v="1640"/>
        <n v="1643"/>
        <n v="1647"/>
        <n v="1650"/>
        <n v="1660"/>
        <n v="1666"/>
        <n v="1696"/>
        <n v="1701"/>
        <n v="1710"/>
        <n v="1714"/>
        <n v="1716"/>
        <n v="1718"/>
        <n v="1719"/>
        <n v="1723"/>
        <n v="1728"/>
        <n v="1733"/>
        <n v="1739"/>
        <n v="1741"/>
        <n v="1747"/>
        <n v="1750"/>
        <n v="1764"/>
        <n v="1769"/>
        <n v="1772"/>
        <n v="1777"/>
        <n v="1788"/>
        <n v="1792"/>
        <n v="1794"/>
        <n v="1799"/>
        <n v="1804"/>
        <n v="1805"/>
        <n v="1806"/>
        <n v="1807"/>
        <n v="1808"/>
        <n v="1809"/>
        <n v="1810"/>
        <n v="1811"/>
        <n v="1812"/>
        <n v="1819"/>
        <n v="1820"/>
        <n v="1822"/>
        <n v="1823"/>
        <n v="1825"/>
        <n v="1826"/>
        <n v="1827"/>
        <n v="1834"/>
        <n v="1836"/>
        <n v="1844"/>
        <n v="1855"/>
        <n v="1856"/>
        <n v="1857"/>
        <n v="1858"/>
        <n v="1859"/>
        <n v="1860"/>
        <n v="1861"/>
        <n v="1862"/>
        <n v="1863"/>
        <n v="1866"/>
        <n v="1867"/>
        <n v="1869"/>
        <n v="1870"/>
        <n v="1871"/>
        <n v="1872"/>
        <n v="1874"/>
        <n v="1876"/>
        <n v="1877"/>
        <n v="1878"/>
        <n v="1880"/>
        <n v="1884"/>
        <n v="1893"/>
        <n v="1900"/>
        <n v="1919"/>
        <n v="1920"/>
        <n v="1922"/>
        <n v="1923"/>
        <n v="1926"/>
        <n v="1928"/>
        <n v="1930"/>
        <n v="1932"/>
        <n v="1933"/>
        <n v="1935"/>
        <n v="1937"/>
        <n v="985"/>
        <n v="1021"/>
        <n v="34"/>
        <n v="48"/>
        <n v="81"/>
        <n v="84"/>
        <n v="87"/>
        <n v="93"/>
        <n v="98"/>
        <n v="99"/>
        <n v="102"/>
        <n v="103"/>
        <n v="117"/>
        <n v="149"/>
        <n v="161"/>
        <n v="168"/>
        <n v="183"/>
        <n v="184"/>
        <n v="188"/>
        <n v="209"/>
        <n v="210"/>
        <n v="218"/>
        <n v="239"/>
        <n v="242"/>
        <n v="244"/>
        <n v="259"/>
        <n v="276"/>
        <n v="285"/>
        <n v="289"/>
        <n v="291"/>
        <n v="297"/>
        <n v="300"/>
        <n v="310"/>
        <n v="312"/>
        <n v="316"/>
        <n v="317"/>
        <n v="320"/>
        <n v="327"/>
        <n v="337"/>
        <n v="343"/>
        <n v="350"/>
        <n v="353"/>
        <n v="363"/>
        <n v="365"/>
        <n v="366"/>
        <n v="371"/>
        <n v="372"/>
        <n v="374"/>
        <n v="377"/>
        <n v="378"/>
        <n v="389"/>
        <n v="391"/>
        <n v="392"/>
        <n v="394"/>
        <n v="396"/>
        <n v="405"/>
        <n v="409"/>
        <n v="417"/>
        <n v="418"/>
        <n v="425"/>
        <n v="431"/>
        <n v="438"/>
        <n v="439"/>
        <n v="448"/>
        <n v="453"/>
        <n v="454"/>
        <n v="455"/>
        <n v="456"/>
        <n v="458"/>
        <n v="460"/>
        <n v="465"/>
        <n v="468"/>
        <n v="469"/>
        <n v="470"/>
        <n v="471"/>
        <n v="475"/>
        <n v="484"/>
        <n v="486"/>
        <n v="487"/>
        <n v="489"/>
        <n v="493"/>
        <n v="495"/>
        <n v="499"/>
        <n v="503"/>
        <n v="505"/>
        <n v="519"/>
        <n v="527"/>
        <n v="533"/>
        <n v="538"/>
        <n v="541"/>
        <n v="542"/>
        <n v="546"/>
        <n v="554"/>
        <n v="559"/>
        <n v="566"/>
        <n v="572"/>
        <n v="573"/>
        <n v="584"/>
        <n v="587"/>
        <n v="588"/>
        <n v="591"/>
        <n v="592"/>
        <n v="602"/>
        <n v="605"/>
        <n v="606"/>
        <n v="613"/>
        <n v="619"/>
        <n v="626"/>
        <n v="627"/>
        <n v="628"/>
        <n v="639"/>
        <n v="640"/>
        <n v="642"/>
        <n v="643"/>
        <n v="646"/>
        <n v="660"/>
        <n v="666"/>
        <n v="670"/>
        <n v="671"/>
        <n v="685"/>
        <n v="690"/>
        <n v="692"/>
        <n v="694"/>
        <n v="695"/>
        <n v="696"/>
        <n v="697"/>
        <n v="703"/>
        <n v="713"/>
        <n v="714"/>
        <n v="718"/>
        <n v="723"/>
        <n v="724"/>
        <n v="730"/>
        <n v="735"/>
        <n v="739"/>
        <n v="740"/>
        <n v="743"/>
        <n v="751"/>
        <n v="753"/>
        <n v="757"/>
        <n v="762"/>
        <n v="770"/>
        <n v="786"/>
        <n v="807"/>
        <n v="809"/>
        <n v="812"/>
        <n v="846"/>
        <n v="848"/>
        <n v="973"/>
        <n v="995"/>
        <n v="997"/>
        <n v="1000"/>
        <n v="1005"/>
        <n v="1008"/>
        <n v="1009"/>
        <n v="1015"/>
        <n v="1019"/>
        <n v="1028"/>
        <n v="1029"/>
        <n v="1030"/>
        <n v="1031"/>
        <n v="1038"/>
        <n v="1040"/>
        <n v="1052"/>
        <n v="1054"/>
        <n v="1058"/>
        <n v="1063"/>
        <n v="1066"/>
        <n v="1070"/>
        <n v="1074"/>
        <n v="1075"/>
        <n v="1091"/>
        <n v="1093"/>
        <n v="1099"/>
        <n v="1106"/>
        <n v="1112"/>
        <n v="1115"/>
        <n v="1116"/>
        <n v="1124"/>
        <n v="1126"/>
        <n v="1127"/>
        <n v="1130"/>
        <n v="1133"/>
        <n v="1134"/>
        <n v="1136"/>
        <n v="1138"/>
        <n v="1141"/>
        <n v="1146"/>
        <n v="1147"/>
        <n v="1149"/>
        <n v="1158"/>
        <n v="1163"/>
        <n v="1167"/>
        <n v="1168"/>
        <n v="1183"/>
        <n v="1185"/>
        <n v="1186"/>
        <n v="1194"/>
        <n v="1199"/>
        <n v="1202"/>
        <n v="1203"/>
        <n v="1209"/>
        <n v="1218"/>
        <n v="1228"/>
        <n v="1230"/>
        <n v="1252"/>
        <n v="1254"/>
        <n v="1260"/>
        <n v="1262"/>
        <n v="1264"/>
        <n v="1284"/>
        <n v="1293"/>
        <n v="1302"/>
        <n v="1305"/>
        <n v="1307"/>
        <n v="1312"/>
        <n v="1317"/>
        <n v="1321"/>
        <n v="1322"/>
        <n v="1324"/>
        <n v="1339"/>
        <n v="1342"/>
        <n v="1353"/>
        <n v="1355"/>
        <n v="1356"/>
        <n v="1371"/>
        <n v="1380"/>
        <n v="1392"/>
        <n v="1393"/>
        <n v="1394"/>
        <n v="1403"/>
        <n v="1407"/>
        <n v="1413"/>
        <n v="1421"/>
        <n v="1449"/>
        <n v="1479"/>
        <n v="1493"/>
        <n v="1495"/>
        <n v="1497"/>
        <n v="1518"/>
        <n v="1522"/>
        <n v="1526"/>
        <n v="1528"/>
        <n v="1551"/>
        <n v="1554"/>
        <n v="1565"/>
        <n v="1586"/>
        <n v="1599"/>
        <n v="1613"/>
        <n v="1652"/>
        <n v="1653"/>
        <n v="1655"/>
        <n v="1658"/>
        <n v="1662"/>
        <n v="1669"/>
        <n v="1671"/>
        <n v="1679"/>
        <n v="1680"/>
        <n v="1683"/>
        <n v="1694"/>
        <n v="1699"/>
        <n v="1706"/>
        <n v="1708"/>
        <n v="1720"/>
        <n v="1730"/>
        <n v="1757"/>
        <n v="1760"/>
        <n v="1762"/>
        <n v="1786"/>
        <n v="1793"/>
        <n v="1795"/>
        <n v="1888"/>
        <n v="1894"/>
        <n v="1901"/>
        <n v="1904"/>
        <n v="1910"/>
        <n v="1914"/>
        <n v="1934"/>
        <n v="1313"/>
        <n v="1574"/>
        <n v="274"/>
        <n v="1351"/>
        <n v="1581"/>
        <n v="1609"/>
        <n v="1006" u="1"/>
        <n v="1208" u="1"/>
      </sharedItems>
    </cacheField>
    <cacheField name="Price INR   " numFmtId="166">
      <sharedItems containsSemiMixedTypes="0" containsString="0" containsNumber="1" containsInteger="1" minValue="49000" maxValue="35000000"/>
    </cacheField>
    <cacheField name="Price EUR" numFmtId="164">
      <sharedItems containsSemiMixedTypes="0" containsString="0" containsNumber="1" minValue="539" maxValue="385000" count="598">
        <n v="65449.999999999993"/>
        <n v="42900"/>
        <n v="17380"/>
        <n v="2860"/>
        <n v="4675"/>
        <n v="14245"/>
        <n v="14850"/>
        <n v="15180"/>
        <n v="15620"/>
        <n v="15949.999999999998"/>
        <n v="16390"/>
        <n v="23650"/>
        <n v="27225"/>
        <n v="28600"/>
        <n v="40425"/>
        <n v="53900"/>
        <n v="15345"/>
        <n v="19800"/>
        <n v="24189"/>
        <n v="30250"/>
        <n v="37400"/>
        <n v="41525"/>
        <n v="49500"/>
        <n v="52800"/>
        <n v="63799.999999999993"/>
        <n v="75900"/>
        <n v="6270"/>
        <n v="9350"/>
        <n v="40150"/>
        <n v="41800"/>
        <n v="43725"/>
        <n v="3850"/>
        <n v="6545"/>
        <n v="10175"/>
        <n v="10669.989"/>
        <n v="11494.989"/>
        <n v="11935"/>
        <n v="18700"/>
        <n v="19250"/>
        <n v="57200"/>
        <n v="11550"/>
        <n v="212300"/>
        <n v="5500"/>
        <n v="6765"/>
        <n v="8139.9999999999991"/>
        <n v="10505"/>
        <n v="10615"/>
        <n v="12045"/>
        <n v="13090"/>
        <n v="13761"/>
        <n v="15125"/>
        <n v="17050"/>
        <n v="20075"/>
        <n v="21450"/>
        <n v="30470"/>
        <n v="7425"/>
        <n v="12100"/>
        <n v="30525"/>
        <n v="38500"/>
        <n v="40700"/>
        <n v="42350"/>
        <n v="45650"/>
        <n v="46090"/>
        <n v="46200"/>
        <n v="50490"/>
        <n v="63524.999999999993"/>
        <n v="67650"/>
        <n v="77000"/>
        <n v="82225"/>
        <n v="85580"/>
        <n v="97900"/>
        <n v="19580"/>
        <n v="5489"/>
        <n v="12760"/>
        <n v="9900"/>
        <n v="4125"/>
        <n v="21230"/>
        <n v="21945"/>
        <n v="25025"/>
        <n v="9075"/>
        <n v="26675"/>
        <n v="28050"/>
        <n v="32780"/>
        <n v="39050"/>
        <n v="126499.99999999999"/>
        <n v="31350"/>
        <n v="45661"/>
        <n v="103400"/>
        <n v="60500"/>
        <n v="385000"/>
        <n v="2585"/>
        <n v="6050"/>
        <n v="88000"/>
        <n v="2750"/>
        <n v="14740"/>
        <n v="2034.9999999999998"/>
        <n v="8250"/>
        <n v="12265"/>
        <n v="12639"/>
        <n v="12925"/>
        <n v="19689.988999999998"/>
        <n v="20625"/>
        <n v="21021"/>
        <n v="19238.988999999998"/>
        <n v="14025"/>
        <n v="16775"/>
        <n v="20350"/>
        <n v="48125"/>
        <n v="18150"/>
        <n v="18810"/>
        <n v="3608"/>
        <n v="3795"/>
        <n v="10450"/>
        <n v="26235"/>
        <n v="26400"/>
        <n v="71500"/>
        <n v="93500"/>
        <n v="203500"/>
        <n v="35200"/>
        <n v="6600"/>
        <n v="9019.9889999999996"/>
        <n v="4400"/>
        <n v="2915"/>
        <n v="28578"/>
        <n v="15290"/>
        <n v="16500"/>
        <n v="16643"/>
        <n v="18535"/>
        <n v="20229"/>
        <n v="21670"/>
        <n v="26125"/>
        <n v="26950"/>
        <n v="28490"/>
        <n v="56925"/>
        <n v="64899.999999999993"/>
        <n v="73700"/>
        <n v="17600"/>
        <n v="18469"/>
        <n v="29150"/>
        <n v="29590"/>
        <n v="33275"/>
        <n v="34375"/>
        <n v="35750"/>
        <n v="36300"/>
        <n v="41635"/>
        <n v="45100"/>
        <n v="47300"/>
        <n v="56100"/>
        <n v="57750"/>
        <n v="58300"/>
        <n v="66000"/>
        <n v="91300"/>
        <n v="94600"/>
        <n v="11880"/>
        <n v="11990"/>
        <n v="36289"/>
        <n v="50600"/>
        <n v="30635"/>
        <n v="37950"/>
        <n v="39600"/>
        <n v="50325"/>
        <n v="242000"/>
        <n v="20514.988999999998"/>
        <n v="6325"/>
        <n v="6380"/>
        <n v="6831"/>
        <n v="6930"/>
        <n v="7040"/>
        <n v="7315"/>
        <n v="7810"/>
        <n v="8800"/>
        <n v="10439"/>
        <n v="47025"/>
        <n v="74250"/>
        <n v="101200"/>
        <n v="143000"/>
        <n v="39490"/>
        <n v="14300"/>
        <n v="13200"/>
        <n v="26345"/>
        <n v="3289"/>
        <n v="17545"/>
        <n v="19788.988999999998"/>
        <n v="23980"/>
        <n v="62161"/>
        <n v="46750"/>
        <n v="73480"/>
        <n v="6875"/>
        <n v="1925"/>
        <n v="3025"/>
        <n v="5005"/>
        <n v="5225"/>
        <n v="6699"/>
        <n v="7535"/>
        <n v="7645"/>
        <n v="8569"/>
        <n v="10890"/>
        <n v="10989"/>
        <n v="11825"/>
        <n v="14575"/>
        <n v="29700"/>
        <n v="17325"/>
        <n v="30415"/>
        <n v="2079"/>
        <n v="2200"/>
        <n v="2497"/>
        <n v="3190"/>
        <n v="3520"/>
        <n v="3575"/>
        <n v="4014.9999999999995"/>
        <n v="4730"/>
        <n v="5995"/>
        <n v="6490"/>
        <n v="7150"/>
        <n v="7205"/>
        <n v="7260"/>
        <n v="8084.9999999999991"/>
        <n v="8150.9999999999991"/>
        <n v="8635"/>
        <n v="10010"/>
        <n v="10725"/>
        <n v="24475"/>
        <n v="54450"/>
        <n v="5390"/>
        <n v="82500"/>
        <n v="100100"/>
        <n v="102300"/>
        <n v="163900"/>
        <n v="178200"/>
        <n v="4345"/>
        <n v="220000"/>
        <n v="35145"/>
        <n v="5334.9889999999996"/>
        <n v="7590"/>
        <n v="9460"/>
        <n v="3245"/>
        <n v="18039.988999999998"/>
        <n v="27500"/>
        <n v="90090"/>
        <n v="6039"/>
        <n v="20900"/>
        <n v="22439.988999999998"/>
        <n v="23100"/>
        <n v="23925"/>
        <n v="29975"/>
        <n v="4895"/>
        <n v="9625"/>
        <n v="3465"/>
        <n v="4609"/>
        <n v="5775"/>
        <n v="3959.9999999999995"/>
        <n v="3135"/>
        <n v="4565"/>
        <n v="11275"/>
        <n v="15400"/>
        <n v="30800"/>
        <n v="6820"/>
        <n v="5665"/>
        <n v="6985"/>
        <n v="18688.988999999998"/>
        <n v="8745"/>
        <n v="10560"/>
        <n v="17039"/>
        <n v="3685"/>
        <n v="3410"/>
        <n v="5445"/>
        <n v="8525"/>
        <n v="9185"/>
        <n v="9559"/>
        <n v="11440"/>
        <n v="12430"/>
        <n v="4950"/>
        <n v="16720"/>
        <n v="2420"/>
        <n v="6171"/>
        <n v="6215"/>
        <n v="6435"/>
        <n v="7864.9999999999991"/>
        <n v="10944.989"/>
        <n v="25850"/>
        <n v="35189"/>
        <n v="18370"/>
        <n v="25795"/>
        <n v="8415"/>
        <n v="1705"/>
        <n v="27489"/>
        <n v="6160"/>
        <n v="7974.9999999999991"/>
        <n v="8470"/>
        <n v="14190"/>
        <n v="21889.988999999998"/>
        <n v="5115"/>
        <n v="11605"/>
        <n v="1859"/>
        <n v="2398"/>
        <n v="2695"/>
        <n v="3080"/>
        <n v="5940"/>
        <n v="14531"/>
        <n v="11385"/>
        <n v="24200"/>
        <n v="9053"/>
        <n v="42625"/>
        <n v="3630"/>
        <n v="4069.9999999999995"/>
        <n v="5280"/>
        <n v="7095"/>
        <n v="70290"/>
        <n v="2475"/>
        <n v="7689"/>
        <n v="5059.9889999999996"/>
        <n v="5170"/>
        <n v="5885"/>
        <n v="8789"/>
        <n v="9405"/>
        <n v="12650"/>
        <n v="13640"/>
        <n v="47575"/>
        <n v="7359"/>
        <n v="8239"/>
        <n v="9515"/>
        <n v="50050"/>
        <n v="55000"/>
        <n v="64349.999999999993"/>
        <n v="67100"/>
        <n v="80850"/>
        <n v="81290"/>
        <n v="16224.999999999998"/>
        <n v="4180"/>
        <n v="4235"/>
        <n v="13189"/>
        <n v="21725"/>
        <n v="24750"/>
        <n v="4784.9889999999996"/>
        <n v="1320"/>
        <n v="2970"/>
        <n v="5555"/>
        <n v="8029.9999999999991"/>
        <n v="8371"/>
        <n v="16830"/>
        <n v="2365"/>
        <n v="4290"/>
        <n v="6259"/>
        <n v="9790"/>
        <n v="13860"/>
        <n v="23540"/>
        <n v="3740"/>
        <n v="4058.9999999999995"/>
        <n v="4509.9889999999996"/>
        <n v="4576"/>
        <n v="4631"/>
        <n v="4939"/>
        <n v="5720"/>
        <n v="6369"/>
        <n v="9844.9889999999996"/>
        <n v="9889"/>
        <n v="13475"/>
        <n v="78100"/>
        <n v="119900"/>
        <n v="4620"/>
        <n v="16445"/>
        <n v="8360"/>
        <n v="7919.9999999999991"/>
        <n v="10394.989"/>
        <n v="17578"/>
        <n v="2640"/>
        <n v="1760"/>
        <n v="24090"/>
        <n v="2090"/>
        <n v="6908"/>
        <n v="11660"/>
        <n v="9240"/>
        <n v="198000"/>
        <n v="10340"/>
        <n v="49225"/>
        <n v="4389"/>
        <n v="18645"/>
        <n v="7062"/>
        <n v="8580"/>
        <n v="11693"/>
        <n v="3311"/>
        <n v="7271"/>
        <n v="3509"/>
        <n v="4696.9889999999996"/>
        <n v="16665"/>
        <n v="1485"/>
        <n v="16378.999999999998"/>
        <n v="33000"/>
        <n v="32449.999999999996"/>
        <n v="8910"/>
        <n v="16334.999999999998"/>
        <n v="16489"/>
        <n v="25300"/>
        <n v="2739"/>
        <n v="7821"/>
        <n v="34100"/>
        <n v="18975"/>
        <n v="23045"/>
        <n v="23595"/>
        <n v="22000"/>
        <n v="31899.999999999996"/>
        <n v="118800"/>
        <n v="2178"/>
        <n v="3861"/>
        <n v="1650"/>
        <n v="2310"/>
        <n v="4455"/>
        <n v="6501"/>
        <n v="6721"/>
        <n v="13695"/>
        <n v="13145"/>
        <n v="17875"/>
        <n v="1595"/>
        <n v="3619"/>
        <n v="5731"/>
        <n v="6710"/>
        <n v="19414.988999999998"/>
        <n v="99000"/>
        <n v="3355"/>
        <n v="8679"/>
        <n v="9735"/>
        <n v="12089"/>
        <n v="12375"/>
        <n v="6105"/>
        <n v="7700"/>
        <n v="8690"/>
        <n v="19525"/>
        <n v="23639"/>
        <n v="2529.989"/>
        <n v="12353"/>
        <n v="19701"/>
        <n v="41250"/>
        <n v="13750"/>
        <n v="6589"/>
        <n v="8811"/>
        <n v="11121"/>
        <n v="21988.988999999998"/>
        <n v="37290"/>
        <n v="68475"/>
        <n v="69300"/>
        <n v="74800"/>
        <n v="43450"/>
        <n v="58850"/>
        <n v="8195"/>
        <n v="2760.989"/>
        <n v="3300"/>
        <n v="11000"/>
        <n v="25245"/>
        <n v="38170"/>
        <n v="108900"/>
        <n v="2145"/>
        <n v="2959"/>
        <n v="12518"/>
        <n v="1430"/>
        <n v="1551"/>
        <n v="1870"/>
        <n v="1958"/>
        <n v="2804.989"/>
        <n v="5609.9889999999996"/>
        <n v="6017"/>
        <n v="6578"/>
        <n v="7139"/>
        <n v="16114.999999999998"/>
        <n v="15389"/>
        <n v="1540"/>
        <n v="1979.9999999999998"/>
        <n v="3146"/>
        <n v="4301"/>
        <n v="4532"/>
        <n v="5621"/>
        <n v="6655"/>
        <n v="7029"/>
        <n v="29425"/>
        <n v="19019"/>
        <n v="21175"/>
        <n v="1264.989"/>
        <n v="4169"/>
        <n v="5423"/>
        <n v="17589"/>
        <n v="21614.988999999998"/>
        <n v="37125"/>
        <n v="3179"/>
        <n v="26180"/>
        <n v="30789"/>
        <n v="33550"/>
        <n v="33825"/>
        <n v="47861"/>
        <n v="18589.988999999998"/>
        <n v="30690"/>
        <n v="32890"/>
        <n v="46145"/>
        <n v="47190"/>
        <n v="48290"/>
        <n v="48400"/>
        <n v="59400"/>
        <n v="61600"/>
        <n v="65725"/>
        <n v="68200"/>
        <n v="84700"/>
        <n v="5830"/>
        <n v="8305"/>
        <n v="10285"/>
        <n v="4961"/>
        <n v="6061"/>
        <n v="8931.9889999999996"/>
        <n v="9294.9889999999996"/>
        <n v="9569.9889999999996"/>
        <n v="9581"/>
        <n v="11165"/>
        <n v="12067"/>
        <n v="14289"/>
        <n v="15675"/>
        <n v="20338.988999999998"/>
        <n v="22989.988999999998"/>
        <n v="34650"/>
        <n v="20185"/>
        <n v="44000"/>
        <n v="49049"/>
        <n v="59125"/>
        <n v="65945"/>
        <n v="79200"/>
        <n v="302500"/>
        <n v="7381"/>
        <n v="10461"/>
        <n v="10835"/>
        <n v="12331"/>
        <n v="12815"/>
        <n v="13420"/>
        <n v="13431"/>
        <n v="13970"/>
        <n v="22538.988999999998"/>
        <n v="27940"/>
        <n v="3267"/>
        <n v="8921"/>
        <n v="26290"/>
        <n v="29502"/>
        <n v="52525"/>
        <n v="70400"/>
        <n v="75625"/>
        <n v="76725"/>
        <n v="86900"/>
        <n v="89100"/>
        <n v="103290"/>
        <n v="141900"/>
        <n v="17721"/>
        <n v="2189"/>
        <n v="24761"/>
        <n v="7480"/>
        <n v="15631"/>
        <n v="18425"/>
        <n v="24156"/>
        <n v="30239"/>
        <n v="30921"/>
        <n v="33990"/>
        <n v="35310"/>
        <n v="36190"/>
        <n v="36850"/>
        <n v="38489"/>
        <n v="22550"/>
        <n v="45925"/>
        <n v="19360"/>
        <n v="43890"/>
        <n v="51700"/>
        <n v="52239"/>
        <n v="137500"/>
        <n v="3751"/>
        <n v="4840"/>
        <n v="13805"/>
        <n v="1815"/>
        <n v="4796"/>
        <n v="5819"/>
        <n v="6479"/>
        <n v="9801"/>
        <n v="11770"/>
        <n v="11814"/>
        <n v="12980"/>
        <n v="13035"/>
        <n v="2574"/>
        <n v="3905"/>
        <n v="4642"/>
        <n v="4774"/>
        <n v="6996"/>
        <n v="7601"/>
        <n v="7930.9999999999991"/>
        <n v="9339"/>
        <n v="10780"/>
        <n v="18601"/>
        <n v="27335"/>
        <n v="54725"/>
        <n v="72600"/>
        <n v="144100"/>
        <n v="20789.988999999998"/>
        <n v="9680"/>
        <n v="36575"/>
        <n v="539"/>
        <n v="4499"/>
        <n v="87890"/>
        <n v="104500"/>
      </sharedItems>
      <fieldGroup base="4">
        <rangePr autoStart="0" autoEnd="0" startNum="0" endNum="100000" groupInterval="10000"/>
        <groupItems count="12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&gt;100000"/>
        </groupItems>
      </fieldGroup>
    </cacheField>
    <cacheField name="Year " numFmtId="0">
      <sharedItems containsSemiMixedTypes="0" containsString="0" containsNumber="1" containsInteger="1" minValue="1988" maxValue="2022"/>
    </cacheField>
    <cacheField name="Kilometer " numFmtId="0">
      <sharedItems containsSemiMixedTypes="0" containsString="0" containsNumber="1" containsInteger="1" minValue="0" maxValue="2000000"/>
    </cacheField>
    <cacheField name="Fuel Type    " numFmtId="0">
      <sharedItems/>
    </cacheField>
    <cacheField name="Transmission " numFmtId="0">
      <sharedItems/>
    </cacheField>
    <cacheField name="Color  " numFmtId="0">
      <sharedItems/>
    </cacheField>
    <cacheField name="Owner            " numFmtId="0">
      <sharedItems/>
    </cacheField>
    <cacheField name="Engine  " numFmtId="0">
      <sharedItems/>
    </cacheField>
    <cacheField name="Max Power           " numFmtId="0">
      <sharedItems/>
    </cacheField>
    <cacheField name="Caballos" numFmtId="0">
      <sharedItems count="189">
        <s v="177 bhp "/>
        <s v="192 bhp "/>
        <s v="172 bhp "/>
        <s v="87"/>
        <s v="104 bhp "/>
        <s v="138 bhp "/>
        <s v="174 bhp "/>
        <s v="141 bhp "/>
        <s v="241 bhp "/>
        <s v="190 bhp "/>
        <s v="245 bhp "/>
        <s v="188 bhp "/>
        <s v="184 bhp "/>
        <s v="262 bhp "/>
        <s v="99 bhp "/>
        <s v="154 bhp "/>
        <s v="197 bhp "/>
        <s v="168 bhp "/>
        <s v="126 bhp "/>
        <s v="113 bhp "/>
        <s v="271 bhp "/>
        <s v="171 bhp "/>
        <s v="244 bhp "/>
        <s v="140 bhp "/>
        <s v="100 bhp "/>
        <s v="115 bhp "/>
        <s v="153 bhp "/>
        <s v="130 bhp "/>
        <s v="182 bhp "/>
        <s v="178 bhp "/>
        <s v="207"/>
        <s v="204 bhp "/>
        <s v="258 bhp "/>
        <s v="201 bhp "/>
        <s v="255 bhp "/>
        <s v="169 bhp "/>
        <s v="215 bhp "/>
        <s v="84 bhp "/>
        <s v="103 bhp "/>
        <s v="162 bhp "/>
        <s v="171"/>
        <s v="148 bhp "/>
        <s v="335 bhp "/>
        <s v="248 bhp "/>
        <s v="660 bhp "/>
        <s v="90"/>
        <s v="109 bhp "/>
        <s v="396 bhp "/>
        <s v="152"/>
        <s v="118"/>
        <s v="117 bhp "/>
        <s v="80"/>
        <s v="81 bhp "/>
        <s v="121 bhp "/>
        <s v="122 bhp "/>
        <s v="160 bhp "/>
        <s v="114 bhp "/>
        <s v="194 bhp "/>
        <s v="150 bhp "/>
        <s v="73 bhp "/>
        <s v="120"/>
        <s v="272 bhp "/>
        <s v="181 bhp "/>
        <s v="329 bhp "/>
        <s v="362 bhp "/>
        <s v="463 bhp "/>
        <s v="189 bhp "/>
        <s v="105 bhp "/>
        <s v="118 bhp "/>
        <s v="80 bhp "/>
        <s v="164 bhp "/>
        <s v="247 bhp "/>
        <s v="177"/>
        <s v="265 bhp "/>
        <s v="89 bhp "/>
        <s v="75 bhp "/>
        <s v="74 bhp "/>
        <s v="326 bhp "/>
        <s v="176 bhp "/>
        <s v="68 bhp "/>
        <s v="187 bhp "/>
        <s v="444 bhp "/>
        <s v="67"/>
        <s v="55 bhp "/>
        <s v="79 bhp "/>
        <s v="82 bhp "/>
        <s v="161 bhp "/>
        <s v="236 bhp "/>
        <s v="47"/>
        <s v="67 bhp "/>
        <s v="68"/>
        <s v="85 bhp "/>
        <s v="83 bhp "/>
        <s v="94 bhp "/>
        <s v="91 bhp "/>
        <s v="453 bhp "/>
        <s v="76 bhp "/>
        <s v="500 bhp "/>
        <s v="349 bhp "/>
        <s v="325 bhp "/>
        <s v="570 bhp "/>
        <s v="134 bhp "/>
        <s v="87 bhp "/>
        <s v="202 bhp "/>
        <s v="53 bhp "/>
        <s v="59"/>
        <s v="58 bhp "/>
        <s v="231 bhp "/>
        <s v="108 bhp "/>
        <s v="116 bhp "/>
        <s v="119 bhp "/>
        <s v="179 bhp "/>
        <s v="39 bhp "/>
        <s v="198"/>
        <s v="102"/>
        <s v="101 bhp "/>
        <s v="136"/>
        <s v="218"/>
        <s v="120 bhp "/>
        <s v="105"/>
        <s v="112 bhp "/>
        <s v="46 bhp "/>
        <s v="47 bhp "/>
        <s v="289 bhp "/>
        <s v="75"/>
        <s v="170"/>
        <s v="234"/>
        <s v="147 bhp "/>
        <s v="63"/>
        <s v="70 bhp "/>
        <s v="157 bhp "/>
        <s v="72 bhp "/>
        <s v="165"/>
        <s v="295 bhp "/>
        <s v="63 bhp "/>
        <s v="77 bhp "/>
        <s v="64"/>
        <s v="150"/>
        <s v="260 bhp "/>
        <s v="235 bhp "/>
        <s v="136 bhp "/>
        <s v="268 bhp "/>
        <s v="272"/>
        <s v="227 bhp "/>
        <s v="90 bhp "/>
        <s v="106 bhp "/>
        <s v="62 bhp "/>
        <s v="48 bhp "/>
        <s v="98 bhp "/>
        <s v="142"/>
        <s v="71 bhp "/>
        <s v="231"/>
        <s v="170 bhp "/>
        <s v="254 bhp "/>
        <s v="124 bhp "/>
        <s v="56"/>
        <s v="100"/>
        <s v="186 bhp "/>
        <s v="368 bhp "/>
        <s v="69 bhp "/>
        <s v="132"/>
        <s v="240 bhp"/>
        <s v="261 bhp "/>
        <s v="69"/>
        <s v="158 bhp "/>
        <s v="128 bhp "/>
        <s v="195 bhp "/>
        <s v="225 bhp "/>
        <s v="95"/>
        <s v="116"/>
        <s v="122"/>
        <s v="137 bhp "/>
        <s v="275 bhp "/>
        <s v="203 bhp "/>
        <s v="282 bhp "/>
        <s v="171 "/>
        <s v="165 bhp "/>
        <s v="232 bhp "/>
        <s v="58"/>
        <s v="208 bhp "/>
        <s v="180 bhp "/>
        <s v="110 bhp "/>
        <s v="78"/>
        <s v="296 bhp "/>
        <s v="67.7 bhp "/>
        <s v="204"/>
        <s v="385 bhp "/>
        <s v="35"/>
        <s v="228 bhp "/>
      </sharedItems>
    </cacheField>
    <cacheField name="Length m" numFmtId="0">
      <sharedItems containsSemiMixedTypes="0" containsString="0" containsNumber="1" minValue="3.0990000000000002" maxValue="5.569"/>
    </cacheField>
    <cacheField name="Width m " numFmtId="0">
      <sharedItems containsSemiMixedTypes="0" containsString="0" containsNumber="1" minValue="1.4750000000000001" maxValue="2.2200000000000002"/>
    </cacheField>
    <cacheField name="Height m" numFmtId="0">
      <sharedItems containsSemiMixedTypes="0" containsString="0" containsNumber="1" minValue="1.2130000000000001" maxValue="1.9950000000000001"/>
    </cacheField>
    <cacheField name="Seating Capacity " numFmtId="0">
      <sharedItems containsSemiMixedTypes="0" containsString="0" containsNumber="1" containsInteger="1" minValue="2" maxValue="8" count="6">
        <n v="5"/>
        <n v="7"/>
        <n v="4"/>
        <n v="6"/>
        <n v="2"/>
        <n v="8"/>
      </sharedItems>
    </cacheField>
    <cacheField name="Familiar" numFmtId="0">
      <sharedItems/>
    </cacheField>
    <cacheField name="Fuel Tank Capacity L" numFmtId="0">
      <sharedItems containsSemiMixedTypes="0" containsString="0" containsNumber="1" minValue="15" maxValue="105"/>
    </cacheField>
  </cacheFields>
  <extLst>
    <ext xmlns:x14="http://schemas.microsoft.com/office/spreadsheetml/2009/9/main" uri="{725AE2AE-9491-48be-B2B4-4EB974FC3084}">
      <x14:pivotCacheDefinition pivotCacheId="4487641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5">
  <r>
    <s v="Land Rover    "/>
    <x v="0"/>
    <x v="0"/>
    <n v="5950000"/>
    <x v="0"/>
    <n v="2021"/>
    <n v="35000"/>
    <s v="Diesel       "/>
    <s v="Automatic    "/>
    <s v="Beige  "/>
    <s v="First            "/>
    <s v="1999 cc "/>
    <s v="177 bhp @ 4000 rpm  "/>
    <x v="0"/>
    <n v="4.3710000000000004"/>
    <n v="1.996"/>
    <n v="1.649"/>
    <x v="0"/>
    <s v="SI"/>
    <n v="66.5"/>
  </r>
  <r>
    <s v="Mercedes-Benz "/>
    <x v="1"/>
    <x v="1"/>
    <n v="3900000"/>
    <x v="1"/>
    <n v="2019"/>
    <n v="33000"/>
    <s v="Diesel       "/>
    <s v="Automatic    "/>
    <s v="Beige  "/>
    <s v="First            "/>
    <s v="1950 cc "/>
    <s v="192 bhp @ 3800 rpm  "/>
    <x v="1"/>
    <n v="4.6859999999999999"/>
    <n v="1.81"/>
    <n v="1.4419999999999999"/>
    <x v="0"/>
    <s v="SI"/>
    <n v="66"/>
  </r>
  <r>
    <s v="Toyota        "/>
    <x v="2"/>
    <x v="2"/>
    <n v="1580000"/>
    <x v="2"/>
    <n v="2018"/>
    <n v="115000"/>
    <s v="Diesel       "/>
    <s v="Automatic    "/>
    <s v="Beige  "/>
    <s v="First            "/>
    <s v="2755 cc "/>
    <s v="172 bhp @ 3400 rpm  "/>
    <x v="2"/>
    <n v="4.7350000000000003"/>
    <n v="1.83"/>
    <n v="1.7949999999999999"/>
    <x v="1"/>
    <s v="SI"/>
    <n v="55"/>
  </r>
  <r>
    <s v="Maruti Suzuki "/>
    <x v="3"/>
    <x v="3"/>
    <n v="260000"/>
    <x v="3"/>
    <n v="2009"/>
    <n v="77000"/>
    <s v="Petrol       "/>
    <s v="Manual       "/>
    <s v="Beige  "/>
    <s v="Second           "/>
    <s v="1298 cc "/>
    <s v="87@6000             "/>
    <x v="3"/>
    <n v="4.16"/>
    <n v="1.69"/>
    <n v="1.53"/>
    <x v="0"/>
    <s v="SI"/>
    <n v="43"/>
  </r>
  <r>
    <s v="Skoda         "/>
    <x v="4"/>
    <x v="4"/>
    <n v="425000"/>
    <x v="4"/>
    <n v="2014"/>
    <n v="24000"/>
    <s v="Petrol       "/>
    <s v="Automatic    "/>
    <s v="Beige  "/>
    <s v="Second           "/>
    <s v="1598 cc "/>
    <s v="104 bhp @ 5250 rpm  "/>
    <x v="4"/>
    <n v="4.3860000000000001"/>
    <n v="1.6990000000000001"/>
    <n v="1.466"/>
    <x v="0"/>
    <s v="SI"/>
    <n v="55"/>
  </r>
  <r>
    <s v="Toyota        "/>
    <x v="5"/>
    <x v="5"/>
    <n v="1295000"/>
    <x v="5"/>
    <n v="2018"/>
    <n v="65100"/>
    <s v="Petrol       "/>
    <s v="Automatic    "/>
    <s v="Beige  "/>
    <s v="First            "/>
    <s v="1798 cc "/>
    <s v="138 bhp @ 6400 rpm  "/>
    <x v="5"/>
    <n v="4.62"/>
    <n v="1.7749999999999999"/>
    <n v="1.4750000000000001"/>
    <x v="0"/>
    <s v="SI"/>
    <n v="55"/>
  </r>
  <r>
    <s v="Audi          "/>
    <x v="6"/>
    <x v="6"/>
    <n v="1350000"/>
    <x v="6"/>
    <n v="2015"/>
    <n v="47706"/>
    <s v="Diesel       "/>
    <s v="Automatic    "/>
    <s v="Black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7"/>
    <x v="7"/>
    <n v="1350000"/>
    <x v="6"/>
    <n v="2015"/>
    <n v="60000"/>
    <s v="Diesel       "/>
    <s v="Automatic    "/>
    <s v="Black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8"/>
    <x v="8"/>
    <n v="1380000"/>
    <x v="7"/>
    <n v="2014"/>
    <n v="100000"/>
    <s v="Diesel       "/>
    <s v="Automatic    "/>
    <s v="Black  "/>
    <s v="First            "/>
    <s v="1968 cc "/>
    <s v="141 bhp @ 4200 rpm  "/>
    <x v="7"/>
    <n v="4.7009999999999996"/>
    <n v="1.8260000000000001"/>
    <n v="1.427"/>
    <x v="0"/>
    <s v="SI"/>
    <n v="63"/>
  </r>
  <r>
    <s v="Audi          "/>
    <x v="9"/>
    <x v="9"/>
    <n v="1420000"/>
    <x v="8"/>
    <n v="2013"/>
    <n v="117000"/>
    <s v="Diesel       "/>
    <s v="Automatic    "/>
    <s v="Black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0"/>
    <x v="10"/>
    <n v="1450000"/>
    <x v="9"/>
    <n v="2014"/>
    <n v="58000"/>
    <s v="Diesel       "/>
    <s v="Automatic    "/>
    <s v="Black  "/>
    <s v="Second           "/>
    <s v="1968 cc "/>
    <s v="177 bhp @ 3750 rpm  "/>
    <x v="0"/>
    <n v="4.915"/>
    <n v="1.8740000000000001"/>
    <n v="1.4550000000000001"/>
    <x v="0"/>
    <s v="SI"/>
    <n v="65"/>
  </r>
  <r>
    <s v="Audi          "/>
    <x v="11"/>
    <x v="11"/>
    <n v="1490000"/>
    <x v="10"/>
    <n v="2012"/>
    <n v="40000"/>
    <s v="Diesel       "/>
    <s v="Automatic    "/>
    <s v="Black  "/>
    <s v="First            "/>
    <s v="1968 cc "/>
    <s v="174 bhp @ 4200 rpm  "/>
    <x v="6"/>
    <n v="4.6289999999999996"/>
    <n v="1.8979999999999999"/>
    <n v="1.653"/>
    <x v="0"/>
    <s v="SI"/>
    <n v="75"/>
  </r>
  <r>
    <s v="Audi          "/>
    <x v="12"/>
    <x v="12"/>
    <n v="2150000"/>
    <x v="11"/>
    <n v="2016"/>
    <n v="95401"/>
    <s v="Diesel       "/>
    <s v="Automatic    "/>
    <s v="Black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3"/>
    <x v="13"/>
    <n v="2475000"/>
    <x v="12"/>
    <n v="2012"/>
    <n v="118000"/>
    <s v="Diesel       "/>
    <s v="Automatic    "/>
    <s v="Black  "/>
    <s v="First            "/>
    <s v="2967 cc "/>
    <s v="241 bhp @ 3800 rpm  "/>
    <x v="8"/>
    <n v="5.0890000000000004"/>
    <n v="1.9830000000000001"/>
    <n v="1.7370000000000001"/>
    <x v="1"/>
    <s v="SI"/>
    <n v="100"/>
  </r>
  <r>
    <s v="Audi          "/>
    <x v="14"/>
    <x v="14"/>
    <n v="2600000"/>
    <x v="13"/>
    <n v="2015"/>
    <n v="46000"/>
    <s v="Diesel       "/>
    <s v="Automatic    "/>
    <s v="Black  "/>
    <s v="First            "/>
    <s v="2967 cc "/>
    <s v="241 bhp @ 3800 rpm  "/>
    <x v="8"/>
    <n v="5.0890000000000004"/>
    <n v="1.9830000000000001"/>
    <n v="1.7370000000000001"/>
    <x v="1"/>
    <s v="SI"/>
    <n v="100"/>
  </r>
  <r>
    <s v="Audi          "/>
    <x v="15"/>
    <x v="15"/>
    <n v="3675000"/>
    <x v="14"/>
    <n v="2019"/>
    <n v="34000"/>
    <s v="Diesel       "/>
    <s v="Automatic    "/>
    <s v="Black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15"/>
    <x v="16"/>
    <n v="3900000"/>
    <x v="1"/>
    <n v="2018"/>
    <n v="48945"/>
    <s v="Diesel       "/>
    <s v="Automatic    "/>
    <s v="Black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16"/>
    <x v="17"/>
    <n v="4900000"/>
    <x v="15"/>
    <n v="2018"/>
    <n v="78000"/>
    <s v="Diesel       "/>
    <s v="Automatic    "/>
    <s v="Black  "/>
    <s v="First            "/>
    <s v="2967 cc "/>
    <s v="245 bhp @ 2910 rpm  "/>
    <x v="10"/>
    <n v="5.0519999999999996"/>
    <n v="1.968"/>
    <n v="1.74"/>
    <x v="1"/>
    <s v="SI"/>
    <n v="75"/>
  </r>
  <r>
    <s v="BMW           "/>
    <x v="17"/>
    <x v="18"/>
    <n v="1395000"/>
    <x v="16"/>
    <n v="2013"/>
    <n v="65000"/>
    <s v="Diesel       "/>
    <s v="Automatic    "/>
    <s v="Black  "/>
    <s v="Second           "/>
    <s v="1995 cc "/>
    <s v="188 bhp @ 4000 rpm  "/>
    <x v="11"/>
    <n v="4.633"/>
    <n v="1.8109999999999999"/>
    <n v="1.429"/>
    <x v="0"/>
    <s v="SI"/>
    <n v="57"/>
  </r>
  <r>
    <s v="BMW           "/>
    <x v="18"/>
    <x v="19"/>
    <n v="1800000"/>
    <x v="17"/>
    <n v="2012"/>
    <n v="74073"/>
    <s v="Diesel       "/>
    <s v="Automatic    "/>
    <s v="Black  "/>
    <s v="First            "/>
    <s v="1995 cc "/>
    <s v="184 bhp @ 4000 rpm  "/>
    <x v="12"/>
    <n v="4.6479999999999997"/>
    <n v="1.881"/>
    <n v="1.661"/>
    <x v="0"/>
    <s v="SI"/>
    <n v="67"/>
  </r>
  <r>
    <s v="BMW           "/>
    <x v="19"/>
    <x v="20"/>
    <n v="2199000"/>
    <x v="18"/>
    <n v="2016"/>
    <n v="77000"/>
    <s v="Diesel       "/>
    <s v="Automatic    "/>
    <s v="Black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20"/>
    <x v="21"/>
    <n v="2750000"/>
    <x v="19"/>
    <n v="2017"/>
    <n v="51800"/>
    <s v="Diesel       "/>
    <s v="Automatic    "/>
    <s v="Black  "/>
    <s v="Second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19"/>
    <x v="22"/>
    <n v="3400000"/>
    <x v="20"/>
    <n v="2019"/>
    <n v="11000"/>
    <s v="Diesel       "/>
    <s v="Automatic    "/>
    <s v="Black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9"/>
    <x v="23"/>
    <n v="3775000"/>
    <x v="21"/>
    <n v="2019"/>
    <n v="32963"/>
    <s v="Diesel       "/>
    <s v="Automatic    "/>
    <s v="Black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9"/>
    <x v="24"/>
    <n v="3900000"/>
    <x v="1"/>
    <n v="2021"/>
    <n v="8000"/>
    <s v="Diesel       "/>
    <s v="Automatic    "/>
    <s v="Black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20"/>
    <x v="25"/>
    <n v="4500000"/>
    <x v="22"/>
    <n v="2018"/>
    <n v="49500"/>
    <s v="Diesel       "/>
    <s v="Automatic    "/>
    <s v="Black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20"/>
    <x v="26"/>
    <n v="4800000"/>
    <x v="23"/>
    <n v="2019"/>
    <n v="30000"/>
    <s v="Diesel       "/>
    <s v="Automatic    "/>
    <s v="Black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20"/>
    <x v="27"/>
    <n v="4800000"/>
    <x v="23"/>
    <n v="2019"/>
    <n v="31000"/>
    <s v="Diesel       "/>
    <s v="Automatic    "/>
    <s v="Black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20"/>
    <x v="28"/>
    <n v="5800000"/>
    <x v="24"/>
    <n v="2020"/>
    <n v="30000"/>
    <s v="Diesel       "/>
    <s v="Automatic    "/>
    <s v="Black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21"/>
    <x v="29"/>
    <n v="6900000"/>
    <x v="25"/>
    <n v="2017"/>
    <n v="42200"/>
    <s v="Diesel       "/>
    <s v="Automatic    "/>
    <s v="Black  "/>
    <s v="First            "/>
    <s v="2993 cc "/>
    <s v="262 bhp @ 4000 rpm  "/>
    <x v="13"/>
    <n v="5.2190000000000003"/>
    <n v="1.9019999999999999"/>
    <n v="1.4810000000000001"/>
    <x v="2"/>
    <s v="NO"/>
    <n v="78"/>
  </r>
  <r>
    <s v="Ford          "/>
    <x v="22"/>
    <x v="30"/>
    <n v="570000"/>
    <x v="26"/>
    <n v="2016"/>
    <n v="80000"/>
    <s v="Diesel       "/>
    <s v="Manual       "/>
    <s v="Black  "/>
    <s v="First            "/>
    <s v="1498 cc "/>
    <s v="99 bhp @ 3750 rpm   "/>
    <x v="14"/>
    <n v="3.9990000000000001"/>
    <n v="1.7649999999999999"/>
    <n v="1.708"/>
    <x v="0"/>
    <s v="SI"/>
    <n v="52"/>
  </r>
  <r>
    <s v="Ford          "/>
    <x v="23"/>
    <x v="31"/>
    <n v="850000"/>
    <x v="27"/>
    <n v="2014"/>
    <n v="85000"/>
    <s v="Diesel       "/>
    <s v="Automatic    "/>
    <s v="Black  "/>
    <s v="First            "/>
    <s v="2953 cc "/>
    <s v="154 bhp @ 3200 rpm  "/>
    <x v="15"/>
    <n v="5.0599999999999996"/>
    <n v="1.788"/>
    <n v="1.8260000000000001"/>
    <x v="1"/>
    <s v="SI"/>
    <n v="71"/>
  </r>
  <r>
    <s v="Ford          "/>
    <x v="24"/>
    <x v="32"/>
    <n v="3650000"/>
    <x v="28"/>
    <n v="2019"/>
    <n v="34000"/>
    <s v="Diesel       "/>
    <s v="Automatic    "/>
    <s v="Black  "/>
    <s v="First            "/>
    <s v="3198 cc "/>
    <s v="197 bhp @ 3000 rpm  "/>
    <x v="16"/>
    <n v="4.8920000000000003"/>
    <n v="1.86"/>
    <n v="1.837"/>
    <x v="1"/>
    <s v="SI"/>
    <n v="80"/>
  </r>
  <r>
    <s v="Ford          "/>
    <x v="25"/>
    <x v="33"/>
    <n v="3800000"/>
    <x v="29"/>
    <n v="2020"/>
    <n v="20000"/>
    <s v="Diesel       "/>
    <s v="Automatic    "/>
    <s v="Black  "/>
    <s v="First            "/>
    <s v="1996 cc "/>
    <s v="168 bhp @ 3500 rpm  "/>
    <x v="17"/>
    <n v="4.9029999999999996"/>
    <n v="1.869"/>
    <n v="1.837"/>
    <x v="1"/>
    <s v="SI"/>
    <n v="80"/>
  </r>
  <r>
    <s v="Ford          "/>
    <x v="25"/>
    <x v="34"/>
    <n v="3975000"/>
    <x v="30"/>
    <n v="2021"/>
    <n v="9400"/>
    <s v="Diesel       "/>
    <s v="Automatic    "/>
    <s v="Black  "/>
    <s v="First            "/>
    <s v="1996 cc "/>
    <s v="168 bhp @ 3500 rpm  "/>
    <x v="17"/>
    <n v="4.9029999999999996"/>
    <n v="1.869"/>
    <n v="1.837"/>
    <x v="1"/>
    <s v="SI"/>
    <n v="80"/>
  </r>
  <r>
    <s v="Honda         "/>
    <x v="26"/>
    <x v="35"/>
    <n v="350000"/>
    <x v="31"/>
    <n v="2014"/>
    <n v="110000"/>
    <s v="Diesel       "/>
    <s v="Manual       "/>
    <s v="Black  "/>
    <s v="First            "/>
    <s v="1498 cc "/>
    <s v="99 bhp @ 3600 rpm   "/>
    <x v="14"/>
    <n v="3.99"/>
    <n v="1.68"/>
    <n v="1.5049999999999999"/>
    <x v="0"/>
    <s v="SI"/>
    <n v="35"/>
  </r>
  <r>
    <s v="Hyundai       "/>
    <x v="27"/>
    <x v="36"/>
    <n v="595000"/>
    <x v="32"/>
    <n v="2014"/>
    <n v="65123"/>
    <s v="Diesel       "/>
    <s v="Manual       "/>
    <s v="Black  "/>
    <s v="First            "/>
    <s v="1582 cc "/>
    <s v="126 bhp @ 4000 rpm  "/>
    <x v="18"/>
    <n v="4.37"/>
    <n v="1.7"/>
    <n v="1.4750000000000001"/>
    <x v="0"/>
    <s v="SI"/>
    <n v="43"/>
  </r>
  <r>
    <s v="Hyundai       "/>
    <x v="28"/>
    <x v="37"/>
    <n v="925000"/>
    <x v="33"/>
    <n v="2016"/>
    <n v="66000"/>
    <s v="Diesel       "/>
    <s v="Automatic    "/>
    <s v="Black  "/>
    <s v="First            "/>
    <s v="1582 cc "/>
    <s v="126 bhp @ 4000 rpm  "/>
    <x v="18"/>
    <n v="4.2699999999999996"/>
    <n v="1.78"/>
    <n v="1.63"/>
    <x v="0"/>
    <s v="SI"/>
    <n v="60"/>
  </r>
  <r>
    <s v="Hyundai       "/>
    <x v="29"/>
    <x v="38"/>
    <n v="969999"/>
    <x v="34"/>
    <n v="2018"/>
    <n v="68000"/>
    <s v="Diesel       "/>
    <s v="Manual       "/>
    <s v="Black  "/>
    <s v="First            "/>
    <s v="1582 cc "/>
    <s v="126 bhp @ 4000 rpm  "/>
    <x v="18"/>
    <n v="4.2699999999999996"/>
    <n v="1.78"/>
    <n v="1.665"/>
    <x v="0"/>
    <s v="SI"/>
    <n v="55"/>
  </r>
  <r>
    <s v="Hyundai       "/>
    <x v="30"/>
    <x v="39"/>
    <n v="1044999"/>
    <x v="35"/>
    <n v="2016"/>
    <n v="78000"/>
    <s v="Diesel       "/>
    <s v="Manual       "/>
    <s v="Black  "/>
    <s v="First            "/>
    <s v="1582 cc "/>
    <s v="126 bhp @ 4000 rpm  "/>
    <x v="18"/>
    <n v="4.2699999999999996"/>
    <n v="1.78"/>
    <n v="1.63"/>
    <x v="0"/>
    <s v="SI"/>
    <n v="60"/>
  </r>
  <r>
    <s v="Hyundai       "/>
    <x v="31"/>
    <x v="40"/>
    <n v="1085000"/>
    <x v="36"/>
    <n v="2018"/>
    <n v="45915"/>
    <s v="Diesel       "/>
    <s v="Automatic    "/>
    <s v="Black  "/>
    <s v="First            "/>
    <s v="1582 cc "/>
    <s v="126 bhp @ 4000 rpm  "/>
    <x v="18"/>
    <n v="4.4400000000000004"/>
    <n v="1.7290000000000001"/>
    <n v="1.4750000000000001"/>
    <x v="0"/>
    <s v="SI"/>
    <n v="45"/>
  </r>
  <r>
    <s v="Hyundai       "/>
    <x v="32"/>
    <x v="41"/>
    <n v="1700000"/>
    <x v="37"/>
    <n v="2022"/>
    <n v="9000"/>
    <s v="Diesel       "/>
    <s v="Manual       "/>
    <s v="Black  "/>
    <s v="First            "/>
    <s v="1493 cc "/>
    <s v="113 bhp @ 4000 rpm  "/>
    <x v="19"/>
    <n v="4.3"/>
    <n v="1.79"/>
    <n v="1.635"/>
    <x v="0"/>
    <s v="SI"/>
    <n v="50"/>
  </r>
  <r>
    <s v="Hyundai       "/>
    <x v="33"/>
    <x v="42"/>
    <n v="1750000"/>
    <x v="38"/>
    <n v="2021"/>
    <n v="17000"/>
    <s v="Diesel       "/>
    <s v="Manual       "/>
    <s v="Black  "/>
    <s v="First            "/>
    <s v="1582 cc "/>
    <s v="126 bhp @ 4000 rpm  "/>
    <x v="18"/>
    <n v="4.2699999999999996"/>
    <n v="1.78"/>
    <n v="1.63"/>
    <x v="0"/>
    <s v="SI"/>
    <n v="60"/>
  </r>
  <r>
    <s v="Hyundai       "/>
    <x v="30"/>
    <x v="43"/>
    <n v="1750000"/>
    <x v="38"/>
    <n v="2021"/>
    <n v="14000"/>
    <s v="Diesel       "/>
    <s v="Manual       "/>
    <s v="Black  "/>
    <s v="First            "/>
    <s v="1582 cc "/>
    <s v="126 bhp @ 4000 rpm  "/>
    <x v="18"/>
    <n v="4.2699999999999996"/>
    <n v="1.78"/>
    <n v="1.63"/>
    <x v="0"/>
    <s v="SI"/>
    <n v="60"/>
  </r>
  <r>
    <s v="Jaguar        "/>
    <x v="34"/>
    <x v="44"/>
    <n v="3900000"/>
    <x v="1"/>
    <n v="2015"/>
    <n v="39000"/>
    <s v="Diesel       "/>
    <s v="Automatic    "/>
    <s v="Black  "/>
    <s v="First            "/>
    <s v="2993 cc "/>
    <s v="271 bhp @ 4000 rpm  "/>
    <x v="20"/>
    <n v="5.2519999999999998"/>
    <n v="1.899"/>
    <n v="1.4570000000000001"/>
    <x v="0"/>
    <s v="SI"/>
    <n v="83"/>
  </r>
  <r>
    <s v="Jaguar        "/>
    <x v="35"/>
    <x v="45"/>
    <n v="5200000"/>
    <x v="39"/>
    <n v="2019"/>
    <n v="43000"/>
    <s v="Diesel       "/>
    <s v="Automatic    "/>
    <s v="Black  "/>
    <s v="First            "/>
    <s v="1999 cc "/>
    <s v="177 bhp @ 4000 rpm  "/>
    <x v="0"/>
    <n v="4.7309999999999999"/>
    <n v="2.0710000000000002"/>
    <n v="1.651"/>
    <x v="0"/>
    <s v="SI"/>
    <n v="82"/>
  </r>
  <r>
    <s v="Jeep          "/>
    <x v="36"/>
    <x v="46"/>
    <n v="1050000"/>
    <x v="40"/>
    <n v="2017"/>
    <n v="71800"/>
    <s v="Diesel       "/>
    <s v="Manual       "/>
    <s v="Black  "/>
    <s v="First            "/>
    <s v="1956 cc "/>
    <s v="171 bhp @ 3750 rpm  "/>
    <x v="21"/>
    <n v="4.3949999999999996"/>
    <n v="1.8180000000000001"/>
    <n v="1.64"/>
    <x v="0"/>
    <s v="SI"/>
    <n v="60"/>
  </r>
  <r>
    <s v="Jeep          "/>
    <x v="37"/>
    <x v="47"/>
    <n v="1450000"/>
    <x v="9"/>
    <n v="2018"/>
    <n v="90000"/>
    <s v="Diesel       "/>
    <s v="Manual       "/>
    <s v="Black  "/>
    <s v="First            "/>
    <s v="1956 cc "/>
    <s v="171 bhp @ 3750 rpm  "/>
    <x v="21"/>
    <n v="4.3949999999999996"/>
    <n v="1.8180000000000001"/>
    <n v="1.64"/>
    <x v="0"/>
    <s v="SI"/>
    <n v="60"/>
  </r>
  <r>
    <s v="Land Rover    "/>
    <x v="38"/>
    <x v="48"/>
    <n v="19300000"/>
    <x v="41"/>
    <n v="2019"/>
    <n v="63000"/>
    <s v="Diesel       "/>
    <s v="Automatic    "/>
    <s v="Black  "/>
    <s v="First            "/>
    <s v="2993 cc "/>
    <s v="244 bhp @ 4000 rpm  "/>
    <x v="22"/>
    <n v="4.9989999999999997"/>
    <n v="2.2200000000000002"/>
    <n v="1.835"/>
    <x v="0"/>
    <s v="SI"/>
    <n v="105"/>
  </r>
  <r>
    <s v="Mahindra      "/>
    <x v="39"/>
    <x v="49"/>
    <n v="500000"/>
    <x v="42"/>
    <n v="2013"/>
    <n v="135000"/>
    <s v="Diesel       "/>
    <s v="Manual       "/>
    <s v="Black  "/>
    <s v="First            "/>
    <s v="2179 cc "/>
    <s v="140 bhp @ 3750 rpm  "/>
    <x v="23"/>
    <n v="4.585"/>
    <n v="1.89"/>
    <n v="1.7849999999999999"/>
    <x v="1"/>
    <s v="SI"/>
    <n v="70"/>
  </r>
  <r>
    <s v="Mahindra      "/>
    <x v="40"/>
    <x v="50"/>
    <n v="615000"/>
    <x v="43"/>
    <n v="2017"/>
    <n v="69000"/>
    <s v="Diesel       "/>
    <s v="Automatic    "/>
    <s v="Black  "/>
    <s v="First            "/>
    <s v="1493 cc "/>
    <s v="100 bhp @ 3750 rpm  "/>
    <x v="24"/>
    <n v="3.9950000000000001"/>
    <n v="1.835"/>
    <n v="1.839"/>
    <x v="1"/>
    <s v="SI"/>
    <n v="60"/>
  </r>
  <r>
    <s v="Mahindra      "/>
    <x v="41"/>
    <x v="51"/>
    <n v="740000"/>
    <x v="44"/>
    <n v="2013"/>
    <n v="83555"/>
    <s v="Diesel       "/>
    <s v="Manual       "/>
    <s v="Black  "/>
    <s v="First            "/>
    <s v="2179 cc "/>
    <s v="140 bhp @ 3750 rpm  "/>
    <x v="23"/>
    <n v="4.585"/>
    <n v="1.89"/>
    <n v="1.7849999999999999"/>
    <x v="1"/>
    <s v="SI"/>
    <n v="70"/>
  </r>
  <r>
    <s v="Mahindra      "/>
    <x v="42"/>
    <x v="52"/>
    <n v="955000"/>
    <x v="45"/>
    <n v="2016"/>
    <n v="110000"/>
    <s v="Diesel       "/>
    <s v="Automatic    "/>
    <s v="Black  "/>
    <s v="First            "/>
    <s v="1997 cc "/>
    <s v="138 bhp @ 3750 rpm  "/>
    <x v="5"/>
    <n v="4.585"/>
    <n v="1.89"/>
    <n v="1.7849999999999999"/>
    <x v="1"/>
    <s v="SI"/>
    <n v="70"/>
  </r>
  <r>
    <s v="Mahindra      "/>
    <x v="43"/>
    <x v="53"/>
    <n v="965000"/>
    <x v="46"/>
    <n v="2021"/>
    <n v="27000"/>
    <s v="Diesel       "/>
    <s v="Manual       "/>
    <s v="Black  "/>
    <s v="First            "/>
    <s v="1497 cc "/>
    <s v="115 bhp @ 3750 rpm  "/>
    <x v="25"/>
    <n v="3.9950000000000001"/>
    <n v="1.821"/>
    <n v="1.627"/>
    <x v="0"/>
    <s v="SI"/>
    <n v="42"/>
  </r>
  <r>
    <s v="Mahindra      "/>
    <x v="44"/>
    <x v="54"/>
    <n v="1095000"/>
    <x v="47"/>
    <n v="2018"/>
    <n v="57000"/>
    <s v="Diesel       "/>
    <s v="Manual       "/>
    <s v="Black  "/>
    <s v="First            "/>
    <s v="2179 cc "/>
    <s v="153 bhp @ 3750 rpm  "/>
    <x v="26"/>
    <n v="4.585"/>
    <n v="1.89"/>
    <n v="1.7849999999999999"/>
    <x v="1"/>
    <s v="SI"/>
    <n v="70"/>
  </r>
  <r>
    <s v="Mahindra      "/>
    <x v="45"/>
    <x v="55"/>
    <n v="1190000"/>
    <x v="48"/>
    <n v="2017"/>
    <n v="41470"/>
    <s v="Diesel       "/>
    <s v="Automatic    "/>
    <s v="Black  "/>
    <s v="First            "/>
    <s v="2179 cc "/>
    <s v="138 bhp @ 3750 rpm  "/>
    <x v="5"/>
    <n v="4.585"/>
    <n v="1.89"/>
    <n v="1.7849999999999999"/>
    <x v="1"/>
    <s v="SI"/>
    <n v="70"/>
  </r>
  <r>
    <s v="Mahindra      "/>
    <x v="46"/>
    <x v="56"/>
    <n v="1251000"/>
    <x v="49"/>
    <n v="2018"/>
    <n v="120000"/>
    <s v="Diesel       "/>
    <s v="Manual       "/>
    <s v="Black  "/>
    <s v="Second           "/>
    <s v="2179 cc "/>
    <s v="140 bhp @ 3750 rpm  "/>
    <x v="23"/>
    <n v="4.4560000000000004"/>
    <n v="1.82"/>
    <n v="1.9950000000000001"/>
    <x v="1"/>
    <s v="SI"/>
    <n v="60"/>
  </r>
  <r>
    <s v="Mahindra      "/>
    <x v="46"/>
    <x v="57"/>
    <n v="1350000"/>
    <x v="6"/>
    <n v="2018"/>
    <n v="56500"/>
    <s v="Diesel       "/>
    <s v="Manual       "/>
    <s v="Black  "/>
    <s v="First            "/>
    <s v="2179 cc "/>
    <s v="140 bhp @ 3750 rpm  "/>
    <x v="23"/>
    <n v="4.4560000000000004"/>
    <n v="1.82"/>
    <n v="1.9950000000000001"/>
    <x v="1"/>
    <s v="SI"/>
    <n v="60"/>
  </r>
  <r>
    <s v="Mahindra      "/>
    <x v="47"/>
    <x v="58"/>
    <n v="1375000"/>
    <x v="50"/>
    <n v="2019"/>
    <n v="69000"/>
    <s v="Diesel       "/>
    <s v="Manual       "/>
    <s v="Black  "/>
    <s v="First            "/>
    <s v="2179 cc "/>
    <s v="140 bhp @ 3750 rpm  "/>
    <x v="23"/>
    <n v="4.4560000000000004"/>
    <n v="1.82"/>
    <n v="1.9950000000000001"/>
    <x v="1"/>
    <s v="SI"/>
    <n v="60"/>
  </r>
  <r>
    <s v="Mahindra      "/>
    <x v="48"/>
    <x v="59"/>
    <n v="1375000"/>
    <x v="50"/>
    <n v="2016"/>
    <n v="75811"/>
    <s v="Diesel       "/>
    <s v="Manual       "/>
    <s v="Black  "/>
    <s v="First            "/>
    <s v="2179 cc "/>
    <s v="138 bhp @ 3750 rpm  "/>
    <x v="5"/>
    <n v="4.585"/>
    <n v="1.89"/>
    <n v="1.7849999999999999"/>
    <x v="1"/>
    <s v="SI"/>
    <n v="70"/>
  </r>
  <r>
    <s v="Mahindra      "/>
    <x v="49"/>
    <x v="60"/>
    <n v="1550000"/>
    <x v="51"/>
    <n v="2020"/>
    <n v="28000"/>
    <s v="Diesel       "/>
    <s v="Manual       "/>
    <s v="Black  "/>
    <s v="First            "/>
    <s v="2184 cc "/>
    <s v="130 bhp @ 3750 rpm  "/>
    <x v="27"/>
    <n v="3.9849999999999999"/>
    <n v="1.82"/>
    <n v="1.92"/>
    <x v="3"/>
    <s v="SI"/>
    <n v="57"/>
  </r>
  <r>
    <s v="Mahindra      "/>
    <x v="50"/>
    <x v="61"/>
    <n v="1700000"/>
    <x v="37"/>
    <n v="2021"/>
    <n v="14000"/>
    <s v="Diesel       "/>
    <s v="Automatic    "/>
    <s v="Black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1"/>
    <x v="62"/>
    <n v="1800000"/>
    <x v="17"/>
    <n v="2021"/>
    <n v="17000"/>
    <s v="Diesel       "/>
    <s v="Manual       "/>
    <s v="Black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0"/>
    <x v="63"/>
    <n v="1825000"/>
    <x v="52"/>
    <n v="2022"/>
    <n v="11000"/>
    <s v="Diesel       "/>
    <s v="Automatic    "/>
    <s v="Black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0"/>
    <x v="64"/>
    <n v="1950000"/>
    <x v="53"/>
    <n v="2022"/>
    <n v="4500"/>
    <s v="Diesel       "/>
    <s v="Automatic    "/>
    <s v="Black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2"/>
    <x v="65"/>
    <n v="2750000"/>
    <x v="19"/>
    <n v="2022"/>
    <n v="31000"/>
    <s v="Diesel       "/>
    <s v="Automatic    "/>
    <s v="Black  "/>
    <s v="First            "/>
    <s v="2184 cc "/>
    <s v="182 bhp @ 3500 rpm  "/>
    <x v="28"/>
    <n v="4.6950000000000003"/>
    <n v="1.89"/>
    <n v="1.7549999999999999"/>
    <x v="1"/>
    <s v="SI"/>
    <n v="60"/>
  </r>
  <r>
    <s v="Mahindra      "/>
    <x v="53"/>
    <x v="66"/>
    <n v="2770000"/>
    <x v="54"/>
    <n v="2019"/>
    <n v="32000"/>
    <s v="Diesel       "/>
    <s v="Automatic    "/>
    <s v="Black  "/>
    <s v="First            "/>
    <s v="2157 cc "/>
    <s v="178 bhp @ 4000 rpm  "/>
    <x v="29"/>
    <n v="4.8499999999999996"/>
    <n v="1.96"/>
    <n v="1.845"/>
    <x v="1"/>
    <s v="SI"/>
    <n v="70"/>
  </r>
  <r>
    <s v="Mercedes-Benz "/>
    <x v="54"/>
    <x v="67"/>
    <n v="675000"/>
    <x v="55"/>
    <n v="2011"/>
    <n v="97000"/>
    <s v="Diesel       "/>
    <s v="Automatic    "/>
    <s v="Black  "/>
    <s v="First            "/>
    <s v="2143 cc "/>
    <s v="207@4200            "/>
    <x v="30"/>
    <n v="4.5960000000000001"/>
    <n v="2.02"/>
    <n v="1.4470000000000001"/>
    <x v="0"/>
    <s v="SI"/>
    <n v="66"/>
  </r>
  <r>
    <s v="Mercedes-Benz "/>
    <x v="55"/>
    <x v="68"/>
    <n v="1100000"/>
    <x v="56"/>
    <n v="2011"/>
    <n v="51500"/>
    <s v="Diesel       "/>
    <s v="Automatic    "/>
    <s v="Black  "/>
    <s v="Second           "/>
    <s v="2143 cc "/>
    <s v="207@4200            "/>
    <x v="30"/>
    <n v="4.5960000000000001"/>
    <n v="1.77"/>
    <n v="1.4470000000000001"/>
    <x v="0"/>
    <s v="SI"/>
    <n v="66"/>
  </r>
  <r>
    <s v="Mercedes-Benz "/>
    <x v="56"/>
    <x v="69"/>
    <n v="2775000"/>
    <x v="57"/>
    <n v="2016"/>
    <n v="48000"/>
    <s v="Diesel       "/>
    <s v="Automatic    "/>
    <s v="Black  "/>
    <s v="First            "/>
    <s v="2143 cc "/>
    <s v="204 bhp @ 3800 rpm  "/>
    <x v="31"/>
    <n v="4.6859999999999999"/>
    <n v="1.81"/>
    <n v="1.4419999999999999"/>
    <x v="0"/>
    <s v="SI"/>
    <n v="66"/>
  </r>
  <r>
    <s v="Mercedes-Benz "/>
    <x v="1"/>
    <x v="70"/>
    <n v="3500000"/>
    <x v="58"/>
    <n v="2019"/>
    <n v="55000"/>
    <s v="Diesel       "/>
    <s v="Automatic    "/>
    <s v="Black  "/>
    <s v="Second           "/>
    <s v="1950 cc "/>
    <s v="192 bhp @ 3800 rpm  "/>
    <x v="1"/>
    <n v="4.6859999999999999"/>
    <n v="1.81"/>
    <n v="1.4419999999999999"/>
    <x v="0"/>
    <s v="SI"/>
    <n v="66"/>
  </r>
  <r>
    <s v="Mercedes-Benz "/>
    <x v="57"/>
    <x v="71"/>
    <n v="3700000"/>
    <x v="59"/>
    <n v="2015"/>
    <n v="103890"/>
    <s v="Diesel       "/>
    <s v="Automatic    "/>
    <s v="Black  "/>
    <s v="Second           "/>
    <s v="2987 cc "/>
    <s v="258 bhp @ 3600 rpm  "/>
    <x v="32"/>
    <n v="5.12"/>
    <n v="1.9339999999999999"/>
    <n v="1.85"/>
    <x v="1"/>
    <s v="SI"/>
    <n v="100"/>
  </r>
  <r>
    <s v="Mercedes-Benz "/>
    <x v="58"/>
    <x v="72"/>
    <n v="3850000"/>
    <x v="60"/>
    <n v="2017"/>
    <n v="45600"/>
    <s v="Diesel       "/>
    <s v="Automatic    "/>
    <s v="Black  "/>
    <s v="Second           "/>
    <s v="2143 cc "/>
    <s v="168 bhp @ 3000 rpm  "/>
    <x v="17"/>
    <n v="4.6559999999999997"/>
    <n v="1.89"/>
    <n v="1.639"/>
    <x v="0"/>
    <s v="SI"/>
    <n v="66"/>
  </r>
  <r>
    <s v="Mercedes-Benz "/>
    <x v="59"/>
    <x v="73"/>
    <n v="4150000"/>
    <x v="61"/>
    <n v="2017"/>
    <n v="48000"/>
    <s v="Diesel       "/>
    <s v="Automatic    "/>
    <s v="Black  "/>
    <s v="Second           "/>
    <s v="1950 cc "/>
    <s v="192 bhp @ 3800 rpm  "/>
    <x v="1"/>
    <n v="5.0629999999999997"/>
    <n v="1.86"/>
    <n v="1.494"/>
    <x v="0"/>
    <s v="SI"/>
    <n v="80"/>
  </r>
  <r>
    <s v="Mercedes-Benz "/>
    <x v="60"/>
    <x v="74"/>
    <n v="4190000"/>
    <x v="62"/>
    <n v="2017"/>
    <n v="90000"/>
    <s v="Diesel       "/>
    <s v="Automatic    "/>
    <s v="Black  "/>
    <s v="First            "/>
    <s v="2143 cc "/>
    <s v="201 bhp @ 3800 rpm  "/>
    <x v="33"/>
    <n v="4.819"/>
    <n v="2.141"/>
    <n v="1.796"/>
    <x v="0"/>
    <s v="SI"/>
    <n v="93"/>
  </r>
  <r>
    <s v="Mercedes-Benz "/>
    <x v="57"/>
    <x v="75"/>
    <n v="4200000"/>
    <x v="63"/>
    <n v="2015"/>
    <n v="77000"/>
    <s v="Diesel       "/>
    <s v="Automatic    "/>
    <s v="Black  "/>
    <s v="Second           "/>
    <s v="2987 cc "/>
    <s v="258 bhp @ 3600 rpm  "/>
    <x v="32"/>
    <n v="5.12"/>
    <n v="1.9339999999999999"/>
    <n v="1.85"/>
    <x v="1"/>
    <s v="SI"/>
    <n v="100"/>
  </r>
  <r>
    <s v="Mercedes-Benz "/>
    <x v="60"/>
    <x v="76"/>
    <n v="4200000"/>
    <x v="63"/>
    <n v="2018"/>
    <n v="102000"/>
    <s v="Diesel       "/>
    <s v="Automatic    "/>
    <s v="Black  "/>
    <s v="First            "/>
    <s v="2143 cc "/>
    <s v="201 bhp @ 3800 rpm  "/>
    <x v="33"/>
    <n v="4.819"/>
    <n v="2.141"/>
    <n v="1.796"/>
    <x v="0"/>
    <s v="SI"/>
    <n v="93"/>
  </r>
  <r>
    <s v="Mercedes-Benz "/>
    <x v="60"/>
    <x v="77"/>
    <n v="4200000"/>
    <x v="63"/>
    <n v="2017"/>
    <n v="85000"/>
    <s v="Diesel       "/>
    <s v="Automatic    "/>
    <s v="Black  "/>
    <s v="First            "/>
    <s v="2143 cc "/>
    <s v="201 bhp @ 3800 rpm  "/>
    <x v="33"/>
    <n v="4.819"/>
    <n v="2.141"/>
    <n v="1.796"/>
    <x v="0"/>
    <s v="SI"/>
    <n v="93"/>
  </r>
  <r>
    <s v="Mercedes-Benz "/>
    <x v="60"/>
    <x v="78"/>
    <n v="4590000"/>
    <x v="64"/>
    <n v="2018"/>
    <n v="95786"/>
    <s v="Diesel       "/>
    <s v="Automatic    "/>
    <s v="Black  "/>
    <s v="First            "/>
    <s v="2143 cc "/>
    <s v="201 bhp @ 3800 rpm  "/>
    <x v="33"/>
    <n v="4.819"/>
    <n v="2.141"/>
    <n v="1.796"/>
    <x v="0"/>
    <s v="SI"/>
    <n v="93"/>
  </r>
  <r>
    <s v="Mercedes-Benz "/>
    <x v="60"/>
    <x v="79"/>
    <n v="5775000"/>
    <x v="65"/>
    <n v="2019"/>
    <n v="57000"/>
    <s v="Diesel       "/>
    <s v="Automatic    "/>
    <s v="Black  "/>
    <s v="First            "/>
    <s v="2143 cc "/>
    <s v="201 bhp @ 3800 rpm  "/>
    <x v="33"/>
    <n v="4.819"/>
    <n v="2.141"/>
    <n v="1.796"/>
    <x v="0"/>
    <s v="SI"/>
    <n v="93"/>
  </r>
  <r>
    <s v="Mercedes-Benz "/>
    <x v="61"/>
    <x v="80"/>
    <n v="6150000"/>
    <x v="66"/>
    <n v="2018"/>
    <n v="18000"/>
    <s v="Diesel       "/>
    <s v="Automatic    "/>
    <s v="Black  "/>
    <s v="First            "/>
    <s v="2987 cc "/>
    <s v="255 bhp @ 3400 rpm  "/>
    <x v="34"/>
    <n v="4.819"/>
    <n v="2.141"/>
    <n v="1.796"/>
    <x v="0"/>
    <s v="SI"/>
    <n v="93"/>
  </r>
  <r>
    <s v="Mercedes-Benz "/>
    <x v="62"/>
    <x v="81"/>
    <n v="7000000"/>
    <x v="67"/>
    <n v="2021"/>
    <n v="19000"/>
    <s v="Diesel       "/>
    <s v="Automatic    "/>
    <s v="Black  "/>
    <s v="First            "/>
    <s v="1950 cc "/>
    <s v="192 bhp @ 3800 rpm  "/>
    <x v="1"/>
    <n v="4.6580000000000004"/>
    <n v="1.89"/>
    <n v="1.6439999999999999"/>
    <x v="0"/>
    <s v="SI"/>
    <n v="66"/>
  </r>
  <r>
    <s v="Mercedes-Benz "/>
    <x v="63"/>
    <x v="82"/>
    <n v="7475000"/>
    <x v="68"/>
    <n v="2021"/>
    <n v="13000"/>
    <s v="Diesel       "/>
    <s v="Automatic    "/>
    <s v="Black  "/>
    <s v="First            "/>
    <s v="1950 cc "/>
    <s v="192 bhp @ 3800 rpm  "/>
    <x v="1"/>
    <n v="5.0629999999999997"/>
    <n v="1.86"/>
    <n v="1.494"/>
    <x v="0"/>
    <s v="SI"/>
    <n v="80"/>
  </r>
  <r>
    <s v="Mercedes-Benz "/>
    <x v="64"/>
    <x v="83"/>
    <n v="7475000"/>
    <x v="68"/>
    <n v="2021"/>
    <n v="13000"/>
    <s v="Diesel       "/>
    <s v="Automatic    "/>
    <s v="Black  "/>
    <s v="First            "/>
    <s v="1950 cc "/>
    <s v="192 bhp @ 3800 rpm  "/>
    <x v="1"/>
    <n v="5.0629999999999997"/>
    <n v="1.86"/>
    <n v="1.494"/>
    <x v="0"/>
    <s v="SI"/>
    <n v="80"/>
  </r>
  <r>
    <s v="Mercedes-Benz "/>
    <x v="63"/>
    <x v="84"/>
    <n v="7780000"/>
    <x v="69"/>
    <n v="2022"/>
    <n v="11000"/>
    <s v="Diesel       "/>
    <s v="Automatic    "/>
    <s v="Black  "/>
    <s v="First            "/>
    <s v="1950 cc "/>
    <s v="192 bhp @ 3800 rpm  "/>
    <x v="1"/>
    <n v="5.0629999999999997"/>
    <n v="1.86"/>
    <n v="1.494"/>
    <x v="0"/>
    <s v="SI"/>
    <n v="80"/>
  </r>
  <r>
    <s v="Mercedes-Benz "/>
    <x v="65"/>
    <x v="85"/>
    <n v="8900000"/>
    <x v="70"/>
    <n v="2021"/>
    <n v="9000"/>
    <s v="Diesel       "/>
    <s v="Automatic    "/>
    <s v="Black  "/>
    <s v="First            "/>
    <s v="1950 cc "/>
    <s v="241 bhp @ 4200 rpm  "/>
    <x v="8"/>
    <n v="4.9240000000000004"/>
    <n v="2.157"/>
    <n v="1.772"/>
    <x v="0"/>
    <s v="SI"/>
    <n v="93"/>
  </r>
  <r>
    <s v="MG            "/>
    <x v="66"/>
    <x v="86"/>
    <n v="1780000"/>
    <x v="71"/>
    <n v="2020"/>
    <n v="65433"/>
    <s v="Diesel       "/>
    <s v="Manual       "/>
    <s v="Black  "/>
    <s v="First            "/>
    <s v="1956 cc "/>
    <s v="169 bhp @ 3750 rpm  "/>
    <x v="35"/>
    <n v="4.6550000000000002"/>
    <n v="1.835"/>
    <n v="1.76"/>
    <x v="0"/>
    <s v="SI"/>
    <n v="60"/>
  </r>
  <r>
    <s v="MG            "/>
    <x v="67"/>
    <x v="87"/>
    <n v="3500000"/>
    <x v="58"/>
    <n v="2021"/>
    <n v="7900"/>
    <s v="Diesel       "/>
    <s v="Automatic    "/>
    <s v="Black  "/>
    <s v="First            "/>
    <s v="1996 cc "/>
    <s v="215 bhp @ 4000 rpm  "/>
    <x v="36"/>
    <n v="4.9850000000000003"/>
    <n v="1.9259999999999999"/>
    <n v="1.867"/>
    <x v="3"/>
    <s v="SI"/>
    <n v="75"/>
  </r>
  <r>
    <s v="Renault       "/>
    <x v="68"/>
    <x v="88"/>
    <n v="425000"/>
    <x v="4"/>
    <n v="2015"/>
    <n v="75000"/>
    <s v="Diesel       "/>
    <s v="Manual       "/>
    <s v="Black  "/>
    <s v="First            "/>
    <s v="1461 cc "/>
    <s v="84 bhp @ 3750 rpm   "/>
    <x v="37"/>
    <n v="4.3150000000000004"/>
    <n v="1.8220000000000001"/>
    <n v="1.6950000000000001"/>
    <x v="0"/>
    <s v="SI"/>
    <n v="50"/>
  </r>
  <r>
    <s v="Skoda         "/>
    <x v="69"/>
    <x v="89"/>
    <n v="499000"/>
    <x v="72"/>
    <n v="2014"/>
    <n v="88000"/>
    <s v="Diesel       "/>
    <s v="Automatic    "/>
    <s v="Black  "/>
    <s v="Second           "/>
    <s v="1498 cc "/>
    <s v="103 bhp @ 4400 rpm  "/>
    <x v="38"/>
    <n v="4.3860000000000001"/>
    <n v="1.6990000000000001"/>
    <n v="1.466"/>
    <x v="0"/>
    <s v="SI"/>
    <n v="55"/>
  </r>
  <r>
    <s v="Skoda         "/>
    <x v="70"/>
    <x v="90"/>
    <n v="500000"/>
    <x v="42"/>
    <n v="2012"/>
    <n v="86288"/>
    <s v="Diesel       "/>
    <s v="Manual       "/>
    <s v="Black  "/>
    <s v="First            "/>
    <s v="1598 cc "/>
    <s v="103 bhp @ 4400 rpm  "/>
    <x v="38"/>
    <n v="4.3860000000000001"/>
    <n v="1.6990000000000001"/>
    <n v="1.466"/>
    <x v="0"/>
    <s v="SI"/>
    <n v="55"/>
  </r>
  <r>
    <s v="Skoda         "/>
    <x v="71"/>
    <x v="91"/>
    <n v="1160000"/>
    <x v="73"/>
    <n v="2015"/>
    <n v="47981"/>
    <s v="Diesel       "/>
    <s v="Automatic    "/>
    <s v="Black  "/>
    <s v="First            "/>
    <s v="1968 cc "/>
    <s v="141 bhp @ 4000 rpm  "/>
    <x v="7"/>
    <n v="4.6589999999999998"/>
    <n v="1.8140000000000001"/>
    <n v="1.476"/>
    <x v="0"/>
    <s v="SI"/>
    <n v="50"/>
  </r>
  <r>
    <s v="Ssangyong     "/>
    <x v="72"/>
    <x v="92"/>
    <n v="900000"/>
    <x v="74"/>
    <n v="2016"/>
    <n v="70000"/>
    <s v="Diesel       "/>
    <s v="Manual       "/>
    <s v="Black  "/>
    <s v="Second           "/>
    <s v="2696 cc "/>
    <s v="162 bhp @ 4000 rpm  "/>
    <x v="39"/>
    <n v="4.7549999999999999"/>
    <n v="1.9"/>
    <n v="1.7849999999999999"/>
    <x v="1"/>
    <s v="SI"/>
    <n v="78"/>
  </r>
  <r>
    <s v="Tata          "/>
    <x v="73"/>
    <x v="93"/>
    <n v="375000"/>
    <x v="75"/>
    <n v="2013"/>
    <n v="97000"/>
    <s v="Diesel       "/>
    <s v="Manual       "/>
    <s v="Black  "/>
    <s v="First            "/>
    <s v="2179 cc "/>
    <s v="138 bhp @ 4000 rpm  "/>
    <x v="5"/>
    <n v="4.6550000000000002"/>
    <n v="1.9650000000000001"/>
    <n v="1.9219999999999999"/>
    <x v="1"/>
    <s v="SI"/>
    <n v="55"/>
  </r>
  <r>
    <s v="Tata          "/>
    <x v="74"/>
    <x v="94"/>
    <n v="740000"/>
    <x v="44"/>
    <n v="2015"/>
    <n v="155000"/>
    <s v="Diesel       "/>
    <s v="Manual       "/>
    <s v="Black  "/>
    <s v="First            "/>
    <s v="2179 cc "/>
    <s v="138 bhp @ 4000 rpm  "/>
    <x v="5"/>
    <n v="4.6550000000000002"/>
    <n v="1.9650000000000001"/>
    <n v="1.9219999999999999"/>
    <x v="1"/>
    <s v="SI"/>
    <n v="55"/>
  </r>
  <r>
    <s v="Tata          "/>
    <x v="75"/>
    <x v="95"/>
    <n v="1930000"/>
    <x v="76"/>
    <n v="2021"/>
    <n v="15000"/>
    <s v="Diesel       "/>
    <s v="Manual       "/>
    <s v="Black  "/>
    <s v="First            "/>
    <s v="1956 cc "/>
    <s v="168 bhp @ 3750 rpm  "/>
    <x v="17"/>
    <n v="4.5979999999999999"/>
    <n v="1.8939999999999999"/>
    <n v="1.706"/>
    <x v="0"/>
    <s v="SI"/>
    <n v="50"/>
  </r>
  <r>
    <s v="Tata          "/>
    <x v="76"/>
    <x v="96"/>
    <n v="1995000"/>
    <x v="77"/>
    <n v="2020"/>
    <n v="8000"/>
    <s v="Diesel       "/>
    <s v="Automatic    "/>
    <s v="Black  "/>
    <s v="First            "/>
    <s v="1956 cc "/>
    <s v="168 bhp @ 3750 rpm  "/>
    <x v="17"/>
    <n v="4.5979999999999999"/>
    <n v="1.8939999999999999"/>
    <n v="1.706"/>
    <x v="0"/>
    <s v="SI"/>
    <n v="50"/>
  </r>
  <r>
    <s v="Tata          "/>
    <x v="77"/>
    <x v="97"/>
    <n v="2275000"/>
    <x v="78"/>
    <n v="2022"/>
    <n v="38000"/>
    <s v="Diesel       "/>
    <s v="Automatic    "/>
    <s v="Black  "/>
    <s v="First            "/>
    <s v="1956 cc "/>
    <s v="168 bhp @ 3750 rpm  "/>
    <x v="17"/>
    <n v="4.5979999999999999"/>
    <n v="1.8939999999999999"/>
    <n v="1.706"/>
    <x v="0"/>
    <s v="SI"/>
    <n v="50"/>
  </r>
  <r>
    <s v="Toyota        "/>
    <x v="78"/>
    <x v="98"/>
    <n v="825000"/>
    <x v="79"/>
    <n v="2010"/>
    <n v="114000"/>
    <s v="Diesel       "/>
    <s v="Manual       "/>
    <s v="Black  "/>
    <s v="Second           "/>
    <s v="2982 cc "/>
    <s v="171@3600            "/>
    <x v="40"/>
    <n v="4.6950000000000003"/>
    <n v="1.84"/>
    <n v="1.85"/>
    <x v="1"/>
    <s v="SI"/>
    <n v="80"/>
  </r>
  <r>
    <s v="Toyota        "/>
    <x v="79"/>
    <x v="99"/>
    <n v="1750000"/>
    <x v="38"/>
    <n v="2015"/>
    <n v="72000"/>
    <s v="Diesel       "/>
    <s v="Automatic    "/>
    <s v="Black  "/>
    <s v="Second           "/>
    <s v="2982 cc "/>
    <s v="169 bhp @ 3600 rpm  "/>
    <x v="35"/>
    <n v="4.7050000000000001"/>
    <n v="1.84"/>
    <n v="1.85"/>
    <x v="1"/>
    <s v="SI"/>
    <n v="80"/>
  </r>
  <r>
    <s v="Toyota        "/>
    <x v="80"/>
    <x v="100"/>
    <n v="2425000"/>
    <x v="80"/>
    <n v="2022"/>
    <n v="11000"/>
    <s v="Diesel       "/>
    <s v="Automatic    "/>
    <s v="Black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81"/>
    <x v="101"/>
    <n v="2550000"/>
    <x v="81"/>
    <n v="2017"/>
    <n v="44000"/>
    <s v="Diesel       "/>
    <s v="Automatic    "/>
    <s v="Black  "/>
    <s v="Second           "/>
    <s v="2755 cc "/>
    <s v="174 bhp @ 3400 rpm  "/>
    <x v="6"/>
    <n v="4.7949999999999999"/>
    <n v="1.855"/>
    <n v="1.835"/>
    <x v="1"/>
    <s v="SI"/>
    <n v="80"/>
  </r>
  <r>
    <s v="Toyota        "/>
    <x v="82"/>
    <x v="102"/>
    <n v="2980000"/>
    <x v="82"/>
    <n v="2019"/>
    <n v="92000"/>
    <s v="Diesel       "/>
    <s v="Manual       "/>
    <s v="Black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03"/>
    <n v="3550000"/>
    <x v="83"/>
    <n v="2020"/>
    <n v="55000"/>
    <s v="Diesel       "/>
    <s v="Automatic    "/>
    <s v="Black  "/>
    <s v="First            "/>
    <s v="2755 cc "/>
    <s v="174 bhp @ 3400 rpm  "/>
    <x v="6"/>
    <n v="4.7949999999999999"/>
    <n v="1.855"/>
    <n v="1.835"/>
    <x v="1"/>
    <s v="SI"/>
    <n v="80"/>
  </r>
  <r>
    <s v="Toyota        "/>
    <x v="83"/>
    <x v="104"/>
    <n v="11500000"/>
    <x v="84"/>
    <n v="2022"/>
    <n v="4000"/>
    <s v="Hybrid       "/>
    <s v="Automatic    "/>
    <s v="Black  "/>
    <s v="First            "/>
    <s v="2494 cc "/>
    <s v="115 bhp @ 4700 rpm  "/>
    <x v="25"/>
    <n v="4.9349999999999996"/>
    <n v="1.85"/>
    <n v="1.895"/>
    <x v="1"/>
    <s v="SI"/>
    <n v="58"/>
  </r>
  <r>
    <s v="Audi          "/>
    <x v="84"/>
    <x v="105"/>
    <n v="2850000"/>
    <x v="85"/>
    <n v="2017"/>
    <n v="58000"/>
    <s v="Petrol       "/>
    <s v="Automatic    "/>
    <s v="Black  "/>
    <s v="First            "/>
    <s v="1798 cc "/>
    <s v="190 bhp @ 4200 rpm  "/>
    <x v="9"/>
    <n v="4.9329999999999998"/>
    <n v="1.8740000000000001"/>
    <n v="1.4550000000000001"/>
    <x v="0"/>
    <s v="SI"/>
    <n v="75"/>
  </r>
  <r>
    <s v="Audi          "/>
    <x v="85"/>
    <x v="106"/>
    <n v="4151000"/>
    <x v="86"/>
    <n v="2022"/>
    <n v="1"/>
    <s v="Petrol       "/>
    <s v="Automatic    "/>
    <s v="Black  "/>
    <s v="UnRegistered Car "/>
    <s v="1984 cc "/>
    <s v="188 bhp @ 4200 rpm  "/>
    <x v="11"/>
    <n v="4.7619999999999996"/>
    <n v="1.847"/>
    <n v="1.4330000000000001"/>
    <x v="0"/>
    <s v="SI"/>
    <n v="54"/>
  </r>
  <r>
    <s v="Audi          "/>
    <x v="85"/>
    <x v="107"/>
    <n v="4200000"/>
    <x v="63"/>
    <n v="2021"/>
    <n v="12321"/>
    <s v="Petrol       "/>
    <s v="Automatic    "/>
    <s v="Black  "/>
    <s v="UnRegistered Car "/>
    <s v="1984 cc "/>
    <s v="188 bhp @ 4200 rpm  "/>
    <x v="11"/>
    <n v="4.7619999999999996"/>
    <n v="1.847"/>
    <n v="1.4330000000000001"/>
    <x v="0"/>
    <s v="SI"/>
    <n v="54"/>
  </r>
  <r>
    <s v="Audi          "/>
    <x v="86"/>
    <x v="108"/>
    <n v="9400000"/>
    <x v="87"/>
    <n v="2022"/>
    <n v="4500"/>
    <s v="Petrol       "/>
    <s v="Automatic    "/>
    <s v="Black  "/>
    <s v="First            "/>
    <s v="2995 cc "/>
    <s v="335 bhp @ 5200 rpm  "/>
    <x v="42"/>
    <n v="5.0640000000000001"/>
    <n v="1.97"/>
    <n v="1.7030000000000001"/>
    <x v="1"/>
    <s v="SI"/>
    <n v="85"/>
  </r>
  <r>
    <s v="BMW           "/>
    <x v="87"/>
    <x v="109"/>
    <n v="5500000"/>
    <x v="88"/>
    <n v="2020"/>
    <n v="19000"/>
    <s v="Petrol       "/>
    <s v="Automatic    "/>
    <s v="Black  "/>
    <s v="First            "/>
    <s v="1998 cc "/>
    <s v="248 bhp @ 5200 rpm  "/>
    <x v="43"/>
    <n v="4.633"/>
    <n v="1.8109999999999999"/>
    <n v="1.429"/>
    <x v="0"/>
    <s v="SI"/>
    <n v="57"/>
  </r>
  <r>
    <s v="Ferrari       "/>
    <x v="88"/>
    <x v="110"/>
    <n v="35000000"/>
    <x v="89"/>
    <n v="2018"/>
    <n v="9500"/>
    <s v="Petrol       "/>
    <s v="Automatic    "/>
    <s v="Black  "/>
    <s v="First            "/>
    <s v="3902 cc "/>
    <s v="660 bhp @ 8000 rpm  "/>
    <x v="44"/>
    <n v="4.5679999999999996"/>
    <n v="1.952"/>
    <n v="1.2130000000000001"/>
    <x v="4"/>
    <s v="NO"/>
    <n v="78"/>
  </r>
  <r>
    <s v="Fiat          "/>
    <x v="89"/>
    <x v="111"/>
    <n v="235000"/>
    <x v="90"/>
    <n v="2011"/>
    <n v="54000"/>
    <s v="Petrol       "/>
    <s v="Manual       "/>
    <s v="Black  "/>
    <s v="First            "/>
    <s v="1368 cc "/>
    <s v="90@6000             "/>
    <x v="45"/>
    <n v="4.5599999999999996"/>
    <n v="1.73"/>
    <n v="1.4870000000000001"/>
    <x v="0"/>
    <s v="SI"/>
    <n v="45"/>
  </r>
  <r>
    <s v="Ford          "/>
    <x v="90"/>
    <x v="112"/>
    <n v="550000"/>
    <x v="91"/>
    <n v="2013"/>
    <n v="47000"/>
    <s v="Petrol       "/>
    <s v="Manual       "/>
    <s v="Black  "/>
    <s v="First            "/>
    <s v="1499 cc "/>
    <s v="109 bhp @ 6300 rpm  "/>
    <x v="46"/>
    <n v="3.9990000000000001"/>
    <n v="1.7649999999999999"/>
    <n v="1.708"/>
    <x v="0"/>
    <s v="SI"/>
    <n v="52"/>
  </r>
  <r>
    <s v="Ford          "/>
    <x v="91"/>
    <x v="113"/>
    <n v="8000000"/>
    <x v="92"/>
    <n v="2017"/>
    <n v="25000"/>
    <s v="Petrol       "/>
    <s v="Automatic    "/>
    <s v="Black  "/>
    <s v="Third            "/>
    <s v="4951 cc "/>
    <s v="396 bhp @ 6500 rpm  "/>
    <x v="47"/>
    <n v="4.7839999999999998"/>
    <n v="2.08"/>
    <n v="1.391"/>
    <x v="2"/>
    <s v="NO"/>
    <n v="60.9"/>
  </r>
  <r>
    <s v="Honda         "/>
    <x v="92"/>
    <x v="114"/>
    <n v="250000"/>
    <x v="93"/>
    <n v="2006"/>
    <n v="119300"/>
    <s v="Petrol       "/>
    <s v="Automatic    "/>
    <s v="Black  "/>
    <s v="Third            "/>
    <s v="2354 cc "/>
    <s v="152@6000            "/>
    <x v="48"/>
    <n v="4.63"/>
    <n v="1.78"/>
    <n v="1.71"/>
    <x v="0"/>
    <s v="SI"/>
    <n v="58"/>
  </r>
  <r>
    <s v="Honda         "/>
    <x v="93"/>
    <x v="115"/>
    <n v="250000"/>
    <x v="93"/>
    <n v="2009"/>
    <n v="72256"/>
    <s v="Petrol       "/>
    <s v="Manual       "/>
    <s v="Black  "/>
    <s v="First            "/>
    <s v="1497 cc "/>
    <s v="118@6600            "/>
    <x v="49"/>
    <n v="4.42"/>
    <n v="1.6950000000000001"/>
    <n v="1.48"/>
    <x v="0"/>
    <s v="SI"/>
    <n v="42"/>
  </r>
  <r>
    <s v="Honda         "/>
    <x v="94"/>
    <x v="116"/>
    <n v="550000"/>
    <x v="91"/>
    <n v="2011"/>
    <n v="69000"/>
    <s v="Petrol       "/>
    <s v="Automatic    "/>
    <s v="Black  "/>
    <s v="Second           "/>
    <s v="1497 cc "/>
    <s v="118@6600            "/>
    <x v="49"/>
    <n v="4.42"/>
    <n v="1.6950000000000001"/>
    <n v="1.48"/>
    <x v="0"/>
    <s v="SI"/>
    <n v="42"/>
  </r>
  <r>
    <s v="Honda         "/>
    <x v="95"/>
    <x v="117"/>
    <n v="1340000"/>
    <x v="94"/>
    <n v="2021"/>
    <n v="11000"/>
    <s v="Petrol       "/>
    <s v="Automatic    "/>
    <s v="Black  "/>
    <s v="First            "/>
    <s v="1497 cc "/>
    <s v="117 bhp @ 6600 rpm  "/>
    <x v="50"/>
    <n v="4.4400000000000004"/>
    <n v="1.6950000000000001"/>
    <n v="1.4950000000000001"/>
    <x v="0"/>
    <s v="SI"/>
    <n v="40"/>
  </r>
  <r>
    <s v="Hyundai       "/>
    <x v="96"/>
    <x v="118"/>
    <n v="185000"/>
    <x v="95"/>
    <n v="2008"/>
    <n v="61000"/>
    <s v="Petrol       "/>
    <s v="Automatic    "/>
    <s v="Black  "/>
    <s v="Third            "/>
    <s v="1197 cc "/>
    <s v="80@5200             "/>
    <x v="51"/>
    <n v="3.5649999999999999"/>
    <n v="1.595"/>
    <n v="1.55"/>
    <x v="0"/>
    <s v="SI"/>
    <n v="35"/>
  </r>
  <r>
    <s v="Hyundai       "/>
    <x v="97"/>
    <x v="119"/>
    <n v="425000"/>
    <x v="4"/>
    <n v="2015"/>
    <n v="11628"/>
    <s v="Petrol       "/>
    <s v="Manual       "/>
    <s v="Black  "/>
    <s v="First            "/>
    <s v="1197 cc "/>
    <s v="81 bhp @ 6000 rpm   "/>
    <x v="52"/>
    <n v="3.9950000000000001"/>
    <n v="1.66"/>
    <n v="1.52"/>
    <x v="0"/>
    <s v="SI"/>
    <n v="43"/>
  </r>
  <r>
    <s v="Hyundai       "/>
    <x v="98"/>
    <x v="120"/>
    <n v="750000"/>
    <x v="96"/>
    <n v="2018"/>
    <n v="16339"/>
    <s v="Petrol       "/>
    <s v="Manual       "/>
    <s v="Black  "/>
    <s v="First            "/>
    <s v="1591 cc "/>
    <s v="121 bhp @ 6300 rpm  "/>
    <x v="53"/>
    <n v="4.375"/>
    <n v="1.7"/>
    <n v="1.4750000000000001"/>
    <x v="0"/>
    <s v="SI"/>
    <n v="43"/>
  </r>
  <r>
    <s v="Hyundai       "/>
    <x v="99"/>
    <x v="121"/>
    <n v="1115000"/>
    <x v="97"/>
    <n v="2018"/>
    <n v="37000"/>
    <s v="Petrol       "/>
    <s v="Manual       "/>
    <s v="Black  "/>
    <s v="Second           "/>
    <s v="1591 cc "/>
    <s v="122 bhp @ 6400 rpm  "/>
    <x v="54"/>
    <n v="4.2699999999999996"/>
    <n v="1.78"/>
    <n v="1.665"/>
    <x v="0"/>
    <s v="SI"/>
    <n v="55"/>
  </r>
  <r>
    <s v="Hyundai       "/>
    <x v="100"/>
    <x v="122"/>
    <n v="1149000"/>
    <x v="98"/>
    <n v="2019"/>
    <n v="26894"/>
    <s v="Petrol       "/>
    <s v="Automatic    "/>
    <s v="Black  "/>
    <s v="First            "/>
    <s v="1591 cc "/>
    <s v="121 bhp @ 6400 rpm  "/>
    <x v="53"/>
    <n v="4.4400000000000004"/>
    <n v="1.7290000000000001"/>
    <n v="1.4750000000000001"/>
    <x v="0"/>
    <s v="SI"/>
    <n v="45"/>
  </r>
  <r>
    <s v="Hyundai       "/>
    <x v="101"/>
    <x v="123"/>
    <n v="1175000"/>
    <x v="99"/>
    <n v="2019"/>
    <n v="20000"/>
    <s v="Petrol       "/>
    <s v="Manual       "/>
    <s v="Black  "/>
    <s v="First            "/>
    <s v="1591 cc "/>
    <s v="121 bhp @ 6300 rpm  "/>
    <x v="53"/>
    <n v="4.375"/>
    <n v="1.7"/>
    <n v="1.4750000000000001"/>
    <x v="0"/>
    <s v="SI"/>
    <n v="43"/>
  </r>
  <r>
    <s v="Hyundai       "/>
    <x v="102"/>
    <x v="124"/>
    <n v="1295000"/>
    <x v="5"/>
    <n v="2018"/>
    <n v="30000"/>
    <s v="Petrol       "/>
    <s v="Automatic    "/>
    <s v="Black  "/>
    <s v="First            "/>
    <s v="1591 cc "/>
    <s v="122 bhp @ 6400 rpm  "/>
    <x v="54"/>
    <n v="4.2699999999999996"/>
    <n v="1.78"/>
    <n v="1.665"/>
    <x v="0"/>
    <s v="SI"/>
    <n v="55"/>
  </r>
  <r>
    <s v="Hyundai       "/>
    <x v="103"/>
    <x v="125"/>
    <n v="1789999"/>
    <x v="100"/>
    <n v="2018"/>
    <n v="46000"/>
    <s v="Petrol       "/>
    <s v="Automatic    "/>
    <s v="Black  "/>
    <s v="First            "/>
    <s v="1999 cc "/>
    <s v="153 bhp @ 6200 rpm  "/>
    <x v="26"/>
    <n v="4.4749999999999996"/>
    <n v="1.85"/>
    <n v="1.66"/>
    <x v="0"/>
    <s v="SI"/>
    <n v="62"/>
  </r>
  <r>
    <s v="Hyundai       "/>
    <x v="104"/>
    <x v="126"/>
    <n v="1875000"/>
    <x v="101"/>
    <n v="2022"/>
    <n v="18000"/>
    <s v="Petrol       "/>
    <s v="Automatic    "/>
    <s v="Black  "/>
    <s v="First            "/>
    <s v="1353 cc "/>
    <s v="138 bhp @ 6000 rpm  "/>
    <x v="5"/>
    <n v="4.3"/>
    <n v="1.79"/>
    <n v="1.635"/>
    <x v="0"/>
    <s v="SI"/>
    <n v="50"/>
  </r>
  <r>
    <s v="Hyundai       "/>
    <x v="104"/>
    <x v="127"/>
    <n v="1875000"/>
    <x v="101"/>
    <n v="2020"/>
    <n v="18000"/>
    <s v="Petrol       "/>
    <s v="Automatic    "/>
    <s v="Black  "/>
    <s v="First            "/>
    <s v="1353 cc "/>
    <s v="138 bhp @ 6000 rpm  "/>
    <x v="5"/>
    <n v="4.3"/>
    <n v="1.79"/>
    <n v="1.635"/>
    <x v="0"/>
    <s v="SI"/>
    <n v="50"/>
  </r>
  <r>
    <s v="Hyundai       "/>
    <x v="105"/>
    <x v="128"/>
    <n v="1911000"/>
    <x v="102"/>
    <n v="2022"/>
    <n v="1300"/>
    <s v="Petrol       "/>
    <s v="Automatic    "/>
    <s v="Black  "/>
    <s v="First            "/>
    <s v="1353 cc "/>
    <s v="138 bhp @ 6000 rpm  "/>
    <x v="5"/>
    <n v="4.3"/>
    <n v="1.79"/>
    <n v="1.635"/>
    <x v="0"/>
    <s v="SI"/>
    <n v="50"/>
  </r>
  <r>
    <s v="Jeep          "/>
    <x v="106"/>
    <x v="129"/>
    <n v="1748999"/>
    <x v="103"/>
    <n v="2021"/>
    <n v="25700"/>
    <s v="Petrol       "/>
    <s v="Manual       "/>
    <s v="Black  "/>
    <s v="First            "/>
    <s v="1368 cc "/>
    <s v="160 bhp @ 5500 rpm  "/>
    <x v="55"/>
    <n v="4.3949999999999996"/>
    <n v="1.8180000000000001"/>
    <n v="1.64"/>
    <x v="0"/>
    <s v="SI"/>
    <n v="60"/>
  </r>
  <r>
    <s v="Kia           "/>
    <x v="107"/>
    <x v="130"/>
    <n v="1275000"/>
    <x v="104"/>
    <n v="2020"/>
    <n v="42000"/>
    <s v="Petrol       "/>
    <s v="Manual       "/>
    <s v="Black  "/>
    <s v="First            "/>
    <s v="1497 cc "/>
    <s v="113 bhp @ 6300 rpm  "/>
    <x v="19"/>
    <n v="4.3150000000000004"/>
    <n v="1.8"/>
    <n v="1.645"/>
    <x v="0"/>
    <s v="SI"/>
    <n v="50"/>
  </r>
  <r>
    <s v="Kia           "/>
    <x v="108"/>
    <x v="131"/>
    <n v="1525000"/>
    <x v="105"/>
    <n v="2021"/>
    <n v="14000"/>
    <s v="Petrol       "/>
    <s v="Manual       "/>
    <s v="Black  "/>
    <s v="First            "/>
    <s v="1497 cc "/>
    <s v="114 bhp @ 6300 rpm  "/>
    <x v="56"/>
    <n v="4.3150000000000004"/>
    <n v="1.8"/>
    <n v="1.645"/>
    <x v="0"/>
    <s v="SI"/>
    <n v="50"/>
  </r>
  <r>
    <s v="Kia           "/>
    <x v="109"/>
    <x v="132"/>
    <n v="1850000"/>
    <x v="106"/>
    <n v="2020"/>
    <n v="7000"/>
    <s v="Petrol       "/>
    <s v="Automatic    "/>
    <s v="Black  "/>
    <s v="First            "/>
    <s v="1353 cc "/>
    <s v="138 bhp @ 6000 rpm  "/>
    <x v="5"/>
    <n v="4.3150000000000004"/>
    <n v="1.8"/>
    <n v="1.645"/>
    <x v="0"/>
    <s v="SI"/>
    <n v="50"/>
  </r>
  <r>
    <s v="Lexus         "/>
    <x v="110"/>
    <x v="133"/>
    <n v="4375000"/>
    <x v="107"/>
    <n v="2018"/>
    <n v="54500"/>
    <s v="Petrol       "/>
    <s v="Automatic    "/>
    <s v="Black  "/>
    <s v="Second           "/>
    <s v="2494 cc "/>
    <s v="194 bhp @ 5700 rpm  "/>
    <x v="57"/>
    <n v="4.6399999999999997"/>
    <n v="1.845"/>
    <n v="1.645"/>
    <x v="0"/>
    <s v="SI"/>
    <n v="56"/>
  </r>
  <r>
    <s v="Mahindra      "/>
    <x v="111"/>
    <x v="134"/>
    <n v="1650000"/>
    <x v="108"/>
    <n v="2022"/>
    <n v="10000"/>
    <s v="Petrol       "/>
    <s v="Automatic    "/>
    <s v="Black  "/>
    <s v="First            "/>
    <s v="1997 cc "/>
    <s v="150 bhp @ 5000 rpm  "/>
    <x v="58"/>
    <n v="3.9849999999999999"/>
    <n v="1.82"/>
    <n v="1.8440000000000001"/>
    <x v="2"/>
    <s v="NO"/>
    <n v="57"/>
  </r>
  <r>
    <s v="Mahindra      "/>
    <x v="111"/>
    <x v="135"/>
    <n v="1710000"/>
    <x v="109"/>
    <n v="2021"/>
    <n v="4400"/>
    <s v="Petrol       "/>
    <s v="Automatic    "/>
    <s v="Black  "/>
    <s v="First            "/>
    <s v="1997 cc "/>
    <s v="150 bhp @ 5000 rpm  "/>
    <x v="58"/>
    <n v="3.9849999999999999"/>
    <n v="1.82"/>
    <n v="1.8440000000000001"/>
    <x v="2"/>
    <s v="NO"/>
    <n v="57"/>
  </r>
  <r>
    <s v="Maruti Suzuki "/>
    <x v="112"/>
    <x v="136"/>
    <n v="328000"/>
    <x v="110"/>
    <n v="2018"/>
    <n v="26807"/>
    <s v="Petrol       "/>
    <s v="Manual       "/>
    <s v="Black  "/>
    <s v="Second           "/>
    <s v="1196 cc "/>
    <s v="73 bhp @ 6000 rpm   "/>
    <x v="59"/>
    <n v="3.6749999999999998"/>
    <n v="1.4750000000000001"/>
    <n v="1.8"/>
    <x v="0"/>
    <s v="SI"/>
    <n v="40"/>
  </r>
  <r>
    <s v="Maruti Suzuki "/>
    <x v="113"/>
    <x v="137"/>
    <n v="345000"/>
    <x v="111"/>
    <n v="2007"/>
    <n v="92000"/>
    <s v="Petrol       "/>
    <s v="Automatic    "/>
    <s v="Black  "/>
    <s v="Third            "/>
    <s v="1995 cc "/>
    <s v="120@5500            "/>
    <x v="60"/>
    <n v="4.47"/>
    <n v="1.81"/>
    <n v="1.6950000000000001"/>
    <x v="0"/>
    <s v="SI"/>
    <n v="66"/>
  </r>
  <r>
    <s v="Mercedes-Benz "/>
    <x v="114"/>
    <x v="138"/>
    <n v="950000"/>
    <x v="112"/>
    <n v="2011"/>
    <n v="65000"/>
    <s v="Petrol       "/>
    <s v="Automatic    "/>
    <s v="Black  "/>
    <s v="Second           "/>
    <s v="1991 cc "/>
    <s v="184 bhp @ 5500 rpm  "/>
    <x v="12"/>
    <n v="4.8789999999999996"/>
    <n v="1.8540000000000001"/>
    <n v="1.474"/>
    <x v="0"/>
    <s v="SI"/>
    <n v="80"/>
  </r>
  <r>
    <s v="Mercedes-Benz "/>
    <x v="115"/>
    <x v="139"/>
    <n v="1850000"/>
    <x v="106"/>
    <n v="2011"/>
    <n v="26000"/>
    <s v="Petrol       "/>
    <s v="Automatic    "/>
    <s v="Black  "/>
    <s v="First            "/>
    <s v="3498 cc "/>
    <s v="272 bhp @ 6300 rpm  "/>
    <x v="61"/>
    <n v="5.226"/>
    <n v="2.12"/>
    <n v="1.4790000000000001"/>
    <x v="0"/>
    <s v="SI"/>
    <n v="90"/>
  </r>
  <r>
    <s v="Mercedes-Benz "/>
    <x v="116"/>
    <x v="140"/>
    <n v="2385000"/>
    <x v="113"/>
    <n v="2015"/>
    <n v="60921"/>
    <s v="Petrol       "/>
    <s v="Automatic    "/>
    <s v="Black  "/>
    <s v="Second           "/>
    <s v="1991 cc "/>
    <s v="181 bhp @ 5500 rpm  "/>
    <x v="62"/>
    <n v="4.6859999999999999"/>
    <n v="1.81"/>
    <n v="1.4419999999999999"/>
    <x v="0"/>
    <s v="SI"/>
    <n v="66"/>
  </r>
  <r>
    <s v="Mercedes-Benz "/>
    <x v="117"/>
    <x v="141"/>
    <n v="2400000"/>
    <x v="114"/>
    <n v="2016"/>
    <n v="61159"/>
    <s v="Petrol       "/>
    <s v="Automatic    "/>
    <s v="Black  "/>
    <s v="Second           "/>
    <s v="1991 cc "/>
    <s v="184 bhp @ 5500 rpm  "/>
    <x v="12"/>
    <n v="4.8789999999999996"/>
    <n v="1.8540000000000001"/>
    <n v="1.474"/>
    <x v="0"/>
    <s v="SI"/>
    <n v="80"/>
  </r>
  <r>
    <s v="Mercedes-Benz "/>
    <x v="117"/>
    <x v="142"/>
    <n v="2400000"/>
    <x v="114"/>
    <n v="2016"/>
    <n v="60000"/>
    <s v="Petrol       "/>
    <s v="Automatic    "/>
    <s v="Black  "/>
    <s v="Second           "/>
    <s v="1991 cc "/>
    <s v="184 bhp @ 5500 rpm  "/>
    <x v="12"/>
    <n v="4.8789999999999996"/>
    <n v="1.8540000000000001"/>
    <n v="1.474"/>
    <x v="0"/>
    <s v="SI"/>
    <n v="80"/>
  </r>
  <r>
    <s v="Mercedes-Benz "/>
    <x v="118"/>
    <x v="143"/>
    <n v="5950000"/>
    <x v="0"/>
    <n v="2017"/>
    <n v="80000"/>
    <s v="Petrol       "/>
    <s v="Automatic    "/>
    <s v="Black  "/>
    <s v="First            "/>
    <s v="2996 cc "/>
    <s v="329 bhp @ 5250 rpm  "/>
    <x v="63"/>
    <n v="5.13"/>
    <n v="1.9339999999999999"/>
    <n v="1.85"/>
    <x v="0"/>
    <s v="SI"/>
    <n v="100"/>
  </r>
  <r>
    <s v="Mercedes-Benz "/>
    <x v="119"/>
    <x v="144"/>
    <n v="6500000"/>
    <x v="115"/>
    <n v="2021"/>
    <n v="7500"/>
    <s v="Petrol       "/>
    <s v="Automatic    "/>
    <s v="Black  "/>
    <s v="First            "/>
    <s v="1991 cc "/>
    <s v="194 bhp @ 5800 rpm  "/>
    <x v="57"/>
    <n v="5.0629999999999997"/>
    <n v="1.86"/>
    <n v="1.494"/>
    <x v="0"/>
    <s v="SI"/>
    <n v="80"/>
  </r>
  <r>
    <s v="Mercedes-Benz "/>
    <x v="120"/>
    <x v="145"/>
    <n v="8500000"/>
    <x v="116"/>
    <n v="2018"/>
    <n v="25275"/>
    <s v="Petrol       "/>
    <s v="Automatic    "/>
    <s v="Black  "/>
    <s v="First            "/>
    <s v="2996 cc "/>
    <s v="362 bhp @ 5500 rpm  "/>
    <x v="64"/>
    <n v="4.891"/>
    <n v="2.0030000000000001"/>
    <n v="1.7190000000000001"/>
    <x v="0"/>
    <s v="SI"/>
    <n v="93"/>
  </r>
  <r>
    <s v="Mercedes-Benz "/>
    <x v="121"/>
    <x v="146"/>
    <n v="18500000"/>
    <x v="117"/>
    <n v="2021"/>
    <n v="21000"/>
    <s v="Petrol       "/>
    <s v="Automatic    "/>
    <s v="Black  "/>
    <s v="First            "/>
    <s v="3982 cc "/>
    <s v="463 bhp @ 5250 rpm  "/>
    <x v="65"/>
    <n v="5.4619999999999997"/>
    <n v="1.899"/>
    <n v="1.498"/>
    <x v="2"/>
    <s v="NO"/>
    <n v="70"/>
  </r>
  <r>
    <s v="MG            "/>
    <x v="122"/>
    <x v="147"/>
    <n v="1750000"/>
    <x v="38"/>
    <n v="2021"/>
    <n v="33000"/>
    <s v="Petrol       "/>
    <s v="Automatic    "/>
    <s v="Black  "/>
    <s v="First            "/>
    <s v="1451 cc "/>
    <s v="141 bhp @ 5000 rpm  "/>
    <x v="7"/>
    <n v="4.6550000000000002"/>
    <n v="1.835"/>
    <n v="1.76"/>
    <x v="0"/>
    <s v="SI"/>
    <n v="60"/>
  </r>
  <r>
    <s v="MG            "/>
    <x v="123"/>
    <x v="148"/>
    <n v="1950000"/>
    <x v="53"/>
    <n v="2020"/>
    <n v="28584"/>
    <s v="Petrol       "/>
    <s v="Automatic    "/>
    <s v="Black  "/>
    <s v="First            "/>
    <s v="1451 cc "/>
    <s v="141 bhp @ 5000 rpm  "/>
    <x v="7"/>
    <n v="4.72"/>
    <n v="1.835"/>
    <n v="1.76"/>
    <x v="3"/>
    <s v="SI"/>
    <n v="60"/>
  </r>
  <r>
    <s v="MINI          "/>
    <x v="124"/>
    <x v="149"/>
    <n v="3200000"/>
    <x v="118"/>
    <n v="2017"/>
    <n v="10500"/>
    <s v="Petrol       "/>
    <s v="Automatic    "/>
    <s v="Black  "/>
    <s v="First            "/>
    <s v="1998 cc "/>
    <s v="189 bhp @           "/>
    <x v="66"/>
    <n v="3.85"/>
    <n v="1.7270000000000001"/>
    <n v="1.4139999999999999"/>
    <x v="2"/>
    <s v="NO"/>
    <n v="44"/>
  </r>
  <r>
    <s v="MINI          "/>
    <x v="124"/>
    <x v="150"/>
    <n v="3900000"/>
    <x v="1"/>
    <n v="2020"/>
    <n v="13000"/>
    <s v="Petrol       "/>
    <s v="Automatic    "/>
    <s v="Black  "/>
    <s v="First            "/>
    <s v="1998 cc "/>
    <s v="189 bhp @           "/>
    <x v="66"/>
    <n v="3.85"/>
    <n v="1.7270000000000001"/>
    <n v="1.4139999999999999"/>
    <x v="2"/>
    <s v="NO"/>
    <n v="44"/>
  </r>
  <r>
    <s v="Renault       "/>
    <x v="125"/>
    <x v="151"/>
    <n v="600000"/>
    <x v="119"/>
    <n v="2017"/>
    <n v="48000"/>
    <s v="Petrol       "/>
    <s v="Manual       "/>
    <s v="Black  "/>
    <s v="First            "/>
    <s v="1498 cc "/>
    <s v="105 bhp @ 5600 rpm  "/>
    <x v="67"/>
    <n v="4.3150000000000004"/>
    <n v="1.8220000000000001"/>
    <n v="1.6950000000000001"/>
    <x v="0"/>
    <s v="SI"/>
    <n v="50"/>
  </r>
  <r>
    <s v="Skoda         "/>
    <x v="126"/>
    <x v="152"/>
    <n v="819999"/>
    <x v="120"/>
    <n v="2015"/>
    <n v="94580"/>
    <s v="Petrol       "/>
    <s v="Automatic    "/>
    <s v="Black  "/>
    <s v="First            "/>
    <s v="1798 cc "/>
    <s v="177 bhp @ 4500 rpm  "/>
    <x v="0"/>
    <n v="4.6589999999999998"/>
    <n v="1.8140000000000001"/>
    <n v="1.476"/>
    <x v="0"/>
    <s v="SI"/>
    <n v="50"/>
  </r>
  <r>
    <s v="Skoda         "/>
    <x v="127"/>
    <x v="153"/>
    <n v="1650000"/>
    <x v="108"/>
    <n v="2017"/>
    <n v="52458"/>
    <s v="Petrol       "/>
    <s v="Automatic    "/>
    <s v="Black  "/>
    <s v="First            "/>
    <s v="1798 cc "/>
    <s v="177 bhp @ 5100 rpm  "/>
    <x v="0"/>
    <n v="4.8609999999999998"/>
    <n v="1.8640000000000001"/>
    <n v="1.4830000000000001"/>
    <x v="0"/>
    <s v="SI"/>
    <n v="66"/>
  </r>
  <r>
    <s v="Tata          "/>
    <x v="128"/>
    <x v="154"/>
    <n v="400000"/>
    <x v="121"/>
    <n v="2018"/>
    <n v="91460"/>
    <s v="Petrol       "/>
    <s v="Manual       "/>
    <s v="Black  "/>
    <s v="First            "/>
    <s v="1199 cc "/>
    <s v="84 bhp @ 6000 rpm   "/>
    <x v="37"/>
    <n v="3.746"/>
    <n v="1.647"/>
    <n v="1.5349999999999999"/>
    <x v="0"/>
    <s v="SI"/>
    <n v="35"/>
  </r>
  <r>
    <s v="Tata          "/>
    <x v="129"/>
    <x v="155"/>
    <n v="1050000"/>
    <x v="40"/>
    <n v="2022"/>
    <n v="1500"/>
    <s v="Petrol       "/>
    <s v="Manual       "/>
    <s v="Black  "/>
    <s v="First            "/>
    <s v="1199 cc "/>
    <s v="118 bhp @ 5500 rpm  "/>
    <x v="68"/>
    <n v="3.9929999999999999"/>
    <n v="1.8109999999999999"/>
    <n v="1.6060000000000001"/>
    <x v="0"/>
    <s v="SI"/>
    <n v="44"/>
  </r>
  <r>
    <s v="Toyota        "/>
    <x v="130"/>
    <x v="156"/>
    <n v="265000"/>
    <x v="122"/>
    <n v="2011"/>
    <n v="66000"/>
    <s v="Petrol       "/>
    <s v="Manual       "/>
    <s v="Black  "/>
    <s v="First            "/>
    <s v="1496 cc "/>
    <s v="80 bhp @ 5600 rpm   "/>
    <x v="69"/>
    <n v="4.2649999999999997"/>
    <n v="1.6950000000000001"/>
    <n v="1.51"/>
    <x v="0"/>
    <s v="SI"/>
    <n v="45"/>
  </r>
  <r>
    <s v="Toyota        "/>
    <x v="131"/>
    <x v="157"/>
    <n v="350000"/>
    <x v="31"/>
    <n v="2013"/>
    <n v="34000"/>
    <s v="Petrol       "/>
    <s v="Manual       "/>
    <s v="Black  "/>
    <s v="First            "/>
    <s v="1197 cc "/>
    <s v="80 bhp @ 5600 rpm   "/>
    <x v="69"/>
    <n v="3.7749999999999999"/>
    <n v="1.6950000000000001"/>
    <n v="1.51"/>
    <x v="0"/>
    <s v="SI"/>
    <n v="45"/>
  </r>
  <r>
    <s v="Toyota        "/>
    <x v="5"/>
    <x v="158"/>
    <n v="1095000"/>
    <x v="47"/>
    <n v="2016"/>
    <n v="45000"/>
    <s v="Petrol       "/>
    <s v="Automatic    "/>
    <s v="Black  "/>
    <s v="First            "/>
    <s v="1798 cc "/>
    <s v="138 bhp @ 6400 rpm  "/>
    <x v="5"/>
    <n v="4.62"/>
    <n v="1.7749999999999999"/>
    <n v="1.4750000000000001"/>
    <x v="0"/>
    <s v="SI"/>
    <n v="55"/>
  </r>
  <r>
    <s v="Toyota        "/>
    <x v="132"/>
    <x v="159"/>
    <n v="2598000"/>
    <x v="123"/>
    <n v="2022"/>
    <n v="12050"/>
    <s v="Petrol       "/>
    <s v="Automatic    "/>
    <s v="Black  "/>
    <s v="First            "/>
    <s v="2694 cc "/>
    <s v="164 bhp @ 5200 rpm  "/>
    <x v="70"/>
    <n v="4.7350000000000003"/>
    <n v="1.83"/>
    <n v="1.7949999999999999"/>
    <x v="1"/>
    <s v="SI"/>
    <n v="65"/>
  </r>
  <r>
    <s v="Audi          "/>
    <x v="133"/>
    <x v="160"/>
    <n v="1175000"/>
    <x v="99"/>
    <n v="2012"/>
    <n v="77000"/>
    <s v="Diesel       "/>
    <s v="Automatic    "/>
    <s v="Blue   "/>
    <s v="Second           "/>
    <s v="1968 cc "/>
    <s v="177 bhp @ 3750 rpm  "/>
    <x v="0"/>
    <n v="4.915"/>
    <n v="1.8740000000000001"/>
    <n v="1.4550000000000001"/>
    <x v="0"/>
    <s v="SI"/>
    <n v="65"/>
  </r>
  <r>
    <s v="Audi          "/>
    <x v="6"/>
    <x v="161"/>
    <n v="1390000"/>
    <x v="124"/>
    <n v="2012"/>
    <n v="69500"/>
    <s v="Diesel       "/>
    <s v="Automatic    "/>
    <s v="Blue 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34"/>
    <x v="162"/>
    <n v="1450000"/>
    <x v="9"/>
    <n v="2014"/>
    <n v="71796"/>
    <s v="Diesel       "/>
    <s v="Automatic    "/>
    <s v="Blue   "/>
    <s v="Third            "/>
    <s v="1968 cc "/>
    <s v="174 bhp @ 4200 rpm  "/>
    <x v="6"/>
    <n v="4.3849999999999998"/>
    <n v="1.831"/>
    <n v="1.6080000000000001"/>
    <x v="0"/>
    <s v="SI"/>
    <n v="64"/>
  </r>
  <r>
    <s v="Audi          "/>
    <x v="133"/>
    <x v="163"/>
    <n v="1500000"/>
    <x v="125"/>
    <n v="2014"/>
    <n v="69000"/>
    <s v="Diesel       "/>
    <s v="Automatic    "/>
    <s v="Blue   "/>
    <s v="First            "/>
    <s v="1968 cc "/>
    <s v="177 bhp @ 3750 rpm  "/>
    <x v="0"/>
    <n v="4.915"/>
    <n v="1.8740000000000001"/>
    <n v="1.4550000000000001"/>
    <x v="0"/>
    <s v="SI"/>
    <n v="65"/>
  </r>
  <r>
    <s v="Audi          "/>
    <x v="9"/>
    <x v="164"/>
    <n v="1513000"/>
    <x v="126"/>
    <n v="2015"/>
    <n v="79000"/>
    <s v="Diesel       "/>
    <s v="Automatic    "/>
    <s v="Blue 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135"/>
    <x v="165"/>
    <n v="1685000"/>
    <x v="127"/>
    <n v="2016"/>
    <n v="80251"/>
    <s v="Diesel       "/>
    <s v="Automatic    "/>
    <s v="Blue 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136"/>
    <x v="166"/>
    <n v="1800000"/>
    <x v="17"/>
    <n v="2014"/>
    <n v="76529"/>
    <s v="Diesel       "/>
    <s v="Automatic    "/>
    <s v="Blue 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37"/>
    <x v="167"/>
    <n v="1839000"/>
    <x v="128"/>
    <n v="2017"/>
    <n v="110000"/>
    <s v="Diesel       "/>
    <s v="Automatic    "/>
    <s v="Blue 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38"/>
    <x v="168"/>
    <n v="1970000"/>
    <x v="129"/>
    <n v="2017"/>
    <n v="85000"/>
    <s v="Diesel       "/>
    <s v="Automatic    "/>
    <s v="Blue   "/>
    <s v="Second           "/>
    <s v="1968 cc "/>
    <s v="150 bhp @ 3500 rpm  "/>
    <x v="58"/>
    <n v="4.3849999999999998"/>
    <n v="1.831"/>
    <n v="1.6080000000000001"/>
    <x v="0"/>
    <s v="SI"/>
    <n v="64"/>
  </r>
  <r>
    <s v="Audi          "/>
    <x v="135"/>
    <x v="169"/>
    <n v="2375000"/>
    <x v="130"/>
    <n v="2017"/>
    <n v="61643"/>
    <s v="Diesel       "/>
    <s v="Automatic    "/>
    <s v="Blue 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5"/>
    <x v="170"/>
    <n v="2400000"/>
    <x v="114"/>
    <n v="2017"/>
    <n v="81802"/>
    <s v="Diesel       "/>
    <s v="Automatic    "/>
    <s v="Blue   "/>
    <s v="Second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15"/>
    <x v="171"/>
    <n v="2400000"/>
    <x v="114"/>
    <n v="2015"/>
    <n v="100000"/>
    <s v="Diesel       "/>
    <s v="Automatic    "/>
    <s v="Blue 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14"/>
    <x v="172"/>
    <n v="2400000"/>
    <x v="114"/>
    <n v="2014"/>
    <n v="42533"/>
    <s v="Diesel       "/>
    <s v="Automatic    "/>
    <s v="Blue   "/>
    <s v="First            "/>
    <s v="2967 cc "/>
    <s v="241 bhp @ 3800 rpm  "/>
    <x v="8"/>
    <n v="5.0890000000000004"/>
    <n v="1.9830000000000001"/>
    <n v="1.7370000000000001"/>
    <x v="1"/>
    <s v="SI"/>
    <n v="100"/>
  </r>
  <r>
    <s v="Audi          "/>
    <x v="139"/>
    <x v="173"/>
    <n v="2450000"/>
    <x v="131"/>
    <n v="2014"/>
    <n v="48600"/>
    <s v="Diesel       "/>
    <s v="Automatic    "/>
    <s v="Blue   "/>
    <s v="Second           "/>
    <s v="2967 cc "/>
    <s v="241 bhp @ 3800 rpm  "/>
    <x v="8"/>
    <n v="5.0890000000000004"/>
    <n v="1.9830000000000001"/>
    <n v="1.7370000000000001"/>
    <x v="3"/>
    <s v="SI"/>
    <n v="100"/>
  </r>
  <r>
    <s v="Audi          "/>
    <x v="140"/>
    <x v="174"/>
    <n v="2550000"/>
    <x v="81"/>
    <n v="2017"/>
    <n v="36000"/>
    <s v="Diesel       "/>
    <s v="Automatic    "/>
    <s v="Blue   "/>
    <s v="First            "/>
    <s v="1968 cc "/>
    <s v="184 bhp @ 3500 rpm  "/>
    <x v="12"/>
    <n v="4.3849999999999998"/>
    <n v="1.831"/>
    <n v="1.6080000000000001"/>
    <x v="0"/>
    <s v="SI"/>
    <n v="64"/>
  </r>
  <r>
    <s v="Audi          "/>
    <x v="141"/>
    <x v="175"/>
    <n v="2590000"/>
    <x v="132"/>
    <n v="2020"/>
    <n v="36978"/>
    <s v="Diesel       "/>
    <s v="Automatic    "/>
    <s v="Blue   "/>
    <s v="Second           "/>
    <s v="1968 cc "/>
    <s v="141 bhp @ 3500 rpm  "/>
    <x v="7"/>
    <n v="4.4560000000000004"/>
    <n v="1.796"/>
    <n v="1.4159999999999999"/>
    <x v="0"/>
    <s v="SI"/>
    <n v="50"/>
  </r>
  <r>
    <s v="Audi          "/>
    <x v="136"/>
    <x v="176"/>
    <n v="2600000"/>
    <x v="13"/>
    <n v="2017"/>
    <n v="64000"/>
    <s v="Diesel       "/>
    <s v="Automatic    "/>
    <s v="Blue 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42"/>
    <x v="177"/>
    <n v="4900000"/>
    <x v="15"/>
    <n v="2015"/>
    <n v="32000"/>
    <s v="Diesel       "/>
    <s v="Automatic    "/>
    <s v="Blue   "/>
    <s v="First            "/>
    <s v="2967 cc "/>
    <s v="247 bhp @ 4000 rpm  "/>
    <x v="71"/>
    <n v="5.2649999999999997"/>
    <n v="1.9490000000000001"/>
    <n v="1.4710000000000001"/>
    <x v="2"/>
    <s v="NO"/>
    <n v="90"/>
  </r>
  <r>
    <s v="Audi          "/>
    <x v="16"/>
    <x v="178"/>
    <n v="5175000"/>
    <x v="133"/>
    <n v="2016"/>
    <n v="65000"/>
    <s v="Diesel       "/>
    <s v="Automatic    "/>
    <s v="Blue   "/>
    <s v="First            "/>
    <s v="2967 cc "/>
    <s v="245 bhp @ 2910 rpm  "/>
    <x v="10"/>
    <n v="5.0519999999999996"/>
    <n v="1.968"/>
    <n v="1.74"/>
    <x v="1"/>
    <s v="SI"/>
    <n v="75"/>
  </r>
  <r>
    <s v="Audi          "/>
    <x v="143"/>
    <x v="179"/>
    <n v="5900000"/>
    <x v="134"/>
    <n v="2018"/>
    <n v="47000"/>
    <s v="Diesel       "/>
    <s v="Automatic    "/>
    <s v="Blue   "/>
    <s v="First            "/>
    <s v="2967 cc "/>
    <s v="245 bhp @ 2910 rpm  "/>
    <x v="10"/>
    <n v="5.0519999999999996"/>
    <n v="1.968"/>
    <n v="1.74"/>
    <x v="1"/>
    <s v="SI"/>
    <n v="75"/>
  </r>
  <r>
    <s v="Audi          "/>
    <x v="143"/>
    <x v="180"/>
    <n v="6700000"/>
    <x v="135"/>
    <n v="2018"/>
    <n v="39850"/>
    <s v="Diesel       "/>
    <s v="Automatic    "/>
    <s v="Blue   "/>
    <s v="First            "/>
    <s v="2967 cc "/>
    <s v="245 bhp @ 2910 rpm  "/>
    <x v="10"/>
    <n v="5.0519999999999996"/>
    <n v="1.968"/>
    <n v="1.74"/>
    <x v="1"/>
    <s v="SI"/>
    <n v="75"/>
  </r>
  <r>
    <s v="BMW           "/>
    <x v="144"/>
    <x v="181"/>
    <n v="750000"/>
    <x v="96"/>
    <n v="2010"/>
    <n v="112000"/>
    <s v="Diesel       "/>
    <s v="Automatic    "/>
    <s v="Blue   "/>
    <s v="Second           "/>
    <s v="1995 cc "/>
    <s v="177@4000            "/>
    <x v="72"/>
    <n v="4.8410000000000002"/>
    <n v="1.8460000000000001"/>
    <n v="1.468"/>
    <x v="0"/>
    <s v="SI"/>
    <n v="70"/>
  </r>
  <r>
    <s v="BMW           "/>
    <x v="145"/>
    <x v="182"/>
    <n v="1450000"/>
    <x v="9"/>
    <n v="2013"/>
    <n v="70000"/>
    <s v="Diesel       "/>
    <s v="Automatic    "/>
    <s v="Blue   "/>
    <s v="Second           "/>
    <s v="1995 cc "/>
    <s v="184 bhp @ 4000 rpm  "/>
    <x v="12"/>
    <n v="4.6239999999999997"/>
    <n v="2.0310000000000001"/>
    <n v="1.429"/>
    <x v="0"/>
    <s v="SI"/>
    <n v="60"/>
  </r>
  <r>
    <s v="BMW           "/>
    <x v="146"/>
    <x v="183"/>
    <n v="1600000"/>
    <x v="136"/>
    <n v="2013"/>
    <n v="80000"/>
    <s v="Diesel       "/>
    <s v="Automatic    "/>
    <s v="Blue   "/>
    <s v="Second           "/>
    <s v="2993 cc "/>
    <s v="258 bhp @ 4000 rpm  "/>
    <x v="32"/>
    <n v="4.899"/>
    <n v="2.0939999999999999"/>
    <n v="1.464"/>
    <x v="0"/>
    <s v="SI"/>
    <n v="65"/>
  </r>
  <r>
    <s v="BMW           "/>
    <x v="147"/>
    <x v="184"/>
    <n v="1679000"/>
    <x v="137"/>
    <n v="2016"/>
    <n v="46000"/>
    <s v="Diesel       "/>
    <s v="Automatic    "/>
    <s v="Blue   "/>
    <s v="Second           "/>
    <s v="1995 cc "/>
    <s v="188 bhp @ 4000 rpm  "/>
    <x v="11"/>
    <n v="4.633"/>
    <n v="1.8109999999999999"/>
    <n v="1.429"/>
    <x v="0"/>
    <s v="SI"/>
    <n v="57"/>
  </r>
  <r>
    <s v="BMW           "/>
    <x v="148"/>
    <x v="185"/>
    <n v="2550000"/>
    <x v="81"/>
    <n v="2015"/>
    <n v="70000"/>
    <s v="Diesel       "/>
    <s v="Automatic    "/>
    <s v="Blue   "/>
    <s v="Second           "/>
    <s v="1995 cc "/>
    <s v="190 bhp @ 4000 rpm  "/>
    <x v="9"/>
    <n v="4.899"/>
    <n v="2.0939999999999999"/>
    <n v="1.464"/>
    <x v="0"/>
    <s v="SI"/>
    <n v="65"/>
  </r>
  <r>
    <s v="BMW           "/>
    <x v="149"/>
    <x v="186"/>
    <n v="2600000"/>
    <x v="13"/>
    <n v="2017"/>
    <n v="41000"/>
    <s v="Diesel       "/>
    <s v="Automatic    "/>
    <s v="Blue   "/>
    <s v="First            "/>
    <s v="1995 cc "/>
    <s v="188 bhp @ 4000 rpm  "/>
    <x v="11"/>
    <n v="4.4390000000000001"/>
    <n v="1.821"/>
    <n v="1.6120000000000001"/>
    <x v="0"/>
    <s v="SI"/>
    <n v="51"/>
  </r>
  <r>
    <s v="BMW           "/>
    <x v="19"/>
    <x v="187"/>
    <n v="2650000"/>
    <x v="138"/>
    <n v="2018"/>
    <n v="50000"/>
    <s v="Diesel       "/>
    <s v="Automatic    "/>
    <s v="Blue   "/>
    <s v="Second           "/>
    <s v="1995 cc "/>
    <s v="184 bhp @ 4000 rpm  "/>
    <x v="12"/>
    <n v="4.4539999999999997"/>
    <n v="2.044"/>
    <n v="1.5449999999999999"/>
    <x v="0"/>
    <s v="SI"/>
    <n v="63"/>
  </r>
  <r>
    <s v="BMW           "/>
    <x v="19"/>
    <x v="188"/>
    <n v="2650000"/>
    <x v="138"/>
    <n v="2018"/>
    <n v="53000"/>
    <s v="Diesel       "/>
    <s v="Automatic    "/>
    <s v="Blue   "/>
    <s v="Second           "/>
    <s v="1995 cc "/>
    <s v="184 bhp @ 4000 rpm  "/>
    <x v="12"/>
    <n v="4.4539999999999997"/>
    <n v="2.044"/>
    <n v="1.5449999999999999"/>
    <x v="0"/>
    <s v="SI"/>
    <n v="63"/>
  </r>
  <r>
    <s v="BMW           "/>
    <x v="147"/>
    <x v="189"/>
    <n v="2690000"/>
    <x v="139"/>
    <n v="2019"/>
    <n v="15500"/>
    <s v="Diesel       "/>
    <s v="Automatic    "/>
    <s v="Blue   "/>
    <s v="First            "/>
    <s v="1995 cc "/>
    <s v="188 bhp @ 4000 rpm  "/>
    <x v="11"/>
    <n v="4.633"/>
    <n v="1.8109999999999999"/>
    <n v="1.429"/>
    <x v="0"/>
    <s v="SI"/>
    <n v="57"/>
  </r>
  <r>
    <s v="BMW           "/>
    <x v="19"/>
    <x v="190"/>
    <n v="3025000"/>
    <x v="140"/>
    <n v="2019"/>
    <n v="59000"/>
    <s v="Diesel       "/>
    <s v="Automatic    "/>
    <s v="Blue 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9"/>
    <x v="191"/>
    <n v="3125000"/>
    <x v="141"/>
    <n v="2018"/>
    <n v="49000"/>
    <s v="Diesel       "/>
    <s v="Automatic    "/>
    <s v="Blue 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50"/>
    <x v="192"/>
    <n v="3250000"/>
    <x v="142"/>
    <n v="2020"/>
    <n v="32005"/>
    <s v="Diesel       "/>
    <s v="Automatic    "/>
    <s v="Blue   "/>
    <s v="Second           "/>
    <s v="1995 cc "/>
    <s v="184 bhp @ 4000 rpm  "/>
    <x v="12"/>
    <n v="4.4539999999999997"/>
    <n v="1.798"/>
    <n v="1.5449999999999999"/>
    <x v="0"/>
    <s v="SI"/>
    <n v="61"/>
  </r>
  <r>
    <s v="BMW           "/>
    <x v="151"/>
    <x v="193"/>
    <n v="3300000"/>
    <x v="143"/>
    <n v="2017"/>
    <n v="41296"/>
    <s v="Diesel       "/>
    <s v="Automatic    "/>
    <s v="Blue   "/>
    <s v="First            "/>
    <s v="1995 cc "/>
    <s v="190 bhp @ 4000 rpm  "/>
    <x v="9"/>
    <n v="4.899"/>
    <n v="2.0939999999999999"/>
    <n v="1.464"/>
    <x v="0"/>
    <s v="SI"/>
    <n v="65"/>
  </r>
  <r>
    <s v="BMW           "/>
    <x v="19"/>
    <x v="194"/>
    <n v="3785000"/>
    <x v="144"/>
    <n v="2019"/>
    <n v="29221"/>
    <s v="Diesel       "/>
    <s v="Automatic    "/>
    <s v="Blue 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52"/>
    <x v="195"/>
    <n v="3800000"/>
    <x v="29"/>
    <n v="2018"/>
    <n v="9512"/>
    <s v="Diesel       "/>
    <s v="Automatic    "/>
    <s v="Blue   "/>
    <s v="First            "/>
    <s v="1995 cc "/>
    <s v="190 bhp @ 4000 rpm  "/>
    <x v="9"/>
    <n v="4.657"/>
    <n v="1.881"/>
    <n v="1.6779999999999999"/>
    <x v="0"/>
    <s v="SI"/>
    <n v="67"/>
  </r>
  <r>
    <s v="BMW           "/>
    <x v="152"/>
    <x v="196"/>
    <n v="3800000"/>
    <x v="29"/>
    <n v="2018"/>
    <n v="87000"/>
    <s v="Diesel       "/>
    <s v="Automatic    "/>
    <s v="Blue   "/>
    <s v="First            "/>
    <s v="1995 cc "/>
    <s v="190 bhp @ 4000 rpm  "/>
    <x v="9"/>
    <n v="4.657"/>
    <n v="1.881"/>
    <n v="1.6779999999999999"/>
    <x v="0"/>
    <s v="SI"/>
    <n v="67"/>
  </r>
  <r>
    <s v="BMW           "/>
    <x v="153"/>
    <x v="197"/>
    <n v="4100000"/>
    <x v="145"/>
    <n v="2020"/>
    <n v="12136"/>
    <s v="Diesel       "/>
    <s v="Automatic    "/>
    <s v="Blue   "/>
    <s v="First            "/>
    <s v="1995 cc "/>
    <s v="188 bhp @ 4000 rpm  "/>
    <x v="11"/>
    <n v="4.5259999999999998"/>
    <n v="1.8"/>
    <n v="1.42"/>
    <x v="0"/>
    <s v="SI"/>
    <n v="50"/>
  </r>
  <r>
    <s v="BMW           "/>
    <x v="17"/>
    <x v="198"/>
    <n v="4150000"/>
    <x v="61"/>
    <n v="2019"/>
    <n v="29000"/>
    <s v="Diesel       "/>
    <s v="Automatic    "/>
    <s v="Blue   "/>
    <s v="First            "/>
    <s v="1995 cc "/>
    <s v="188 bhp @ 4000 rpm  "/>
    <x v="11"/>
    <n v="4.633"/>
    <n v="1.8109999999999999"/>
    <n v="1.429"/>
    <x v="0"/>
    <s v="SI"/>
    <n v="57"/>
  </r>
  <r>
    <s v="BMW           "/>
    <x v="153"/>
    <x v="199"/>
    <n v="4300000"/>
    <x v="146"/>
    <n v="2020"/>
    <n v="11000"/>
    <s v="Diesel       "/>
    <s v="Automatic    "/>
    <s v="Blue   "/>
    <s v="First            "/>
    <s v="1995 cc "/>
    <s v="188 bhp @ 4000 rpm  "/>
    <x v="11"/>
    <n v="4.5259999999999998"/>
    <n v="1.8"/>
    <n v="1.42"/>
    <x v="0"/>
    <s v="SI"/>
    <n v="50"/>
  </r>
  <r>
    <s v="BMW           "/>
    <x v="146"/>
    <x v="200"/>
    <n v="4900000"/>
    <x v="15"/>
    <n v="2018"/>
    <n v="38000"/>
    <s v="Diesel       "/>
    <s v="Automatic    "/>
    <s v="Blue   "/>
    <s v="First            "/>
    <s v="2993 cc "/>
    <s v="258 bhp @ 4000 rpm  "/>
    <x v="32"/>
    <n v="4.899"/>
    <n v="2.0939999999999999"/>
    <n v="1.464"/>
    <x v="0"/>
    <s v="SI"/>
    <n v="65"/>
  </r>
  <r>
    <s v="BMW           "/>
    <x v="154"/>
    <x v="201"/>
    <n v="5100000"/>
    <x v="147"/>
    <n v="2019"/>
    <n v="79000"/>
    <s v="Diesel       "/>
    <s v="Automatic    "/>
    <s v="Blue   "/>
    <s v="First            "/>
    <s v="2993 cc "/>
    <s v="265 bhp @ 4000 rpm  "/>
    <x v="73"/>
    <n v="5.0910000000000002"/>
    <n v="1.9019999999999999"/>
    <n v="1.538"/>
    <x v="0"/>
    <s v="SI"/>
    <n v="68"/>
  </r>
  <r>
    <s v="BMW           "/>
    <x v="146"/>
    <x v="202"/>
    <n v="5250000"/>
    <x v="148"/>
    <n v="2018"/>
    <n v="21000"/>
    <s v="Diesel       "/>
    <s v="Automatic    "/>
    <s v="Blue   "/>
    <s v="First            "/>
    <s v="2993 cc "/>
    <s v="258 bhp @ 4000 rpm  "/>
    <x v="32"/>
    <n v="4.899"/>
    <n v="2.0939999999999999"/>
    <n v="1.464"/>
    <x v="0"/>
    <s v="SI"/>
    <n v="65"/>
  </r>
  <r>
    <s v="BMW           "/>
    <x v="155"/>
    <x v="203"/>
    <n v="5300000"/>
    <x v="149"/>
    <n v="2019"/>
    <n v="15087"/>
    <s v="Diesel       "/>
    <s v="Automatic    "/>
    <s v="Blue   "/>
    <s v="First            "/>
    <s v="1995 cc "/>
    <s v="190 bhp @ 4000 rpm  "/>
    <x v="9"/>
    <n v="4.657"/>
    <n v="1.881"/>
    <n v="1.6779999999999999"/>
    <x v="0"/>
    <s v="SI"/>
    <n v="67"/>
  </r>
  <r>
    <s v="BMW           "/>
    <x v="146"/>
    <x v="204"/>
    <n v="6000000"/>
    <x v="150"/>
    <n v="2018"/>
    <n v="27600"/>
    <s v="Diesel       "/>
    <s v="Automatic    "/>
    <s v="Blue   "/>
    <s v="First            "/>
    <s v="2993 cc "/>
    <s v="258 bhp @ 4000 rpm  "/>
    <x v="32"/>
    <n v="4.899"/>
    <n v="2.0939999999999999"/>
    <n v="1.464"/>
    <x v="0"/>
    <s v="SI"/>
    <n v="65"/>
  </r>
  <r>
    <s v="BMW           "/>
    <x v="156"/>
    <x v="205"/>
    <n v="8300000"/>
    <x v="151"/>
    <n v="2020"/>
    <n v="29000"/>
    <s v="Diesel       "/>
    <s v="Automatic    "/>
    <s v="Blue   "/>
    <s v="First            "/>
    <s v="2993 cc "/>
    <s v="262 bhp @ 4000 rpm  "/>
    <x v="13"/>
    <n v="4.9219999999999997"/>
    <n v="2.004"/>
    <n v="1.7450000000000001"/>
    <x v="0"/>
    <s v="SI"/>
    <n v="80"/>
  </r>
  <r>
    <s v="BMW           "/>
    <x v="156"/>
    <x v="206"/>
    <n v="8600000"/>
    <x v="152"/>
    <n v="2020"/>
    <n v="21696"/>
    <s v="Diesel       "/>
    <s v="Automatic    "/>
    <s v="Blue   "/>
    <s v="First            "/>
    <s v="2993 cc "/>
    <s v="262 bhp @ 4000 rpm  "/>
    <x v="13"/>
    <n v="4.9219999999999997"/>
    <n v="2.004"/>
    <n v="1.7450000000000001"/>
    <x v="0"/>
    <s v="SI"/>
    <n v="80"/>
  </r>
  <r>
    <s v="Hyundai       "/>
    <x v="157"/>
    <x v="207"/>
    <n v="1080000"/>
    <x v="153"/>
    <n v="2020"/>
    <n v="56000"/>
    <s v="Diesel       "/>
    <s v="Manual       "/>
    <s v="Blue   "/>
    <s v="First            "/>
    <s v="1493 cc "/>
    <s v="99 bhp @ 4000 rpm   "/>
    <x v="14"/>
    <n v="3.9950000000000001"/>
    <n v="1.77"/>
    <n v="1.605"/>
    <x v="0"/>
    <s v="SI"/>
    <n v="45"/>
  </r>
  <r>
    <s v="Hyundai       "/>
    <x v="158"/>
    <x v="208"/>
    <n v="1090000"/>
    <x v="154"/>
    <n v="2019"/>
    <n v="37000"/>
    <s v="Diesel       "/>
    <s v="Manual       "/>
    <s v="Blue   "/>
    <s v="First            "/>
    <s v="1396 cc "/>
    <s v="89 bhp @ 4000 rpm   "/>
    <x v="74"/>
    <n v="4.2699999999999996"/>
    <n v="1.78"/>
    <n v="1.665"/>
    <x v="0"/>
    <s v="SI"/>
    <n v="55"/>
  </r>
  <r>
    <s v="Jaguar        "/>
    <x v="159"/>
    <x v="209"/>
    <n v="3299000"/>
    <x v="155"/>
    <n v="2017"/>
    <n v="29999"/>
    <s v="Diesel       "/>
    <s v="Automatic    "/>
    <s v="Blue   "/>
    <s v="First            "/>
    <s v="1999 cc "/>
    <s v="177 bhp @ 4000 rpm  "/>
    <x v="0"/>
    <n v="4.7949999999999999"/>
    <n v="1.9670000000000001"/>
    <n v="1.4159999999999999"/>
    <x v="0"/>
    <s v="SI"/>
    <n v="56"/>
  </r>
  <r>
    <s v="Jaguar        "/>
    <x v="35"/>
    <x v="210"/>
    <n v="4200000"/>
    <x v="63"/>
    <n v="2018"/>
    <n v="90868"/>
    <s v="Diesel       "/>
    <s v="Automatic    "/>
    <s v="Blue   "/>
    <s v="First            "/>
    <s v="1999 cc "/>
    <s v="177 bhp @ 4000 rpm  "/>
    <x v="0"/>
    <n v="4.7309999999999999"/>
    <n v="2.0710000000000002"/>
    <n v="1.651"/>
    <x v="0"/>
    <s v="SI"/>
    <n v="82"/>
  </r>
  <r>
    <s v="Jaguar        "/>
    <x v="160"/>
    <x v="211"/>
    <n v="4600000"/>
    <x v="156"/>
    <n v="2020"/>
    <n v="56000"/>
    <s v="Diesel       "/>
    <s v="Automatic    "/>
    <s v="Blue   "/>
    <s v="First            "/>
    <s v="1999 cc "/>
    <s v="177 bhp @ 4000 rpm  "/>
    <x v="0"/>
    <n v="5.0670000000000002"/>
    <n v="2.0910000000000002"/>
    <n v="1.4570000000000001"/>
    <x v="0"/>
    <s v="SI"/>
    <n v="66"/>
  </r>
  <r>
    <s v="Land Rover    "/>
    <x v="161"/>
    <x v="212"/>
    <n v="2785000"/>
    <x v="157"/>
    <n v="2016"/>
    <n v="120000"/>
    <s v="Diesel       "/>
    <s v="Automatic    "/>
    <s v="Blue   "/>
    <s v="First            "/>
    <s v="2993 cc "/>
    <s v="245 bhp @ 4000 rpm  "/>
    <x v="10"/>
    <n v="4.8380000000000001"/>
    <n v="1.915"/>
    <n v="1.837"/>
    <x v="1"/>
    <s v="SI"/>
    <n v="82"/>
  </r>
  <r>
    <s v="Land Rover    "/>
    <x v="162"/>
    <x v="213"/>
    <n v="3200000"/>
    <x v="118"/>
    <n v="2016"/>
    <n v="55000"/>
    <s v="Diesel       "/>
    <s v="Automatic    "/>
    <s v="Blue   "/>
    <s v="Second           "/>
    <s v="1999 cc "/>
    <s v="177 bhp @ 4000 rpm  "/>
    <x v="0"/>
    <n v="4.5999999999999996"/>
    <n v="2.069"/>
    <n v="1.69"/>
    <x v="1"/>
    <s v="SI"/>
    <n v="65"/>
  </r>
  <r>
    <s v="Land Rover    "/>
    <x v="163"/>
    <x v="214"/>
    <n v="3450000"/>
    <x v="158"/>
    <n v="2016"/>
    <n v="29000"/>
    <s v="Diesel       "/>
    <s v="Automatic    "/>
    <s v="Blue   "/>
    <s v="First            "/>
    <s v="2179 cc "/>
    <s v="188 bhp @ 3500 rpm  "/>
    <x v="11"/>
    <n v="4.4649999999999999"/>
    <n v="1.9"/>
    <n v="1.635"/>
    <x v="0"/>
    <s v="SI"/>
    <n v="57"/>
  </r>
  <r>
    <s v="Land Rover    "/>
    <x v="164"/>
    <x v="215"/>
    <n v="3600000"/>
    <x v="159"/>
    <n v="2018"/>
    <n v="45000"/>
    <s v="Diesel       "/>
    <s v="Automatic    "/>
    <s v="Blue   "/>
    <s v="First            "/>
    <s v="1999 cc "/>
    <s v="177 bhp @ 4000 rpm  "/>
    <x v="0"/>
    <n v="4.3600000000000003"/>
    <n v="2.12"/>
    <n v="1.635"/>
    <x v="0"/>
    <s v="SI"/>
    <n v="57"/>
  </r>
  <r>
    <s v="Land Rover    "/>
    <x v="165"/>
    <x v="216"/>
    <n v="4575000"/>
    <x v="160"/>
    <n v="2019"/>
    <n v="50000"/>
    <s v="Diesel       "/>
    <s v="Automatic    "/>
    <s v="Blue   "/>
    <s v="First            "/>
    <s v="2179 cc "/>
    <s v="188 bhp @ 3500 rpm  "/>
    <x v="11"/>
    <n v="4.5999999999999996"/>
    <n v="2.069"/>
    <n v="1.724"/>
    <x v="1"/>
    <s v="SI"/>
    <n v="65"/>
  </r>
  <r>
    <s v="Land Rover    "/>
    <x v="38"/>
    <x v="217"/>
    <n v="22000000"/>
    <x v="161"/>
    <n v="2019"/>
    <n v="35000"/>
    <s v="Diesel       "/>
    <s v="Automatic    "/>
    <s v="Blue   "/>
    <s v="First            "/>
    <s v="2993 cc "/>
    <s v="244 bhp @ 4000 rpm  "/>
    <x v="22"/>
    <n v="4.9989999999999997"/>
    <n v="2.2200000000000002"/>
    <n v="1.835"/>
    <x v="0"/>
    <s v="SI"/>
    <n v="105"/>
  </r>
  <r>
    <s v="Mahindra      "/>
    <x v="166"/>
    <x v="218"/>
    <n v="950000"/>
    <x v="112"/>
    <n v="2018"/>
    <n v="41000"/>
    <s v="Diesel       "/>
    <s v="Manual       "/>
    <s v="Blue   "/>
    <s v="First            "/>
    <s v="2523 cc "/>
    <s v="75 bhp @ 3200 rpm   "/>
    <x v="75"/>
    <n v="4.4560000000000004"/>
    <n v="1.82"/>
    <n v="1.93"/>
    <x v="5"/>
    <s v="SI"/>
    <n v="60"/>
  </r>
  <r>
    <s v="Mahindra      "/>
    <x v="167"/>
    <x v="219"/>
    <n v="1864999"/>
    <x v="162"/>
    <n v="2020"/>
    <n v="30000"/>
    <s v="Diesel       "/>
    <s v="Automatic    "/>
    <s v="Blue   "/>
    <s v="First            "/>
    <s v="2184 cc "/>
    <s v="130 bhp @ 3750 rpm  "/>
    <x v="27"/>
    <n v="3.9849999999999999"/>
    <n v="1.82"/>
    <n v="1.855"/>
    <x v="2"/>
    <s v="NO"/>
    <n v="57"/>
  </r>
  <r>
    <s v="Maruti Suzuki "/>
    <x v="168"/>
    <x v="220"/>
    <n v="425000"/>
    <x v="4"/>
    <n v="2015"/>
    <n v="36528"/>
    <s v="Diesel       "/>
    <s v="Manual       "/>
    <s v="Blue   "/>
    <s v="Third            "/>
    <s v="1248 cc "/>
    <s v="74 bhp @ 4000 rpm   "/>
    <x v="76"/>
    <n v="3.85"/>
    <n v="1.6950000000000001"/>
    <n v="1.53"/>
    <x v="0"/>
    <s v="SI"/>
    <n v="42"/>
  </r>
  <r>
    <s v="Maruti Suzuki "/>
    <x v="169"/>
    <x v="221"/>
    <n v="550000"/>
    <x v="91"/>
    <n v="2016"/>
    <n v="88000"/>
    <s v="Diesel       "/>
    <s v="Manual       "/>
    <s v="Blue   "/>
    <s v="First            "/>
    <s v="1248 cc "/>
    <s v="74 bhp @ 4000 rpm   "/>
    <x v="76"/>
    <n v="3.9950000000000001"/>
    <n v="1.7450000000000001"/>
    <n v="1.5"/>
    <x v="0"/>
    <s v="SI"/>
    <n v="37"/>
  </r>
  <r>
    <s v="Maruti Suzuki "/>
    <x v="169"/>
    <x v="222"/>
    <n v="575000"/>
    <x v="163"/>
    <n v="2016"/>
    <n v="62000"/>
    <s v="Diesel       "/>
    <s v="Manual       "/>
    <s v="Blue   "/>
    <s v="First            "/>
    <s v="1248 cc "/>
    <s v="74 bhp @ 4000 rpm   "/>
    <x v="76"/>
    <n v="3.9950000000000001"/>
    <n v="1.7450000000000001"/>
    <n v="1.5"/>
    <x v="0"/>
    <s v="SI"/>
    <n v="37"/>
  </r>
  <r>
    <s v="Maruti Suzuki "/>
    <x v="170"/>
    <x v="223"/>
    <n v="580000"/>
    <x v="164"/>
    <n v="2018"/>
    <n v="28851"/>
    <s v="Diesel       "/>
    <s v="Manual       "/>
    <s v="Blue   "/>
    <s v="First            "/>
    <s v="1248 cc "/>
    <s v="74 bhp @ 4000 rpm   "/>
    <x v="76"/>
    <n v="3.84"/>
    <n v="1.7350000000000001"/>
    <n v="1.53"/>
    <x v="0"/>
    <s v="SI"/>
    <n v="37"/>
  </r>
  <r>
    <s v="Maruti Suzuki "/>
    <x v="171"/>
    <x v="224"/>
    <n v="621000"/>
    <x v="165"/>
    <n v="2013"/>
    <n v="72000"/>
    <s v="Diesel       "/>
    <s v="Manual       "/>
    <s v="Blue   "/>
    <s v="First 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172"/>
    <x v="225"/>
    <n v="630000"/>
    <x v="166"/>
    <n v="2017"/>
    <n v="36000"/>
    <s v="Diesel       "/>
    <s v="Manual       "/>
    <s v="Blue  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173"/>
    <x v="226"/>
    <n v="640000"/>
    <x v="167"/>
    <n v="2016"/>
    <n v="52000"/>
    <s v="Diesel       "/>
    <s v="Manual       "/>
    <s v="Blue   "/>
    <s v="Second           "/>
    <s v="1248 cc "/>
    <s v="89 bhp @ 4000 rpm   "/>
    <x v="74"/>
    <n v="3.9950000000000001"/>
    <n v="1.79"/>
    <n v="1.64"/>
    <x v="0"/>
    <s v="SI"/>
    <n v="48"/>
  </r>
  <r>
    <s v="Maruti Suzuki "/>
    <x v="174"/>
    <x v="227"/>
    <n v="665000"/>
    <x v="168"/>
    <n v="2017"/>
    <n v="48000"/>
    <s v="Diesel       "/>
    <s v="Manual       "/>
    <s v="Blue   "/>
    <s v="First            "/>
    <s v="1248 cc "/>
    <s v="74 bhp @ 4000 rpm   "/>
    <x v="76"/>
    <n v="3.9950000000000001"/>
    <n v="1.7450000000000001"/>
    <n v="1.5"/>
    <x v="0"/>
    <s v="SI"/>
    <n v="37"/>
  </r>
  <r>
    <s v="Maruti Suzuki "/>
    <x v="175"/>
    <x v="228"/>
    <n v="710000"/>
    <x v="169"/>
    <n v="2018"/>
    <n v="72000"/>
    <s v="Diesel       "/>
    <s v="Manual       "/>
    <s v="Blue   "/>
    <s v="First            "/>
    <s v="1598 cc "/>
    <s v="118 bhp @ 3750 rpm  "/>
    <x v="68"/>
    <n v="4.3"/>
    <n v="1.7649999999999999"/>
    <n v="1.59"/>
    <x v="0"/>
    <s v="SI"/>
    <n v="48"/>
  </r>
  <r>
    <s v="Maruti Suzuki "/>
    <x v="168"/>
    <x v="229"/>
    <n v="750000"/>
    <x v="96"/>
    <n v="2018"/>
    <n v="65000"/>
    <s v="Diesel       "/>
    <s v="Manual       "/>
    <s v="Blue   "/>
    <s v="First            "/>
    <s v="1248 cc "/>
    <s v="74 bhp @ 4000 rpm   "/>
    <x v="76"/>
    <n v="3.84"/>
    <n v="1.7350000000000001"/>
    <n v="1.53"/>
    <x v="0"/>
    <s v="SI"/>
    <n v="37"/>
  </r>
  <r>
    <s v="Maruti Suzuki "/>
    <x v="176"/>
    <x v="230"/>
    <n v="800000"/>
    <x v="170"/>
    <n v="2017"/>
    <n v="52836"/>
    <s v="Diesel       "/>
    <s v="Manual       "/>
    <s v="Blue   "/>
    <s v="First            "/>
    <s v="1598 cc "/>
    <s v="118 bhp @ 3750 rpm  "/>
    <x v="68"/>
    <n v="4.3"/>
    <n v="1.7649999999999999"/>
    <n v="1.59"/>
    <x v="0"/>
    <s v="SI"/>
    <n v="48"/>
  </r>
  <r>
    <s v="Maruti Suzuki "/>
    <x v="177"/>
    <x v="231"/>
    <n v="949000"/>
    <x v="171"/>
    <n v="2018"/>
    <n v="50500"/>
    <s v="Diesel       "/>
    <s v="Manual       "/>
    <s v="Blue   "/>
    <s v="First            "/>
    <s v="1248 cc "/>
    <s v="89 bhp @ 4000 rpm   "/>
    <x v="74"/>
    <n v="3.9950000000000001"/>
    <n v="1.79"/>
    <n v="1.64"/>
    <x v="0"/>
    <s v="SI"/>
    <n v="48"/>
  </r>
  <r>
    <s v="Maruti Suzuki "/>
    <x v="178"/>
    <x v="232"/>
    <n v="969999"/>
    <x v="34"/>
    <n v="2016"/>
    <n v="39000"/>
    <s v="Diesel       "/>
    <s v="Manual       "/>
    <s v="Blue   "/>
    <s v="First            "/>
    <s v="1248 cc "/>
    <s v="89 bhp @ 4000 rpm   "/>
    <x v="74"/>
    <n v="4.2960000000000003"/>
    <n v="1.6950000000000001"/>
    <n v="1.6850000000000001"/>
    <x v="1"/>
    <s v="SI"/>
    <n v="45"/>
  </r>
  <r>
    <s v="Mercedes-Benz "/>
    <x v="58"/>
    <x v="233"/>
    <n v="3400000"/>
    <x v="20"/>
    <n v="2018"/>
    <n v="50000"/>
    <s v="Diesel       "/>
    <s v="Automatic    "/>
    <s v="Blue   "/>
    <s v="First            "/>
    <s v="2143 cc "/>
    <s v="168 bhp @ 3000 rpm  "/>
    <x v="17"/>
    <n v="4.6559999999999997"/>
    <n v="1.89"/>
    <n v="1.639"/>
    <x v="0"/>
    <s v="SI"/>
    <n v="66"/>
  </r>
  <r>
    <s v="Mercedes-Benz "/>
    <x v="1"/>
    <x v="234"/>
    <n v="4150000"/>
    <x v="61"/>
    <n v="2019"/>
    <n v="8000"/>
    <s v="Diesel       "/>
    <s v="Automatic    "/>
    <s v="Blue 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1"/>
    <x v="235"/>
    <n v="4275000"/>
    <x v="172"/>
    <n v="2019"/>
    <n v="31000"/>
    <s v="Diesel       "/>
    <s v="Automatic    "/>
    <s v="Blue 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179"/>
    <x v="236"/>
    <n v="5200000"/>
    <x v="39"/>
    <n v="2019"/>
    <n v="10000"/>
    <s v="Diesel       "/>
    <s v="Automatic    "/>
    <s v="Blue   "/>
    <s v="First            "/>
    <s v="1950 cc "/>
    <s v="192 bhp @ 3800 rpm  "/>
    <x v="1"/>
    <n v="4.6580000000000004"/>
    <n v="1.89"/>
    <n v="1.6439999999999999"/>
    <x v="0"/>
    <s v="SI"/>
    <n v="66"/>
  </r>
  <r>
    <s v="Mercedes-Benz "/>
    <x v="180"/>
    <x v="237"/>
    <n v="5250000"/>
    <x v="148"/>
    <n v="2020"/>
    <n v="28079"/>
    <s v="Diesel       "/>
    <s v="Automatic    "/>
    <s v="Blue   "/>
    <s v="First            "/>
    <s v="1950 cc "/>
    <s v="241 bhp @ 4200 rpm  "/>
    <x v="8"/>
    <n v="4.6859999999999999"/>
    <n v="1.81"/>
    <n v="1.4419999999999999"/>
    <x v="0"/>
    <s v="SI"/>
    <n v="66"/>
  </r>
  <r>
    <s v="Mercedes-Benz "/>
    <x v="62"/>
    <x v="238"/>
    <n v="6750000"/>
    <x v="173"/>
    <n v="2022"/>
    <n v="7000"/>
    <s v="Diesel       "/>
    <s v="Automatic    "/>
    <s v="Blue   "/>
    <s v="First            "/>
    <s v="1950 cc "/>
    <s v="192 bhp @ 3800 rpm  "/>
    <x v="1"/>
    <n v="4.6580000000000004"/>
    <n v="1.89"/>
    <n v="1.6439999999999999"/>
    <x v="0"/>
    <s v="SI"/>
    <n v="66"/>
  </r>
  <r>
    <s v="Mercedes-Benz "/>
    <x v="65"/>
    <x v="239"/>
    <n v="9200000"/>
    <x v="174"/>
    <n v="2022"/>
    <n v="10000"/>
    <s v="Diesel       "/>
    <s v="Automatic    "/>
    <s v="Blue   "/>
    <s v="First            "/>
    <s v="1950 cc "/>
    <s v="241 bhp @ 4200 rpm  "/>
    <x v="8"/>
    <n v="4.9240000000000004"/>
    <n v="2.157"/>
    <n v="1.772"/>
    <x v="0"/>
    <s v="SI"/>
    <n v="93"/>
  </r>
  <r>
    <s v="Mercedes-Benz "/>
    <x v="181"/>
    <x v="240"/>
    <n v="13000000"/>
    <x v="175"/>
    <n v="2021"/>
    <n v="20000"/>
    <s v="Diesel       "/>
    <s v="Automatic    "/>
    <s v="Blue   "/>
    <s v="First            "/>
    <s v="2925 cc "/>
    <s v="326 bhp @ 3600 rpm  "/>
    <x v="77"/>
    <n v="5.2069999999999999"/>
    <n v="2.157"/>
    <n v="1.823"/>
    <x v="1"/>
    <s v="SI"/>
    <n v="90"/>
  </r>
  <r>
    <s v="MINI          "/>
    <x v="182"/>
    <x v="241"/>
    <n v="3590000"/>
    <x v="176"/>
    <n v="2020"/>
    <n v="19759"/>
    <s v="Diesel       "/>
    <s v="Automatic    "/>
    <s v="Blue   "/>
    <s v="First            "/>
    <s v="1496 cc "/>
    <s v="114 bhp @ 4000 rpm  "/>
    <x v="56"/>
    <n v="3.9820000000000002"/>
    <n v="1.7270000000000001"/>
    <n v="1.425"/>
    <x v="0"/>
    <s v="SI"/>
    <n v="44"/>
  </r>
  <r>
    <s v="Mitsubishi    "/>
    <x v="183"/>
    <x v="242"/>
    <n v="1300000"/>
    <x v="177"/>
    <n v="2013"/>
    <n v="95000"/>
    <s v="Diesel       "/>
    <s v="Manual       "/>
    <s v="Blue   "/>
    <s v="Second           "/>
    <s v="2477 cc "/>
    <s v="176 bhp @ 4000 rpm  "/>
    <x v="78"/>
    <n v="4.6950000000000003"/>
    <n v="1.8149999999999999"/>
    <n v="1.84"/>
    <x v="1"/>
    <s v="SI"/>
    <n v="70"/>
  </r>
  <r>
    <s v="Tata          "/>
    <x v="184"/>
    <x v="243"/>
    <n v="1050000"/>
    <x v="40"/>
    <n v="2017"/>
    <n v="88757"/>
    <s v="Diesel       "/>
    <s v="Manual       "/>
    <s v="Blue   "/>
    <s v="Second           "/>
    <s v="2179 cc "/>
    <s v="154 bhp @ 4000 rpm  "/>
    <x v="15"/>
    <n v="4.7880000000000003"/>
    <n v="1.903"/>
    <n v="1.7909999999999999"/>
    <x v="3"/>
    <s v="SI"/>
    <n v="60"/>
  </r>
  <r>
    <s v="Tata          "/>
    <x v="185"/>
    <x v="244"/>
    <n v="1200000"/>
    <x v="178"/>
    <n v="2017"/>
    <n v="95785"/>
    <s v="Diesel       "/>
    <s v="Automatic    "/>
    <s v="Blue   "/>
    <s v="First            "/>
    <s v="2179 cc "/>
    <s v="154 bhp @ 4000 rpm  "/>
    <x v="15"/>
    <n v="4.7880000000000003"/>
    <n v="1.903"/>
    <n v="1.7909999999999999"/>
    <x v="1"/>
    <s v="SI"/>
    <n v="60"/>
  </r>
  <r>
    <s v="Tata          "/>
    <x v="186"/>
    <x v="245"/>
    <n v="2395000"/>
    <x v="179"/>
    <n v="2021"/>
    <n v="13594"/>
    <s v="Diesel       "/>
    <s v="Automatic    "/>
    <s v="Blue   "/>
    <s v="First            "/>
    <s v="1956 cc "/>
    <s v="168 bhp @ 3750 rpm  "/>
    <x v="17"/>
    <n v="4.6609999999999996"/>
    <n v="1.8939999999999999"/>
    <n v="1.786"/>
    <x v="3"/>
    <s v="SI"/>
    <n v="50"/>
  </r>
  <r>
    <s v="Toyota        "/>
    <x v="187"/>
    <x v="246"/>
    <n v="299000"/>
    <x v="180"/>
    <n v="2013"/>
    <n v="90000"/>
    <s v="Diesel       "/>
    <s v="Manual       "/>
    <s v="Blue   "/>
    <s v="Third            "/>
    <s v="1364 cc "/>
    <s v="68 bhp @ 3600 rpm   "/>
    <x v="79"/>
    <n v="4.2649999999999997"/>
    <n v="1.6950000000000001"/>
    <n v="1.51"/>
    <x v="0"/>
    <s v="SI"/>
    <n v="45"/>
  </r>
  <r>
    <s v="Volkswagen    "/>
    <x v="188"/>
    <x v="247"/>
    <n v="350000"/>
    <x v="31"/>
    <n v="2014"/>
    <n v="111000"/>
    <s v="Diesel       "/>
    <s v="Manual       "/>
    <s v="Blue   "/>
    <s v="Second           "/>
    <s v="1199 cc "/>
    <s v="74 bhp @ 4200 rpm   "/>
    <x v="76"/>
    <n v="3.97"/>
    <n v="1.6819999999999999"/>
    <n v="1.4530000000000001"/>
    <x v="0"/>
    <s v="SI"/>
    <n v="45"/>
  </r>
  <r>
    <s v="Volvo         "/>
    <x v="189"/>
    <x v="248"/>
    <n v="1595000"/>
    <x v="181"/>
    <n v="2015"/>
    <n v="44000"/>
    <s v="Diesel       "/>
    <s v="Automatic    "/>
    <s v="Blue   "/>
    <s v="First            "/>
    <s v="1984 cc "/>
    <s v="150 bhp @ 3500 rpm  "/>
    <x v="58"/>
    <n v="4.37"/>
    <n v="1.7829999999999999"/>
    <n v="1.458"/>
    <x v="0"/>
    <s v="SI"/>
    <n v="60"/>
  </r>
  <r>
    <s v="Volvo         "/>
    <x v="190"/>
    <x v="249"/>
    <n v="1798999"/>
    <x v="182"/>
    <n v="2017"/>
    <n v="14000"/>
    <s v="Diesel       "/>
    <s v="Automatic    "/>
    <s v="Blue   "/>
    <s v="First            "/>
    <s v="1984 cc "/>
    <s v="150 bhp @ 3500 rpm  "/>
    <x v="58"/>
    <n v="4.37"/>
    <n v="1.7829999999999999"/>
    <n v="1.458"/>
    <x v="0"/>
    <s v="SI"/>
    <n v="60"/>
  </r>
  <r>
    <s v="Volvo         "/>
    <x v="191"/>
    <x v="250"/>
    <n v="6000000"/>
    <x v="150"/>
    <n v="2020"/>
    <n v="2600"/>
    <s v="Diesel       "/>
    <s v="Automatic    "/>
    <s v="Blue   "/>
    <s v="First            "/>
    <s v="1969 cc "/>
    <s v="187 bhp @ 4250 rpm  "/>
    <x v="80"/>
    <n v="4.9630000000000001"/>
    <n v="1.879"/>
    <n v="1.4430000000000001"/>
    <x v="0"/>
    <s v="SI"/>
    <n v="55"/>
  </r>
  <r>
    <s v="Lexus         "/>
    <x v="192"/>
    <x v="251"/>
    <n v="4800000"/>
    <x v="23"/>
    <n v="2020"/>
    <n v="27000"/>
    <s v="Hybrid       "/>
    <s v="Automatic    "/>
    <s v="Blue   "/>
    <s v="First            "/>
    <s v="2487 cc "/>
    <s v="176 bhp @ 5700 rpm  "/>
    <x v="78"/>
    <n v="4.9749999999999996"/>
    <n v="1.865"/>
    <n v="1.4450000000000001"/>
    <x v="0"/>
    <s v="SI"/>
    <n v="50"/>
  </r>
  <r>
    <s v="Lexus         "/>
    <x v="192"/>
    <x v="252"/>
    <n v="5200000"/>
    <x v="39"/>
    <n v="2020"/>
    <n v="14000"/>
    <s v="Hybrid       "/>
    <s v="Automatic    "/>
    <s v="Blue   "/>
    <s v="First            "/>
    <s v="2487 cc "/>
    <s v="176 bhp @ 5700 rpm  "/>
    <x v="78"/>
    <n v="4.9749999999999996"/>
    <n v="1.865"/>
    <n v="1.4450000000000001"/>
    <x v="0"/>
    <s v="SI"/>
    <n v="50"/>
  </r>
  <r>
    <s v="Audi          "/>
    <x v="193"/>
    <x v="253"/>
    <n v="2180000"/>
    <x v="183"/>
    <n v="2018"/>
    <n v="77590"/>
    <s v="Petrol       "/>
    <s v="Automatic    "/>
    <s v="Blue   "/>
    <s v="First            "/>
    <s v="1395 cc "/>
    <s v="148 bhp @ 5000 rpm  "/>
    <x v="41"/>
    <n v="4.4560000000000004"/>
    <n v="1.796"/>
    <n v="1.4159999999999999"/>
    <x v="0"/>
    <s v="SI"/>
    <n v="50"/>
  </r>
  <r>
    <s v="Audi          "/>
    <x v="194"/>
    <x v="254"/>
    <n v="2450000"/>
    <x v="131"/>
    <n v="2018"/>
    <n v="43290"/>
    <s v="Petrol       "/>
    <s v="Automatic    "/>
    <s v="Blue   "/>
    <s v="First            "/>
    <s v="1798 cc "/>
    <s v="178 bhp @ 5100 rpm  "/>
    <x v="29"/>
    <n v="4.4560000000000004"/>
    <n v="1.796"/>
    <n v="1.4159999999999999"/>
    <x v="0"/>
    <s v="SI"/>
    <n v="50"/>
  </r>
  <r>
    <s v="Audi          "/>
    <x v="195"/>
    <x v="255"/>
    <n v="3450000"/>
    <x v="158"/>
    <n v="2022"/>
    <n v="4600"/>
    <s v="Petrol       "/>
    <s v="Automatic    "/>
    <s v="Blue   "/>
    <s v="First            "/>
    <s v="1984 cc "/>
    <s v="188 bhp @ 4200 rpm  "/>
    <x v="11"/>
    <n v="4.3179999999999996"/>
    <n v="1.8049999999999999"/>
    <n v="1.548"/>
    <x v="0"/>
    <s v="SI"/>
    <n v="55"/>
  </r>
  <r>
    <s v="Audi          "/>
    <x v="196"/>
    <x v="256"/>
    <n v="3650000"/>
    <x v="28"/>
    <n v="2012"/>
    <n v="25500"/>
    <s v="Petrol       "/>
    <s v="Automatic    "/>
    <s v="Blue   "/>
    <s v="Second           "/>
    <s v="4163 cc "/>
    <s v="444 bhp @ 8250 rpm  "/>
    <x v="81"/>
    <n v="4.649"/>
    <n v="1.86"/>
    <n v="1.3660000000000001"/>
    <x v="0"/>
    <s v="SI"/>
    <n v="64"/>
  </r>
  <r>
    <s v="Audi          "/>
    <x v="197"/>
    <x v="257"/>
    <n v="5651000"/>
    <x v="184"/>
    <n v="2022"/>
    <n v="1"/>
    <s v="Petrol       "/>
    <s v="Automatic    "/>
    <s v="Blue   "/>
    <s v="UnRegistered Car "/>
    <s v="1984 cc "/>
    <s v="248 bhp @ 5000 rpm  "/>
    <x v="43"/>
    <n v="4.6630000000000003"/>
    <n v="1.8979999999999999"/>
    <n v="1.659"/>
    <x v="0"/>
    <s v="SI"/>
    <n v="70"/>
  </r>
  <r>
    <s v="BMW           "/>
    <x v="198"/>
    <x v="258"/>
    <n v="4250000"/>
    <x v="185"/>
    <n v="2018"/>
    <n v="32000"/>
    <s v="Petrol       "/>
    <s v="Automatic    "/>
    <s v="Blue   "/>
    <s v="First            "/>
    <s v="1998 cc "/>
    <s v="248 bhp @ 5200 rpm  "/>
    <x v="43"/>
    <n v="4.9359999999999999"/>
    <n v="1.8680000000000001"/>
    <n v="1.4790000000000001"/>
    <x v="0"/>
    <s v="SI"/>
    <n v="57"/>
  </r>
  <r>
    <s v="BMW           "/>
    <x v="199"/>
    <x v="259"/>
    <n v="6680000"/>
    <x v="186"/>
    <n v="2022"/>
    <n v="18223"/>
    <s v="Petrol       "/>
    <s v="Automatic    "/>
    <s v="Blue   "/>
    <s v="First            "/>
    <s v="1998 cc "/>
    <s v="248 bhp @ 5200 rpm  "/>
    <x v="43"/>
    <n v="4.7080000000000002"/>
    <n v="1.891"/>
    <n v="1.6759999999999999"/>
    <x v="0"/>
    <s v="SI"/>
    <n v="60"/>
  </r>
  <r>
    <s v="Ford          "/>
    <x v="200"/>
    <x v="260"/>
    <n v="625000"/>
    <x v="187"/>
    <n v="2019"/>
    <n v="48422"/>
    <s v="Petrol       "/>
    <s v="Manual       "/>
    <s v="Blue   "/>
    <s v="First            "/>
    <s v="1497 cc "/>
    <s v="121 bhp @ 6500 rpm  "/>
    <x v="53"/>
    <n v="3.9980000000000002"/>
    <n v="1.7649999999999999"/>
    <n v="1.647"/>
    <x v="0"/>
    <s v="SI"/>
    <n v="52"/>
  </r>
  <r>
    <s v="Hyundai       "/>
    <x v="201"/>
    <x v="261"/>
    <n v="175000"/>
    <x v="188"/>
    <n v="2009"/>
    <n v="65000"/>
    <s v="Petrol       "/>
    <s v="Manual       "/>
    <s v="Blue   "/>
    <s v="Second           "/>
    <s v="1086 cc "/>
    <s v="67@5500             "/>
    <x v="82"/>
    <n v="3.5649999999999999"/>
    <n v="1.595"/>
    <n v="1.55"/>
    <x v="0"/>
    <s v="SI"/>
    <n v="35"/>
  </r>
  <r>
    <s v="Hyundai       "/>
    <x v="202"/>
    <x v="262"/>
    <n v="235000"/>
    <x v="90"/>
    <n v="2009"/>
    <n v="115000"/>
    <s v="Petrol       "/>
    <s v="Manual       "/>
    <s v="Blue   "/>
    <s v="Third            "/>
    <s v="1197 cc "/>
    <s v="80@5200             "/>
    <x v="51"/>
    <n v="3.94"/>
    <n v="1.71"/>
    <n v="1.5049999999999999"/>
    <x v="0"/>
    <s v="SI"/>
    <n v="45"/>
  </r>
  <r>
    <s v="Hyundai       "/>
    <x v="203"/>
    <x v="263"/>
    <n v="275000"/>
    <x v="189"/>
    <n v="2013"/>
    <n v="34000"/>
    <s v="Petrol       "/>
    <s v="Manual       "/>
    <s v="Blue   "/>
    <s v="First            "/>
    <s v="814 cc  "/>
    <s v="55 bhp @ 5500 rpm   "/>
    <x v="83"/>
    <n v="3.4950000000000001"/>
    <n v="1.55"/>
    <n v="1.5"/>
    <x v="0"/>
    <s v="SI"/>
    <n v="32"/>
  </r>
  <r>
    <s v="Hyundai       "/>
    <x v="204"/>
    <x v="264"/>
    <n v="400000"/>
    <x v="121"/>
    <n v="2017"/>
    <n v="35000"/>
    <s v="Petrol       "/>
    <s v="Manual       "/>
    <s v="Blue   "/>
    <s v="First            "/>
    <s v="1197 cc "/>
    <s v="81 bhp @ 6000 rpm   "/>
    <x v="52"/>
    <n v="3.7650000000000001"/>
    <n v="1.66"/>
    <n v="1.52"/>
    <x v="0"/>
    <s v="SI"/>
    <n v="43"/>
  </r>
  <r>
    <s v="Hyundai       "/>
    <x v="205"/>
    <x v="265"/>
    <n v="455000"/>
    <x v="190"/>
    <n v="2015"/>
    <n v="69700"/>
    <s v="Petrol       "/>
    <s v="Automatic    "/>
    <s v="Blue   "/>
    <s v="First            "/>
    <s v="1197 cc "/>
    <s v="79 bhp @ 6000 rpm   "/>
    <x v="84"/>
    <n v="3.7650000000000001"/>
    <n v="1.66"/>
    <n v="1.52"/>
    <x v="0"/>
    <s v="SI"/>
    <n v="43"/>
  </r>
  <r>
    <s v="Hyundai       "/>
    <x v="206"/>
    <x v="266"/>
    <n v="475000"/>
    <x v="191"/>
    <n v="2014"/>
    <n v="72900"/>
    <s v="Petrol       "/>
    <s v="Automatic    "/>
    <s v="Blue   "/>
    <s v="Second           "/>
    <s v="1591 cc "/>
    <s v="121 bhp @ 6300 rpm  "/>
    <x v="53"/>
    <n v="4.37"/>
    <n v="1.7"/>
    <n v="1.4750000000000001"/>
    <x v="0"/>
    <s v="SI"/>
    <n v="43"/>
  </r>
  <r>
    <s v="Hyundai       "/>
    <x v="207"/>
    <x v="267"/>
    <n v="609000"/>
    <x v="192"/>
    <n v="2018"/>
    <n v="42601"/>
    <s v="Petrol       "/>
    <s v="Manual       "/>
    <s v="Blue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08"/>
    <x v="268"/>
    <n v="685000"/>
    <x v="193"/>
    <n v="2021"/>
    <n v="9232"/>
    <s v="Petrol       "/>
    <s v="Automatic    "/>
    <s v="Blue   "/>
    <s v="First            "/>
    <s v="1197 cc "/>
    <s v="82 bhp @ 6000 rpm   "/>
    <x v="85"/>
    <n v="3.8050000000000002"/>
    <n v="1.68"/>
    <n v="1.52"/>
    <x v="0"/>
    <s v="SI"/>
    <n v="37"/>
  </r>
  <r>
    <s v="Hyundai       "/>
    <x v="209"/>
    <x v="269"/>
    <n v="695000"/>
    <x v="194"/>
    <n v="2019"/>
    <n v="42678"/>
    <s v="Petrol       "/>
    <s v="Manual       "/>
    <s v="Blue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10"/>
    <x v="270"/>
    <n v="779000"/>
    <x v="195"/>
    <n v="2016"/>
    <n v="9889"/>
    <s v="Petrol       "/>
    <s v="Manual       "/>
    <s v="Blue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08"/>
    <x v="271"/>
    <n v="825000"/>
    <x v="79"/>
    <n v="2021"/>
    <n v="6600"/>
    <s v="Petrol       "/>
    <s v="Automatic    "/>
    <s v="Blue   "/>
    <s v="First            "/>
    <s v="1197 cc "/>
    <s v="82 bhp @ 6000 rpm   "/>
    <x v="85"/>
    <n v="3.8050000000000002"/>
    <n v="1.68"/>
    <n v="1.52"/>
    <x v="0"/>
    <s v="SI"/>
    <n v="37"/>
  </r>
  <r>
    <s v="Hyundai       "/>
    <x v="211"/>
    <x v="272"/>
    <n v="990000"/>
    <x v="196"/>
    <n v="2020"/>
    <n v="24013"/>
    <s v="Petrol       "/>
    <s v="Manual       "/>
    <s v="Blue   "/>
    <s v="First            "/>
    <s v="998 cc  "/>
    <s v="118 bhp @ 6000 rpm  "/>
    <x v="68"/>
    <n v="3.9950000000000001"/>
    <n v="1.77"/>
    <n v="1.605"/>
    <x v="0"/>
    <s v="SI"/>
    <n v="45"/>
  </r>
  <r>
    <s v="Hyundai       "/>
    <x v="212"/>
    <x v="273"/>
    <n v="999000"/>
    <x v="197"/>
    <n v="2019"/>
    <n v="27464"/>
    <s v="Petrol       "/>
    <s v="Manual       "/>
    <s v="Blue   "/>
    <s v="First            "/>
    <s v="998 cc  "/>
    <s v="118 bhp @ 6000 rpm  "/>
    <x v="68"/>
    <n v="3.9950000000000001"/>
    <n v="1.77"/>
    <n v="1.605"/>
    <x v="0"/>
    <s v="SI"/>
    <n v="45"/>
  </r>
  <r>
    <s v="Hyundai       "/>
    <x v="213"/>
    <x v="274"/>
    <n v="1050000"/>
    <x v="40"/>
    <n v="2021"/>
    <n v="7500"/>
    <s v="Petrol       "/>
    <s v="Manual       "/>
    <s v="Blue   "/>
    <s v="First            "/>
    <s v="998 cc  "/>
    <s v="118 bhp @ 6000 rpm  "/>
    <x v="68"/>
    <n v="3.9950000000000001"/>
    <n v="1.77"/>
    <n v="1.605"/>
    <x v="0"/>
    <s v="SI"/>
    <n v="45"/>
  </r>
  <r>
    <s v="Hyundai       "/>
    <x v="214"/>
    <x v="275"/>
    <n v="1075000"/>
    <x v="198"/>
    <n v="2019"/>
    <n v="28000"/>
    <s v="Petrol       "/>
    <s v="Automatic    "/>
    <s v="Blue   "/>
    <s v="First            "/>
    <s v="998 cc  "/>
    <s v="118 bhp @ 6000 rpm  "/>
    <x v="68"/>
    <n v="3.9950000000000001"/>
    <n v="1.77"/>
    <n v="1.605"/>
    <x v="0"/>
    <s v="SI"/>
    <n v="45"/>
  </r>
  <r>
    <s v="Hyundai       "/>
    <x v="211"/>
    <x v="276"/>
    <n v="1085000"/>
    <x v="36"/>
    <n v="2022"/>
    <n v="3383"/>
    <s v="Petrol       "/>
    <s v="Manual       "/>
    <s v="Blue   "/>
    <s v="First            "/>
    <s v="998 cc  "/>
    <s v="118 bhp @ 6000 rpm  "/>
    <x v="68"/>
    <n v="3.9950000000000001"/>
    <n v="1.77"/>
    <n v="1.605"/>
    <x v="0"/>
    <s v="SI"/>
    <n v="45"/>
  </r>
  <r>
    <s v="Hyundai       "/>
    <x v="206"/>
    <x v="277"/>
    <n v="1325000"/>
    <x v="199"/>
    <n v="2021"/>
    <n v="9900"/>
    <s v="Petrol       "/>
    <s v="Automatic    "/>
    <s v="Blue   "/>
    <s v="First            "/>
    <s v="1591 cc "/>
    <s v="121 bhp @ 6300 rpm  "/>
    <x v="53"/>
    <n v="4.37"/>
    <n v="1.7"/>
    <n v="1.4750000000000001"/>
    <x v="0"/>
    <s v="SI"/>
    <n v="43"/>
  </r>
  <r>
    <s v="Hyundai       "/>
    <x v="215"/>
    <x v="278"/>
    <n v="1595000"/>
    <x v="181"/>
    <n v="2017"/>
    <n v="86000"/>
    <s v="Petrol       "/>
    <s v="Automatic    "/>
    <s v="Blue   "/>
    <s v="First            "/>
    <s v="1999 cc "/>
    <s v="153 bhp @ 6200 rpm  "/>
    <x v="26"/>
    <n v="4.4749999999999996"/>
    <n v="1.85"/>
    <n v="1.66"/>
    <x v="0"/>
    <s v="SI"/>
    <n v="62"/>
  </r>
  <r>
    <s v="Jeep          "/>
    <x v="216"/>
    <x v="279"/>
    <n v="1350000"/>
    <x v="6"/>
    <n v="2017"/>
    <n v="70000"/>
    <s v="Petrol       "/>
    <s v="Automatic    "/>
    <s v="Blue   "/>
    <s v="First            "/>
    <s v="1368 cc "/>
    <s v="160 bhp @ 5500 rpm  "/>
    <x v="55"/>
    <n v="4.3949999999999996"/>
    <n v="1.8180000000000001"/>
    <n v="1.64"/>
    <x v="0"/>
    <s v="SI"/>
    <n v="60"/>
  </r>
  <r>
    <s v="Jeep          "/>
    <x v="217"/>
    <x v="280"/>
    <n v="2700000"/>
    <x v="200"/>
    <n v="2021"/>
    <n v="17000"/>
    <s v="Petrol       "/>
    <s v="Automatic    "/>
    <s v="Blue   "/>
    <s v="First            "/>
    <s v="1368 cc "/>
    <s v="161 bhp @ 5500 rpm  "/>
    <x v="86"/>
    <n v="4.4050000000000002"/>
    <n v="1.8180000000000001"/>
    <n v="1.64"/>
    <x v="0"/>
    <s v="SI"/>
    <n v="60"/>
  </r>
  <r>
    <s v="Land Rover    "/>
    <x v="218"/>
    <x v="281"/>
    <n v="5100000"/>
    <x v="147"/>
    <n v="2019"/>
    <n v="24444"/>
    <s v="Petrol       "/>
    <s v="Automatic    "/>
    <s v="Blue   "/>
    <s v="Second           "/>
    <s v="1999 cc "/>
    <s v="236 bhp @ 5500 rpm  "/>
    <x v="87"/>
    <n v="4.5999999999999996"/>
    <n v="2.069"/>
    <n v="1.724"/>
    <x v="1"/>
    <s v="SI"/>
    <n v="65"/>
  </r>
  <r>
    <s v="Mahindra      "/>
    <x v="219"/>
    <x v="282"/>
    <n v="1575000"/>
    <x v="201"/>
    <n v="2021"/>
    <n v="8519"/>
    <s v="Petrol       "/>
    <s v="Manual       "/>
    <s v="Blue   "/>
    <s v="First            "/>
    <s v="1997 cc "/>
    <s v="150 bhp @ 5000 rpm  "/>
    <x v="58"/>
    <n v="3.9849999999999999"/>
    <n v="1.82"/>
    <n v="1.8440000000000001"/>
    <x v="2"/>
    <s v="NO"/>
    <n v="57"/>
  </r>
  <r>
    <s v="Mahindra      "/>
    <x v="220"/>
    <x v="283"/>
    <n v="2765000"/>
    <x v="202"/>
    <n v="2022"/>
    <n v="75"/>
    <s v="Petrol       "/>
    <s v="Automatic    "/>
    <s v="Blue   "/>
    <s v="First            "/>
    <s v="1997 cc "/>
    <s v="197 bhp @ 5000 rpm  "/>
    <x v="16"/>
    <n v="4.6950000000000003"/>
    <n v="1.89"/>
    <n v="1.7549999999999999"/>
    <x v="1"/>
    <s v="SI"/>
    <n v="60"/>
  </r>
  <r>
    <s v="Maruti Suzuki "/>
    <x v="221"/>
    <x v="284"/>
    <n v="189000"/>
    <x v="203"/>
    <n v="2008"/>
    <n v="19759"/>
    <s v="Petrol       "/>
    <s v="Manual       "/>
    <s v="Blue   "/>
    <s v="First            "/>
    <s v="796 cc  "/>
    <s v="47@6200             "/>
    <x v="88"/>
    <n v="3.4950000000000001"/>
    <n v="1.4750000000000001"/>
    <n v="1.46"/>
    <x v="0"/>
    <s v="SI"/>
    <n v="35"/>
  </r>
  <r>
    <s v="Maruti Suzuki "/>
    <x v="221"/>
    <x v="285"/>
    <n v="200000"/>
    <x v="204"/>
    <n v="2008"/>
    <n v="41000"/>
    <s v="Petrol       "/>
    <s v="Manual       "/>
    <s v="Blue   "/>
    <s v="First            "/>
    <s v="796 cc  "/>
    <s v="47@6200             "/>
    <x v="88"/>
    <n v="3.4950000000000001"/>
    <n v="1.4750000000000001"/>
    <n v="1.46"/>
    <x v="0"/>
    <s v="SI"/>
    <n v="35"/>
  </r>
  <r>
    <s v="Maruti Suzuki "/>
    <x v="221"/>
    <x v="286"/>
    <n v="227000"/>
    <x v="205"/>
    <n v="2011"/>
    <n v="87513"/>
    <s v="Petrol       "/>
    <s v="Manual       "/>
    <s v="Blue   "/>
    <s v="Second           "/>
    <s v="796 cc  "/>
    <s v="47@6200             "/>
    <x v="88"/>
    <n v="3.4950000000000001"/>
    <n v="1.4750000000000001"/>
    <n v="1.46"/>
    <x v="0"/>
    <s v="SI"/>
    <n v="35"/>
  </r>
  <r>
    <s v="Maruti Suzuki "/>
    <x v="222"/>
    <x v="287"/>
    <n v="260000"/>
    <x v="3"/>
    <n v="2015"/>
    <n v="25862"/>
    <s v="Petrol       "/>
    <s v="Manual       "/>
    <s v="Blue   "/>
    <s v="First            "/>
    <s v="998 cc  "/>
    <s v="67 bhp @ 6000 rpm   "/>
    <x v="89"/>
    <n v="3.6"/>
    <n v="1.6"/>
    <n v="1.56"/>
    <x v="0"/>
    <s v="SI"/>
    <n v="35"/>
  </r>
  <r>
    <s v="Maruti Suzuki "/>
    <x v="223"/>
    <x v="288"/>
    <n v="290000"/>
    <x v="206"/>
    <n v="2012"/>
    <n v="12300"/>
    <s v="Petrol       "/>
    <s v="Manual       "/>
    <s v="Blue   "/>
    <s v="First            "/>
    <s v="998 cc  "/>
    <s v="68@6200             "/>
    <x v="90"/>
    <n v="3.5390000000000001"/>
    <n v="1.4750000000000001"/>
    <n v="1.7"/>
    <x v="0"/>
    <s v="SI"/>
    <n v="35"/>
  </r>
  <r>
    <s v="Maruti Suzuki "/>
    <x v="224"/>
    <x v="289"/>
    <n v="320000"/>
    <x v="207"/>
    <n v="2015"/>
    <n v="64000"/>
    <s v="Petrol       "/>
    <s v="Manual       "/>
    <s v="Blue   "/>
    <s v="First            "/>
    <s v="1196 cc "/>
    <s v="73 bhp @ 6000 rpm   "/>
    <x v="59"/>
    <n v="3.6749999999999998"/>
    <n v="1.4750000000000001"/>
    <n v="1.8"/>
    <x v="0"/>
    <s v="SI"/>
    <n v="40"/>
  </r>
  <r>
    <s v="Maruti Suzuki "/>
    <x v="225"/>
    <x v="290"/>
    <n v="325000"/>
    <x v="208"/>
    <n v="2012"/>
    <n v="30000"/>
    <s v="Petrol       "/>
    <s v="Manual       "/>
    <s v="Blue   "/>
    <s v="First            "/>
    <s v="1197 cc "/>
    <s v="85 bhp @ 6000 rpm   "/>
    <x v="91"/>
    <n v="3.85"/>
    <n v="1.6950000000000001"/>
    <n v="1.53"/>
    <x v="0"/>
    <s v="SI"/>
    <n v="42"/>
  </r>
  <r>
    <s v="Maruti Suzuki "/>
    <x v="223"/>
    <x v="291"/>
    <n v="350000"/>
    <x v="31"/>
    <n v="2012"/>
    <n v="55000"/>
    <s v="Petrol       "/>
    <s v="Manual       "/>
    <s v="Blue   "/>
    <s v="First            "/>
    <s v="998 cc  "/>
    <s v="68@6200             "/>
    <x v="90"/>
    <n v="3.5390000000000001"/>
    <n v="1.4750000000000001"/>
    <n v="1.7"/>
    <x v="0"/>
    <s v="SI"/>
    <n v="35"/>
  </r>
  <r>
    <s v="Maruti Suzuki "/>
    <x v="225"/>
    <x v="292"/>
    <n v="365000"/>
    <x v="209"/>
    <n v="2013"/>
    <n v="68000"/>
    <s v="Petrol       "/>
    <s v="Manual       "/>
    <s v="Blue   "/>
    <s v="First            "/>
    <s v="1197 cc "/>
    <s v="85 bhp @ 6000 rpm   "/>
    <x v="91"/>
    <n v="3.85"/>
    <n v="1.6950000000000001"/>
    <n v="1.53"/>
    <x v="0"/>
    <s v="SI"/>
    <n v="42"/>
  </r>
  <r>
    <s v="Maruti Suzuki "/>
    <x v="3"/>
    <x v="293"/>
    <n v="430000"/>
    <x v="210"/>
    <n v="2014"/>
    <n v="59000"/>
    <s v="Petrol       "/>
    <s v="Manual       "/>
    <s v="Blue  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226"/>
    <x v="294"/>
    <n v="545000"/>
    <x v="211"/>
    <n v="2017"/>
    <n v="22000"/>
    <s v="Petrol       "/>
    <s v="Automatic    "/>
    <s v="Blue   "/>
    <s v="First            "/>
    <s v="1197 cc "/>
    <s v="82 bhp @ 6000 rpm   "/>
    <x v="85"/>
    <n v="3.7"/>
    <n v="1.69"/>
    <n v="1.595"/>
    <x v="0"/>
    <s v="SI"/>
    <n v="32"/>
  </r>
  <r>
    <s v="Maruti Suzuki "/>
    <x v="227"/>
    <x v="295"/>
    <n v="550000"/>
    <x v="91"/>
    <n v="2020"/>
    <n v="19000"/>
    <s v="Petrol       "/>
    <s v="Manual       "/>
    <s v="Blue   "/>
    <s v="First            "/>
    <s v="1197 cc "/>
    <s v="82 bhp @ 6000 rpm   "/>
    <x v="85"/>
    <n v="3.6549999999999998"/>
    <n v="1.62"/>
    <n v="1.675"/>
    <x v="0"/>
    <s v="SI"/>
    <n v="32"/>
  </r>
  <r>
    <s v="Maruti Suzuki "/>
    <x v="228"/>
    <x v="296"/>
    <n v="590000"/>
    <x v="212"/>
    <n v="2019"/>
    <n v="26000"/>
    <s v="Petrol       "/>
    <s v="Manual       "/>
    <s v="Blue   "/>
    <s v="First            "/>
    <s v="1197 cc "/>
    <s v="83 bhp @ 6000 rpm   "/>
    <x v="92"/>
    <n v="3.85"/>
    <n v="1.6950000000000001"/>
    <n v="1.53"/>
    <x v="0"/>
    <s v="SI"/>
    <n v="42"/>
  </r>
  <r>
    <s v="Maruti Suzuki "/>
    <x v="229"/>
    <x v="297"/>
    <n v="595000"/>
    <x v="32"/>
    <n v="2017"/>
    <n v="35000"/>
    <s v="Petrol       "/>
    <s v="Automatic    "/>
    <s v="Blue   "/>
    <s v="Third            "/>
    <s v="1197 cc "/>
    <s v="83 bhp @ 6000 rpm   "/>
    <x v="92"/>
    <n v="3.9950000000000001"/>
    <n v="1.7450000000000001"/>
    <n v="1.5"/>
    <x v="0"/>
    <s v="SI"/>
    <n v="37"/>
  </r>
  <r>
    <s v="Maruti Suzuki "/>
    <x v="228"/>
    <x v="298"/>
    <n v="625000"/>
    <x v="187"/>
    <n v="2020"/>
    <n v="58736"/>
    <s v="Petrol       "/>
    <s v="Manual       "/>
    <s v="Blue   "/>
    <s v="First            "/>
    <s v="1197 cc "/>
    <s v="83 bhp @ 6000 rpm   "/>
    <x v="92"/>
    <n v="3.85"/>
    <n v="1.6950000000000001"/>
    <n v="1.53"/>
    <x v="0"/>
    <s v="SI"/>
    <n v="42"/>
  </r>
  <r>
    <s v="Maruti Suzuki "/>
    <x v="230"/>
    <x v="299"/>
    <n v="650000"/>
    <x v="213"/>
    <n v="2018"/>
    <n v="32000"/>
    <s v="Petrol       "/>
    <s v="Manual       "/>
    <s v="Blue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1"/>
    <x v="300"/>
    <n v="655000"/>
    <x v="214"/>
    <n v="2016"/>
    <n v="38779"/>
    <s v="Petrol       "/>
    <s v="Manual       "/>
    <s v="Blue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2"/>
    <x v="301"/>
    <n v="660000"/>
    <x v="215"/>
    <n v="2017"/>
    <n v="40000"/>
    <s v="Petrol       "/>
    <s v="Automatic    "/>
    <s v="Blue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2"/>
    <x v="302"/>
    <n v="675000"/>
    <x v="55"/>
    <n v="2017"/>
    <n v="35616"/>
    <s v="Petrol       "/>
    <s v="Automatic    "/>
    <s v="Blue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3"/>
    <x v="303"/>
    <n v="675000"/>
    <x v="55"/>
    <n v="2016"/>
    <n v="49148"/>
    <s v="Petrol       "/>
    <s v="Automatic    "/>
    <s v="Blue   "/>
    <s v="Second           "/>
    <s v="1373 cc "/>
    <s v="94 bhp @ 6000 rpm   "/>
    <x v="93"/>
    <n v="4.2649999999999997"/>
    <n v="1.6950000000000001"/>
    <n v="1.6850000000000001"/>
    <x v="1"/>
    <s v="SI"/>
    <n v="45"/>
  </r>
  <r>
    <s v="Maruti Suzuki "/>
    <x v="234"/>
    <x v="304"/>
    <n v="685000"/>
    <x v="193"/>
    <n v="2019"/>
    <n v="74000"/>
    <s v="Petrol       "/>
    <s v="Manual       "/>
    <s v="Blue   "/>
    <s v="First            "/>
    <s v="1197 cc "/>
    <s v="89 bhp @ 6000 rpm   "/>
    <x v="74"/>
    <n v="3.9950000000000001"/>
    <n v="1.7350000000000001"/>
    <n v="1.5149999999999999"/>
    <x v="0"/>
    <s v="SI"/>
    <n v="37"/>
  </r>
  <r>
    <s v="Maruti Suzuki "/>
    <x v="235"/>
    <x v="305"/>
    <n v="695000"/>
    <x v="194"/>
    <n v="2018"/>
    <n v="8000"/>
    <s v="Petrol       "/>
    <s v="Automatic    "/>
    <s v="Blue   "/>
    <s v="First            "/>
    <s v="1197 cc "/>
    <s v="82 bhp @ 6000 rpm   "/>
    <x v="85"/>
    <n v="3.84"/>
    <n v="1.7350000000000001"/>
    <n v="1.53"/>
    <x v="0"/>
    <s v="SI"/>
    <n v="37"/>
  </r>
  <r>
    <s v="Maruti Suzuki "/>
    <x v="228"/>
    <x v="306"/>
    <n v="695000"/>
    <x v="194"/>
    <n v="2019"/>
    <n v="46027"/>
    <s v="Petrol       "/>
    <s v="Manual       "/>
    <s v="Blue   "/>
    <s v="First            "/>
    <s v="1197 cc "/>
    <s v="83 bhp @ 6000 rpm   "/>
    <x v="92"/>
    <n v="3.85"/>
    <n v="1.6950000000000001"/>
    <n v="1.53"/>
    <x v="0"/>
    <s v="SI"/>
    <n v="42"/>
  </r>
  <r>
    <s v="Maruti Suzuki "/>
    <x v="236"/>
    <x v="307"/>
    <n v="735000"/>
    <x v="216"/>
    <n v="2018"/>
    <n v="42000"/>
    <s v="Petrol       "/>
    <s v="Automatic    "/>
    <s v="Blue   "/>
    <s v="First            "/>
    <s v="1197 cc "/>
    <s v="82 bhp @ 6000 rpm   "/>
    <x v="85"/>
    <n v="3.9950000000000001"/>
    <n v="1.7350000000000001"/>
    <n v="1.5149999999999999"/>
    <x v="0"/>
    <s v="SI"/>
    <n v="37"/>
  </r>
  <r>
    <s v="Maruti Suzuki "/>
    <x v="237"/>
    <x v="308"/>
    <n v="741000"/>
    <x v="217"/>
    <n v="2017"/>
    <n v="31000"/>
    <s v="Petrol       "/>
    <s v="Automatic    "/>
    <s v="Blue   "/>
    <s v="First            "/>
    <s v="1373 cc "/>
    <s v="91 bhp @ 6000 rpm   "/>
    <x v="94"/>
    <n v="4.49"/>
    <n v="1.73"/>
    <n v="1.4850000000000001"/>
    <x v="0"/>
    <s v="SI"/>
    <n v="43"/>
  </r>
  <r>
    <s v="Maruti Suzuki "/>
    <x v="238"/>
    <x v="309"/>
    <n v="750000"/>
    <x v="96"/>
    <n v="2019"/>
    <n v="6200"/>
    <s v="Petrol       "/>
    <s v="Manual       "/>
    <s v="Blue   "/>
    <s v="First            "/>
    <s v="1462 cc "/>
    <s v="103 bhp @ 6000 rpm  "/>
    <x v="38"/>
    <n v="4.49"/>
    <n v="1.73"/>
    <n v="1.4850000000000001"/>
    <x v="0"/>
    <s v="SI"/>
    <n v="43"/>
  </r>
  <r>
    <s v="Maruti Suzuki "/>
    <x v="237"/>
    <x v="310"/>
    <n v="785000"/>
    <x v="218"/>
    <n v="2017"/>
    <n v="20000"/>
    <s v="Petrol       "/>
    <s v="Automatic    "/>
    <s v="Blue   "/>
    <s v="First            "/>
    <s v="1373 cc "/>
    <s v="91 bhp @ 6000 rpm   "/>
    <x v="94"/>
    <n v="4.49"/>
    <n v="1.73"/>
    <n v="1.4850000000000001"/>
    <x v="0"/>
    <s v="SI"/>
    <n v="43"/>
  </r>
  <r>
    <s v="Maruti Suzuki "/>
    <x v="239"/>
    <x v="311"/>
    <n v="825000"/>
    <x v="79"/>
    <n v="2019"/>
    <n v="9644"/>
    <s v="Petrol       "/>
    <s v="Automatic    "/>
    <s v="Blue   "/>
    <s v="First            "/>
    <s v="1197 cc "/>
    <s v="82 bhp @ 6000 rpm   "/>
    <x v="85"/>
    <n v="3.9950000000000001"/>
    <n v="1.7350000000000001"/>
    <n v="1.5149999999999999"/>
    <x v="0"/>
    <s v="SI"/>
    <n v="37"/>
  </r>
  <r>
    <s v="Maruti Suzuki "/>
    <x v="240"/>
    <x v="312"/>
    <n v="825000"/>
    <x v="79"/>
    <n v="2021"/>
    <n v="22000"/>
    <s v="Petrol       "/>
    <s v="Manual       "/>
    <s v="Blue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41"/>
    <x v="313"/>
    <n v="910000"/>
    <x v="219"/>
    <n v="2019"/>
    <n v="34000"/>
    <s v="Petrol       "/>
    <s v="Manual       "/>
    <s v="Blue   "/>
    <s v="First            "/>
    <s v="1462 cc "/>
    <s v="103 bhp @ 6000 rpm  "/>
    <x v="38"/>
    <n v="4.49"/>
    <n v="1.73"/>
    <n v="1.4850000000000001"/>
    <x v="0"/>
    <s v="SI"/>
    <n v="43"/>
  </r>
  <r>
    <s v="Maruti Suzuki "/>
    <x v="242"/>
    <x v="314"/>
    <n v="975000"/>
    <x v="220"/>
    <n v="2019"/>
    <n v="41792"/>
    <s v="Petrol       "/>
    <s v="Manual       "/>
    <s v="Blue   "/>
    <s v="First            "/>
    <s v="1462 cc "/>
    <s v="103 bhp @ 6000 rpm  "/>
    <x v="38"/>
    <n v="4.4450000000000003"/>
    <n v="1.7749999999999999"/>
    <n v="1.7"/>
    <x v="3"/>
    <s v="SI"/>
    <n v="45"/>
  </r>
  <r>
    <s v="Maruti Suzuki "/>
    <x v="243"/>
    <x v="315"/>
    <n v="1075000"/>
    <x v="198"/>
    <n v="2019"/>
    <n v="30672"/>
    <s v="Petrol       "/>
    <s v="Automatic    "/>
    <s v="Blue   "/>
    <s v="First            "/>
    <s v="1462 cc "/>
    <s v="103 bhp @ 6000 rpm  "/>
    <x v="38"/>
    <n v="4.49"/>
    <n v="1.73"/>
    <n v="1.4850000000000001"/>
    <x v="0"/>
    <s v="SI"/>
    <n v="43"/>
  </r>
  <r>
    <s v="Maruti Suzuki "/>
    <x v="244"/>
    <x v="316"/>
    <n v="1190000"/>
    <x v="48"/>
    <n v="2020"/>
    <n v="47248"/>
    <s v="Petrol       "/>
    <s v="Automatic    "/>
    <s v="Blue   "/>
    <s v="First            "/>
    <s v="1462 cc "/>
    <s v="103 bhp @ 6000 rpm  "/>
    <x v="38"/>
    <n v="4.4450000000000003"/>
    <n v="1.7749999999999999"/>
    <n v="1.7"/>
    <x v="3"/>
    <s v="SI"/>
    <n v="45"/>
  </r>
  <r>
    <s v="Mercedes-Benz "/>
    <x v="116"/>
    <x v="317"/>
    <n v="2225000"/>
    <x v="221"/>
    <n v="2015"/>
    <n v="31000"/>
    <s v="Petrol       "/>
    <s v="Automatic    "/>
    <s v="Blue   "/>
    <s v="First            "/>
    <s v="1991 cc "/>
    <s v="181 bhp @ 5500 rpm  "/>
    <x v="62"/>
    <n v="4.6859999999999999"/>
    <n v="1.81"/>
    <n v="1.4419999999999999"/>
    <x v="0"/>
    <s v="SI"/>
    <n v="66"/>
  </r>
  <r>
    <s v="Mercedes-Benz "/>
    <x v="245"/>
    <x v="318"/>
    <n v="4100000"/>
    <x v="145"/>
    <n v="2021"/>
    <n v="9000"/>
    <s v="Petrol       "/>
    <s v="Automatic    "/>
    <s v="Blue   "/>
    <s v="First            "/>
    <s v="1332 cc "/>
    <s v="161 bhp @ 5500 rpm  "/>
    <x v="86"/>
    <n v="4.5490000000000004"/>
    <n v="1.796"/>
    <n v="1.446"/>
    <x v="0"/>
    <s v="SI"/>
    <n v="43"/>
  </r>
  <r>
    <s v="Mercedes-Benz "/>
    <x v="246"/>
    <x v="319"/>
    <n v="4950000"/>
    <x v="222"/>
    <n v="2021"/>
    <n v="12400"/>
    <s v="Petrol       "/>
    <s v="Automatic    "/>
    <s v="Blue   "/>
    <s v="First            "/>
    <s v="1991 cc "/>
    <s v="201 bhp @ 5800 rpm  "/>
    <x v="33"/>
    <n v="4.6859999999999999"/>
    <n v="1.81"/>
    <n v="1.4419999999999999"/>
    <x v="0"/>
    <s v="SI"/>
    <n v="66"/>
  </r>
  <r>
    <s v="Mercedes-Benz "/>
    <x v="247"/>
    <x v="320"/>
    <n v="11500000"/>
    <x v="84"/>
    <n v="2016"/>
    <n v="27000"/>
    <s v="Petrol       "/>
    <s v="Automatic    "/>
    <s v="Blue   "/>
    <s v="First            "/>
    <s v="4663 cc "/>
    <s v="453 bhp @ 5250 rpm  "/>
    <x v="95"/>
    <n v="5.4530000000000003"/>
    <n v="1.899"/>
    <n v="1.498"/>
    <x v="2"/>
    <s v="NO"/>
    <n v="70"/>
  </r>
  <r>
    <s v="Nissan        "/>
    <x v="248"/>
    <x v="321"/>
    <n v="490000"/>
    <x v="223"/>
    <n v="2014"/>
    <n v="56918"/>
    <s v="Petrol       "/>
    <s v="Automatic    "/>
    <s v="Blue   "/>
    <s v="Second           "/>
    <s v="1198 cc "/>
    <s v="76 bhp @ 6000 rpm   "/>
    <x v="96"/>
    <n v="3.8250000000000002"/>
    <n v="1.665"/>
    <n v="1.53"/>
    <x v="0"/>
    <s v="SI"/>
    <n v="41"/>
  </r>
  <r>
    <s v="Porsche       "/>
    <x v="249"/>
    <x v="322"/>
    <n v="3500000"/>
    <x v="58"/>
    <n v="2014"/>
    <n v="160000"/>
    <s v="Petrol       "/>
    <s v="Automatic    "/>
    <s v="Blue   "/>
    <s v="First            "/>
    <s v="4806 cc "/>
    <s v="500 bhp @ 6500 rpm  "/>
    <x v="97"/>
    <n v="4.8460000000000001"/>
    <n v="1.9390000000000001"/>
    <n v="1.702"/>
    <x v="0"/>
    <s v="SI"/>
    <n v="100"/>
  </r>
  <r>
    <s v="Porsche       "/>
    <x v="250"/>
    <x v="323"/>
    <n v="7500000"/>
    <x v="224"/>
    <n v="2020"/>
    <n v="38000"/>
    <s v="Petrol       "/>
    <s v="Automatic    "/>
    <s v="Blue   "/>
    <s v="First            "/>
    <s v="2995 cc "/>
    <s v="349 bhp @ 5400 rpm  "/>
    <x v="98"/>
    <n v="4.6959999999999997"/>
    <n v="1.923"/>
    <n v="1.6240000000000001"/>
    <x v="0"/>
    <s v="SI"/>
    <n v="65"/>
  </r>
  <r>
    <s v="Porsche       "/>
    <x v="251"/>
    <x v="324"/>
    <n v="9100000"/>
    <x v="225"/>
    <n v="2022"/>
    <n v="9000"/>
    <s v="Petrol       "/>
    <s v="Automatic    "/>
    <s v="Blue   "/>
    <s v="First            "/>
    <s v="1984 cc "/>
    <s v="248 bhp @ 5000 rpm  "/>
    <x v="43"/>
    <n v="4.6959999999999997"/>
    <n v="1.923"/>
    <n v="1.6240000000000001"/>
    <x v="0"/>
    <s v="SI"/>
    <n v="65"/>
  </r>
  <r>
    <s v="Porsche       "/>
    <x v="252"/>
    <x v="325"/>
    <n v="9300000"/>
    <x v="226"/>
    <n v="2019"/>
    <n v="9000"/>
    <s v="Petrol       "/>
    <s v="Automatic    "/>
    <s v="Blue   "/>
    <s v="First            "/>
    <s v="3436 cc "/>
    <s v="325 bhp @ 7400 rpm  "/>
    <x v="99"/>
    <n v="4.4909999999999997"/>
    <n v="1.8520000000000001"/>
    <n v="1.304"/>
    <x v="2"/>
    <s v="NO"/>
    <n v="68"/>
  </r>
  <r>
    <s v="Porsche       "/>
    <x v="253"/>
    <x v="326"/>
    <n v="14900000"/>
    <x v="227"/>
    <n v="2021"/>
    <n v="7534"/>
    <s v="Petrol       "/>
    <s v="Automatic    "/>
    <s v="Blue   "/>
    <s v="UnRegistered Car "/>
    <s v="2995 cc "/>
    <s v="335 bhp @ 5300 rpm  "/>
    <x v="42"/>
    <n v="4.9180000000000001"/>
    <n v="1.9830000000000001"/>
    <n v="1.696"/>
    <x v="0"/>
    <s v="SI"/>
    <n v="75"/>
  </r>
  <r>
    <s v="Porsche       "/>
    <x v="254"/>
    <x v="327"/>
    <n v="16200000"/>
    <x v="228"/>
    <n v="2022"/>
    <n v="2766"/>
    <s v="Petrol       "/>
    <s v="Automatic    "/>
    <s v="Blue   "/>
    <s v="First            "/>
    <s v="2995 cc "/>
    <s v="335 bhp @ 5300 rpm  "/>
    <x v="42"/>
    <n v="4.931"/>
    <n v="1.9830000000000001"/>
    <n v="1.6759999999999999"/>
    <x v="2"/>
    <s v="NO"/>
    <n v="75"/>
  </r>
  <r>
    <s v="Renault       "/>
    <x v="255"/>
    <x v="328"/>
    <n v="395000"/>
    <x v="229"/>
    <n v="2018"/>
    <n v="75500"/>
    <s v="Petrol       "/>
    <s v="Manual       "/>
    <s v="Blue   "/>
    <s v="First            "/>
    <s v="999 cc  "/>
    <s v="67 bhp @ 5500 rpm   "/>
    <x v="89"/>
    <n v="3.6789999999999998"/>
    <n v="1.579"/>
    <n v="1.478"/>
    <x v="0"/>
    <s v="SI"/>
    <n v="28"/>
  </r>
  <r>
    <s v="Rolls-Royce   "/>
    <x v="256"/>
    <x v="329"/>
    <n v="20000000"/>
    <x v="230"/>
    <n v="2011"/>
    <n v="27000"/>
    <s v="Petrol       "/>
    <s v="Automatic    "/>
    <s v="Blue   "/>
    <s v="Third            "/>
    <s v="6592 cc "/>
    <s v="570 bhp @ 5250 rpm  "/>
    <x v="100"/>
    <n v="5.569"/>
    <n v="1.948"/>
    <n v="1.55"/>
    <x v="0"/>
    <s v="SI"/>
    <n v="82.5"/>
  </r>
  <r>
    <s v="Skoda         "/>
    <x v="257"/>
    <x v="330"/>
    <n v="3195000"/>
    <x v="231"/>
    <n v="2021"/>
    <n v="21651"/>
    <s v="Petrol       "/>
    <s v="Automatic    "/>
    <s v="Blue   "/>
    <s v="First            "/>
    <s v="1798 cc "/>
    <s v="177 bhp @ 5100 rpm  "/>
    <x v="0"/>
    <n v="4.8609999999999998"/>
    <n v="1.8640000000000001"/>
    <n v="1.4830000000000001"/>
    <x v="0"/>
    <s v="SI"/>
    <n v="66"/>
  </r>
  <r>
    <s v="Tata          "/>
    <x v="258"/>
    <x v="331"/>
    <n v="484999"/>
    <x v="232"/>
    <n v="2018"/>
    <n v="35000"/>
    <s v="Petrol       "/>
    <s v="Automatic    "/>
    <s v="Blue   "/>
    <s v="First            "/>
    <s v="1199 cc "/>
    <s v="84 bhp @ 6000 rpm   "/>
    <x v="37"/>
    <n v="3.746"/>
    <n v="1.647"/>
    <n v="1.5349999999999999"/>
    <x v="0"/>
    <s v="SI"/>
    <n v="35"/>
  </r>
  <r>
    <s v="Toyota        "/>
    <x v="259"/>
    <x v="332"/>
    <n v="690000"/>
    <x v="233"/>
    <n v="2020"/>
    <n v="55000"/>
    <s v="Petrol       "/>
    <s v="Manual       "/>
    <s v="Blue   "/>
    <s v="First            "/>
    <s v="1197 cc "/>
    <s v="82 bhp @ 6000 rpm   "/>
    <x v="85"/>
    <n v="3.9950000000000001"/>
    <n v="1.7450000000000001"/>
    <n v="1.51"/>
    <x v="0"/>
    <s v="SI"/>
    <n v="37"/>
  </r>
  <r>
    <s v="Toyota        "/>
    <x v="259"/>
    <x v="333"/>
    <n v="860000"/>
    <x v="234"/>
    <n v="2021"/>
    <n v="11030"/>
    <s v="Petrol       "/>
    <s v="Manual       "/>
    <s v="Blue   "/>
    <s v="First            "/>
    <s v="1197 cc "/>
    <s v="82 bhp @ 6000 rpm   "/>
    <x v="85"/>
    <n v="3.9950000000000001"/>
    <n v="1.7450000000000001"/>
    <n v="1.51"/>
    <x v="0"/>
    <s v="SI"/>
    <n v="37"/>
  </r>
  <r>
    <s v="Honda         "/>
    <x v="260"/>
    <x v="334"/>
    <n v="250000"/>
    <x v="93"/>
    <n v="2017"/>
    <n v="132683"/>
    <s v="Diesel       "/>
    <s v="Manual       "/>
    <s v="Bronze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261"/>
    <x v="335"/>
    <n v="295000"/>
    <x v="235"/>
    <n v="2014"/>
    <n v="62500"/>
    <s v="Diesel       "/>
    <s v="Manual       "/>
    <s v="Bronze "/>
    <s v="First            "/>
    <s v="1498 cc "/>
    <s v="99 bhp @ 3600 rpm   "/>
    <x v="14"/>
    <n v="3.99"/>
    <n v="1.68"/>
    <n v="1.5049999999999999"/>
    <x v="0"/>
    <s v="SI"/>
    <n v="35"/>
  </r>
  <r>
    <s v="Mahindra      "/>
    <x v="262"/>
    <x v="336"/>
    <n v="1639999"/>
    <x v="236"/>
    <n v="2018"/>
    <n v="43000"/>
    <s v="Diesel       "/>
    <s v="Automatic    "/>
    <s v="Bronze "/>
    <s v="First            "/>
    <s v="2179 cc "/>
    <s v="153 bhp @ 3750 rpm  "/>
    <x v="26"/>
    <n v="4.585"/>
    <n v="1.89"/>
    <n v="1.7849999999999999"/>
    <x v="1"/>
    <s v="SI"/>
    <n v="70"/>
  </r>
  <r>
    <s v="Mercedes-Benz "/>
    <x v="263"/>
    <x v="337"/>
    <n v="2500000"/>
    <x v="237"/>
    <n v="2018"/>
    <n v="90000"/>
    <s v="Diesel       "/>
    <s v="Automatic    "/>
    <s v="Bronze "/>
    <s v="Second           "/>
    <s v="2143 cc "/>
    <s v="134 bhp @ 3600 rpm  "/>
    <x v="101"/>
    <n v="4.4240000000000004"/>
    <n v="1.804"/>
    <n v="1.494"/>
    <x v="0"/>
    <s v="SI"/>
    <n v="50"/>
  </r>
  <r>
    <s v="Mercedes-Benz "/>
    <x v="65"/>
    <x v="338"/>
    <n v="8190000"/>
    <x v="238"/>
    <n v="2020"/>
    <n v="18000"/>
    <s v="Diesel       "/>
    <s v="Automatic    "/>
    <s v="Bronze "/>
    <s v="First            "/>
    <s v="1950 cc "/>
    <s v="241 bhp @ 4200 rpm  "/>
    <x v="8"/>
    <n v="4.9240000000000004"/>
    <n v="2.157"/>
    <n v="1.772"/>
    <x v="0"/>
    <s v="SI"/>
    <n v="93"/>
  </r>
  <r>
    <s v="Skoda         "/>
    <x v="69"/>
    <x v="339"/>
    <n v="549000"/>
    <x v="239"/>
    <n v="2014"/>
    <n v="42000"/>
    <s v="Diesel       "/>
    <s v="Automatic    "/>
    <s v="Bronze "/>
    <s v="First            "/>
    <s v="1498 cc "/>
    <s v="103 bhp @ 4400 rpm  "/>
    <x v="38"/>
    <n v="4.3860000000000001"/>
    <n v="1.6990000000000001"/>
    <n v="1.466"/>
    <x v="0"/>
    <s v="SI"/>
    <n v="55"/>
  </r>
  <r>
    <s v="Toyota        "/>
    <x v="264"/>
    <x v="340"/>
    <n v="1900000"/>
    <x v="240"/>
    <n v="2019"/>
    <n v="71000"/>
    <s v="Diesel       "/>
    <s v="Manual       "/>
    <s v="Bronze "/>
    <s v="First            "/>
    <s v="2393 cc "/>
    <s v="148 bhp @ 3400 rpm  "/>
    <x v="41"/>
    <n v="4.7350000000000003"/>
    <n v="1.83"/>
    <n v="1.7949999999999999"/>
    <x v="5"/>
    <s v="SI"/>
    <n v="55"/>
  </r>
  <r>
    <s v="Toyota        "/>
    <x v="265"/>
    <x v="341"/>
    <n v="2039999"/>
    <x v="241"/>
    <n v="2018"/>
    <n v="110000"/>
    <s v="Diesel       "/>
    <s v="Automatic    "/>
    <s v="Bronze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266"/>
    <x v="342"/>
    <n v="2100000"/>
    <x v="242"/>
    <n v="2017"/>
    <n v="112000"/>
    <s v="Diesel       "/>
    <s v="Manual       "/>
    <s v="Bronze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266"/>
    <x v="343"/>
    <n v="2175000"/>
    <x v="243"/>
    <n v="2017"/>
    <n v="29000"/>
    <s v="Diesel       "/>
    <s v="Manual       "/>
    <s v="Bronze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265"/>
    <x v="344"/>
    <n v="2175000"/>
    <x v="243"/>
    <n v="2018"/>
    <n v="40000"/>
    <s v="Diesel       "/>
    <s v="Automatic    "/>
    <s v="Bronze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267"/>
    <x v="345"/>
    <n v="2725000"/>
    <x v="244"/>
    <n v="2020"/>
    <n v="18625"/>
    <s v="Diesel       "/>
    <s v="Automatic    "/>
    <s v="Bronze "/>
    <s v="First            "/>
    <s v="2393 cc "/>
    <s v="148 bhp @ 3400 rpm  "/>
    <x v="41"/>
    <n v="4.7350000000000003"/>
    <n v="1.83"/>
    <n v="1.7949999999999999"/>
    <x v="1"/>
    <s v="SI"/>
    <n v="55"/>
  </r>
  <r>
    <s v="Honda         "/>
    <x v="93"/>
    <x v="346"/>
    <n v="375000"/>
    <x v="75"/>
    <n v="2011"/>
    <n v="78000"/>
    <s v="Petrol       "/>
    <s v="Manual       "/>
    <s v="Bronze "/>
    <s v="First            "/>
    <s v="1497 cc "/>
    <s v="118@6600            "/>
    <x v="49"/>
    <n v="4.42"/>
    <n v="1.6950000000000001"/>
    <n v="1.48"/>
    <x v="0"/>
    <s v="SI"/>
    <n v="42"/>
  </r>
  <r>
    <s v="Honda         "/>
    <x v="268"/>
    <x v="347"/>
    <n v="445000"/>
    <x v="245"/>
    <n v="2016"/>
    <n v="63882"/>
    <s v="Petrol       "/>
    <s v="Manual       "/>
    <s v="Bronze "/>
    <s v="First            "/>
    <s v="1198 cc "/>
    <s v="87 bhp @ 6000 rpm   "/>
    <x v="102"/>
    <n v="3.99"/>
    <n v="1.68"/>
    <n v="1.5049999999999999"/>
    <x v="0"/>
    <s v="SI"/>
    <n v="35"/>
  </r>
  <r>
    <s v="Honda         "/>
    <x v="269"/>
    <x v="348"/>
    <n v="685000"/>
    <x v="193"/>
    <n v="2016"/>
    <n v="68500"/>
    <s v="Petrol       "/>
    <s v="Manual       "/>
    <s v="Bronze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70"/>
    <x v="349"/>
    <n v="875000"/>
    <x v="246"/>
    <n v="2019"/>
    <n v="36000"/>
    <s v="Petrol       "/>
    <s v="Manual       "/>
    <s v="Bronze "/>
    <s v="First            "/>
    <s v="1497 cc "/>
    <s v="117 bhp @ 6600 rpm  "/>
    <x v="50"/>
    <n v="4.4400000000000004"/>
    <n v="1.6950000000000001"/>
    <n v="1.4950000000000001"/>
    <x v="0"/>
    <s v="SI"/>
    <n v="40"/>
  </r>
  <r>
    <s v="Lexus         "/>
    <x v="271"/>
    <x v="350"/>
    <n v="3900000"/>
    <x v="1"/>
    <n v="2017"/>
    <n v="31059"/>
    <s v="Petrol       "/>
    <s v="Automatic    "/>
    <s v="Bronze "/>
    <s v="First            "/>
    <s v="2494 cc "/>
    <s v="202 bhp @ 5700 rpm  "/>
    <x v="103"/>
    <n v="4.915"/>
    <n v="1.82"/>
    <n v="1.45"/>
    <x v="0"/>
    <s v="SI"/>
    <n v="65"/>
  </r>
  <r>
    <s v="Maruti Suzuki "/>
    <x v="272"/>
    <x v="351"/>
    <n v="260000"/>
    <x v="3"/>
    <n v="2012"/>
    <n v="54000"/>
    <s v="Petrol       "/>
    <s v="Manual       "/>
    <s v="Bronze "/>
    <s v="First            "/>
    <s v="998 cc  "/>
    <s v="67 bhp @ 6200 rpm   "/>
    <x v="89"/>
    <n v="3.62"/>
    <n v="1.4750000000000001"/>
    <n v="1.46"/>
    <x v="0"/>
    <s v="SI"/>
    <n v="35"/>
  </r>
  <r>
    <s v="Maruti Suzuki "/>
    <x v="273"/>
    <x v="352"/>
    <n v="950000"/>
    <x v="112"/>
    <n v="2022"/>
    <n v="10000"/>
    <s v="Petrol       "/>
    <s v="Automatic    "/>
    <s v="Bronze "/>
    <s v="First            "/>
    <s v="1197 cc "/>
    <s v="89 bhp @ 6000 rpm   "/>
    <x v="74"/>
    <n v="3.9950000000000001"/>
    <n v="1.7350000000000001"/>
    <n v="1.5149999999999999"/>
    <x v="0"/>
    <s v="SI"/>
    <n v="37"/>
  </r>
  <r>
    <s v="Renault       "/>
    <x v="274"/>
    <x v="353"/>
    <n v="315000"/>
    <x v="247"/>
    <n v="2017"/>
    <n v="15507"/>
    <s v="Petrol       "/>
    <s v="Manual       "/>
    <s v="Bronze "/>
    <s v="First            "/>
    <s v="799 cc  "/>
    <s v="53 bhp @ 5678 rpm   "/>
    <x v="104"/>
    <n v="3.6789999999999998"/>
    <n v="1.579"/>
    <n v="1.478"/>
    <x v="0"/>
    <s v="SI"/>
    <n v="28"/>
  </r>
  <r>
    <s v="Renault       "/>
    <x v="274"/>
    <x v="354"/>
    <n v="315000"/>
    <x v="247"/>
    <n v="2017"/>
    <n v="15507"/>
    <s v="Petrol       "/>
    <s v="Manual       "/>
    <s v="Bronze "/>
    <s v="First            "/>
    <s v="799 cc  "/>
    <s v="53 bhp @ 5678 rpm   "/>
    <x v="104"/>
    <n v="3.6789999999999998"/>
    <n v="1.579"/>
    <n v="1.478"/>
    <x v="0"/>
    <s v="SI"/>
    <n v="28"/>
  </r>
  <r>
    <s v="Renault       "/>
    <x v="274"/>
    <x v="355"/>
    <n v="419000"/>
    <x v="248"/>
    <n v="2017"/>
    <n v="23700"/>
    <s v="Petrol       "/>
    <s v="Manual       "/>
    <s v="Bronze "/>
    <s v="First            "/>
    <s v="799 cc  "/>
    <s v="53 bhp @ 5678 rpm   "/>
    <x v="104"/>
    <n v="3.6789999999999998"/>
    <n v="1.579"/>
    <n v="1.478"/>
    <x v="0"/>
    <s v="SI"/>
    <n v="28"/>
  </r>
  <r>
    <s v="Renault       "/>
    <x v="275"/>
    <x v="356"/>
    <n v="490000"/>
    <x v="223"/>
    <n v="2019"/>
    <n v="32000"/>
    <s v="Petrol       "/>
    <s v="Automatic    "/>
    <s v="Bronze "/>
    <s v="First            "/>
    <s v="999 cc  "/>
    <s v="67 bhp @ 5500 rpm   "/>
    <x v="89"/>
    <n v="3.6789999999999998"/>
    <n v="1.579"/>
    <n v="1.478"/>
    <x v="0"/>
    <s v="SI"/>
    <n v="28"/>
  </r>
  <r>
    <s v="Tata          "/>
    <x v="276"/>
    <x v="357"/>
    <n v="525000"/>
    <x v="249"/>
    <n v="2019"/>
    <n v="32000"/>
    <s v="Petrol       "/>
    <s v="Manual       "/>
    <s v="Bronze "/>
    <s v="First            "/>
    <s v="1199 cc "/>
    <s v="84 bhp @ 6000 rpm   "/>
    <x v="37"/>
    <n v="3.7930000000000001"/>
    <n v="1.665"/>
    <n v="1.587"/>
    <x v="0"/>
    <s v="SI"/>
    <n v="35"/>
  </r>
  <r>
    <s v="Volkswagen    "/>
    <x v="277"/>
    <x v="358"/>
    <n v="360000"/>
    <x v="250"/>
    <n v="2013"/>
    <n v="58000"/>
    <s v="Petrol       "/>
    <s v="Manual       "/>
    <s v="Bronze "/>
    <s v="First            "/>
    <s v="1598 cc "/>
    <s v="103 bhp @ 5250 rpm  "/>
    <x v="38"/>
    <n v="4.3840000000000003"/>
    <n v="1.6990000000000001"/>
    <n v="1.466"/>
    <x v="0"/>
    <s v="SI"/>
    <n v="55"/>
  </r>
  <r>
    <s v="Volkswagen    "/>
    <x v="278"/>
    <x v="359"/>
    <n v="625000"/>
    <x v="187"/>
    <n v="2017"/>
    <n v="55000"/>
    <s v="Petrol       "/>
    <s v="Manual       "/>
    <s v="Bronze "/>
    <s v="First            "/>
    <s v="1198 cc "/>
    <s v="74 bhp @ 5400 rpm   "/>
    <x v="76"/>
    <n v="3.9950000000000001"/>
    <n v="1.6819999999999999"/>
    <n v="1.4830000000000001"/>
    <x v="0"/>
    <s v="SI"/>
    <n v="45"/>
  </r>
  <r>
    <s v="Maruti Suzuki "/>
    <x v="279"/>
    <x v="360"/>
    <n v="285000"/>
    <x v="251"/>
    <n v="2011"/>
    <n v="52000"/>
    <s v="CNG          "/>
    <s v="Manual       "/>
    <s v="Brown  "/>
    <s v="First            "/>
    <s v="998 cc  "/>
    <s v="59@6200             "/>
    <x v="105"/>
    <n v="3.5390000000000001"/>
    <n v="1.4750000000000001"/>
    <n v="1.7"/>
    <x v="0"/>
    <s v="SI"/>
    <n v="35"/>
  </r>
  <r>
    <s v="Maruti Suzuki "/>
    <x v="280"/>
    <x v="361"/>
    <n v="299000"/>
    <x v="180"/>
    <n v="2015"/>
    <n v="92000"/>
    <s v="CNG          "/>
    <s v="Manual       "/>
    <s v="Brown  "/>
    <s v="Second           "/>
    <s v="998 cc  "/>
    <s v="58 bhp @ 6200 rpm   "/>
    <x v="106"/>
    <n v="3.5990000000000002"/>
    <n v="1.4950000000000001"/>
    <n v="1.7"/>
    <x v="0"/>
    <s v="SI"/>
    <n v="35"/>
  </r>
  <r>
    <s v="Maruti Suzuki "/>
    <x v="279"/>
    <x v="362"/>
    <n v="315000"/>
    <x v="247"/>
    <n v="2013"/>
    <n v="72000"/>
    <s v="CNG          "/>
    <s v="Manual       "/>
    <s v="Brown  "/>
    <s v="First            "/>
    <s v="998 cc  "/>
    <s v="59@6200             "/>
    <x v="105"/>
    <n v="3.5390000000000001"/>
    <n v="1.4750000000000001"/>
    <n v="1.7"/>
    <x v="0"/>
    <s v="SI"/>
    <n v="35"/>
  </r>
  <r>
    <s v="Maruti Suzuki "/>
    <x v="279"/>
    <x v="363"/>
    <n v="415000"/>
    <x v="252"/>
    <n v="2015"/>
    <n v="42500"/>
    <s v="CNG          "/>
    <s v="Manual       "/>
    <s v="Brown 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280"/>
    <x v="364"/>
    <n v="430000"/>
    <x v="210"/>
    <n v="2016"/>
    <n v="26600"/>
    <s v="CNG          "/>
    <s v="Manual       "/>
    <s v="Brown 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281"/>
    <x v="365"/>
    <n v="1025000"/>
    <x v="253"/>
    <n v="2019"/>
    <n v="42000"/>
    <s v="CNG          "/>
    <s v="Manual       "/>
    <s v="Brown  "/>
    <s v="First            "/>
    <s v="1373 cc "/>
    <s v="94 bhp @ 6000 rpm   "/>
    <x v="93"/>
    <n v="4.2960000000000003"/>
    <n v="1.6950000000000001"/>
    <n v="1.6850000000000001"/>
    <x v="1"/>
    <s v="SI"/>
    <n v="45"/>
  </r>
  <r>
    <s v="Audi          "/>
    <x v="141"/>
    <x v="366"/>
    <n v="1390000"/>
    <x v="124"/>
    <n v="2014"/>
    <n v="85900"/>
    <s v="Diesel       "/>
    <s v="Automatic    "/>
    <s v="Brown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33"/>
    <x v="367"/>
    <n v="1490000"/>
    <x v="10"/>
    <n v="2012"/>
    <n v="42000"/>
    <s v="Diesel       "/>
    <s v="Automatic    "/>
    <s v="Brown  "/>
    <s v="First            "/>
    <s v="1968 cc "/>
    <s v="177 bhp @ 3750 rpm  "/>
    <x v="0"/>
    <n v="4.915"/>
    <n v="1.8740000000000001"/>
    <n v="1.4550000000000001"/>
    <x v="0"/>
    <s v="SI"/>
    <n v="65"/>
  </r>
  <r>
    <s v="Audi          "/>
    <x v="282"/>
    <x v="368"/>
    <n v="1700000"/>
    <x v="37"/>
    <n v="2014"/>
    <n v="78000"/>
    <s v="Diesel       "/>
    <s v="Automatic    "/>
    <s v="Brown  "/>
    <s v="First            "/>
    <s v="1968 cc "/>
    <s v="174 bhp @ 4200 rpm  "/>
    <x v="6"/>
    <n v="4.6289999999999996"/>
    <n v="1.8979999999999999"/>
    <n v="1.653"/>
    <x v="0"/>
    <s v="SI"/>
    <n v="75"/>
  </r>
  <r>
    <s v="Audi          "/>
    <x v="283"/>
    <x v="369"/>
    <n v="3300000"/>
    <x v="143"/>
    <n v="2014"/>
    <n v="25000"/>
    <s v="Diesel       "/>
    <s v="Automatic    "/>
    <s v="Brown  "/>
    <s v="Second           "/>
    <s v="2967 cc "/>
    <s v="241 bhp @ 3800 rpm  "/>
    <x v="8"/>
    <n v="5.0890000000000004"/>
    <n v="1.9830000000000001"/>
    <n v="1.7370000000000001"/>
    <x v="3"/>
    <s v="SI"/>
    <n v="100"/>
  </r>
  <r>
    <s v="BMW           "/>
    <x v="145"/>
    <x v="370"/>
    <n v="1400000"/>
    <x v="254"/>
    <n v="2014"/>
    <n v="35000"/>
    <s v="Diesel       "/>
    <s v="Automatic    "/>
    <s v="Brown  "/>
    <s v="First            "/>
    <s v="1995 cc "/>
    <s v="184 bhp @ 4000 rpm  "/>
    <x v="12"/>
    <n v="4.6239999999999997"/>
    <n v="2.0310000000000001"/>
    <n v="1.429"/>
    <x v="0"/>
    <s v="SI"/>
    <n v="60"/>
  </r>
  <r>
    <s v="BMW           "/>
    <x v="17"/>
    <x v="371"/>
    <n v="2775000"/>
    <x v="57"/>
    <n v="2018"/>
    <n v="68189"/>
    <s v="Diesel       "/>
    <s v="Automatic    "/>
    <s v="Brown  "/>
    <s v="First            "/>
    <s v="1995 cc "/>
    <s v="188 bhp @ 4000 rpm  "/>
    <x v="11"/>
    <n v="4.633"/>
    <n v="1.8109999999999999"/>
    <n v="1.429"/>
    <x v="0"/>
    <s v="SI"/>
    <n v="57"/>
  </r>
  <r>
    <s v="BMW           "/>
    <x v="19"/>
    <x v="372"/>
    <n v="2800000"/>
    <x v="255"/>
    <n v="2017"/>
    <n v="29000"/>
    <s v="Diesel       "/>
    <s v="Automatic    "/>
    <s v="Brown  "/>
    <s v="Second           "/>
    <s v="1995 cc "/>
    <s v="184 bhp @ 4000 rpm  "/>
    <x v="12"/>
    <n v="4.4539999999999997"/>
    <n v="2.044"/>
    <n v="1.5449999999999999"/>
    <x v="0"/>
    <s v="SI"/>
    <n v="63"/>
  </r>
  <r>
    <s v="Ford          "/>
    <x v="22"/>
    <x v="373"/>
    <n v="620000"/>
    <x v="256"/>
    <n v="2017"/>
    <n v="92000"/>
    <s v="Diesel       "/>
    <s v="Manual       "/>
    <s v="Brown  "/>
    <s v="First            "/>
    <s v="1498 cc "/>
    <s v="99 bhp @ 3750 rpm   "/>
    <x v="14"/>
    <n v="3.9980000000000002"/>
    <n v="1.7649999999999999"/>
    <n v="1.647"/>
    <x v="0"/>
    <s v="SI"/>
    <n v="52"/>
  </r>
  <r>
    <s v="Honda         "/>
    <x v="261"/>
    <x v="374"/>
    <n v="425000"/>
    <x v="4"/>
    <n v="2014"/>
    <n v="75000"/>
    <s v="Diesel       "/>
    <s v="Manual       "/>
    <s v="Brown  "/>
    <s v="First            "/>
    <s v="1498 cc "/>
    <s v="99 bhp @ 3600 rpm   "/>
    <x v="14"/>
    <n v="3.99"/>
    <n v="1.68"/>
    <n v="1.5049999999999999"/>
    <x v="0"/>
    <s v="SI"/>
    <n v="35"/>
  </r>
  <r>
    <s v="Honda         "/>
    <x v="284"/>
    <x v="375"/>
    <n v="515000"/>
    <x v="257"/>
    <n v="2015"/>
    <n v="63587"/>
    <s v="Diesel       "/>
    <s v="Manual       "/>
    <s v="Brown  "/>
    <s v="First            "/>
    <s v="1498 cc "/>
    <s v="99 bhp @ 3600 rpm   "/>
    <x v="14"/>
    <n v="3.99"/>
    <n v="1.68"/>
    <n v="1.5049999999999999"/>
    <x v="0"/>
    <s v="SI"/>
    <n v="35"/>
  </r>
  <r>
    <s v="Honda         "/>
    <x v="285"/>
    <x v="376"/>
    <n v="635000"/>
    <x v="258"/>
    <n v="2016"/>
    <n v="72200"/>
    <s v="Diesel       "/>
    <s v="Manual       "/>
    <s v="Brown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285"/>
    <x v="377"/>
    <n v="690000"/>
    <x v="233"/>
    <n v="2016"/>
    <n v="38000"/>
    <s v="Diesel       "/>
    <s v="Manual       "/>
    <s v="Brown  "/>
    <s v="First            "/>
    <s v="1498 cc "/>
    <s v="99 bhp @ 3600 rpm   "/>
    <x v="14"/>
    <n v="4.4400000000000004"/>
    <n v="1.6950000000000001"/>
    <n v="1.4950000000000001"/>
    <x v="0"/>
    <s v="SI"/>
    <n v="40"/>
  </r>
  <r>
    <s v="Jaguar        "/>
    <x v="34"/>
    <x v="378"/>
    <n v="3600000"/>
    <x v="159"/>
    <n v="2014"/>
    <n v="32000"/>
    <s v="Diesel       "/>
    <s v="Automatic    "/>
    <s v="Brown  "/>
    <s v="Second           "/>
    <s v="2993 cc "/>
    <s v="271 bhp @ 4000 rpm  "/>
    <x v="20"/>
    <n v="5.2519999999999998"/>
    <n v="1.899"/>
    <n v="1.4570000000000001"/>
    <x v="0"/>
    <s v="SI"/>
    <n v="83"/>
  </r>
  <r>
    <s v="Mahindra      "/>
    <x v="51"/>
    <x v="379"/>
    <n v="1698999"/>
    <x v="259"/>
    <n v="2021"/>
    <n v="37500"/>
    <s v="Diesel       "/>
    <s v="Manual       "/>
    <s v="Brown  "/>
    <s v="First            "/>
    <s v="2184 cc "/>
    <s v="130 bhp @ 3750 rpm  "/>
    <x v="27"/>
    <n v="3.9849999999999999"/>
    <n v="1.82"/>
    <n v="1.8440000000000001"/>
    <x v="2"/>
    <s v="NO"/>
    <n v="57"/>
  </r>
  <r>
    <s v="Maruti Suzuki "/>
    <x v="286"/>
    <x v="380"/>
    <n v="600000"/>
    <x v="119"/>
    <n v="2017"/>
    <n v="86000"/>
    <s v="Diesel       "/>
    <s v="Manual       "/>
    <s v="Brown  "/>
    <s v="Second           "/>
    <s v="1248 cc "/>
    <s v="89 bhp @ 4000 rpm   "/>
    <x v="74"/>
    <n v="4.49"/>
    <n v="1.73"/>
    <n v="1.4850000000000001"/>
    <x v="0"/>
    <s v="SI"/>
    <n v="43"/>
  </r>
  <r>
    <s v="Maruti Suzuki "/>
    <x v="287"/>
    <x v="381"/>
    <n v="625000"/>
    <x v="187"/>
    <n v="2016"/>
    <n v="51330"/>
    <s v="Diesel       "/>
    <s v="Manual       "/>
    <s v="Brown  "/>
    <s v="First            "/>
    <s v="1248 cc "/>
    <s v="89 bhp @ 4000 rpm   "/>
    <x v="74"/>
    <n v="4.49"/>
    <n v="1.73"/>
    <n v="1.4850000000000001"/>
    <x v="0"/>
    <s v="SI"/>
    <n v="43"/>
  </r>
  <r>
    <s v="Maruti Suzuki "/>
    <x v="288"/>
    <x v="382"/>
    <n v="675000"/>
    <x v="55"/>
    <n v="2017"/>
    <n v="125372"/>
    <s v="Diesel       "/>
    <s v="Manual       "/>
    <s v="Brown  "/>
    <s v="First            "/>
    <s v="1248 cc "/>
    <s v="89 bhp @ 4000 rpm   "/>
    <x v="74"/>
    <n v="4.3"/>
    <n v="1.7649999999999999"/>
    <n v="1.59"/>
    <x v="0"/>
    <s v="SI"/>
    <n v="48"/>
  </r>
  <r>
    <s v="Maruti Suzuki "/>
    <x v="289"/>
    <x v="383"/>
    <n v="795000"/>
    <x v="260"/>
    <n v="2017"/>
    <n v="52245"/>
    <s v="Diesel       "/>
    <s v="Manual       "/>
    <s v="Brown  "/>
    <s v="First            "/>
    <s v="1248 cc "/>
    <s v="89 bhp @ 4000 rpm   "/>
    <x v="74"/>
    <n v="4.3"/>
    <n v="1.7849999999999999"/>
    <n v="1.595"/>
    <x v="0"/>
    <s v="SI"/>
    <n v="48"/>
  </r>
  <r>
    <s v="Mercedes-Benz "/>
    <x v="290"/>
    <x v="384"/>
    <n v="1275000"/>
    <x v="104"/>
    <n v="2012"/>
    <n v="101000"/>
    <s v="Diesel       "/>
    <s v="Automatic    "/>
    <s v="Brown  "/>
    <s v="Second           "/>
    <s v="2143 cc "/>
    <s v="231 bhp @ 3000 rpm  "/>
    <x v="107"/>
    <n v="4.8680000000000003"/>
    <n v="1.8540000000000001"/>
    <n v="1.47"/>
    <x v="0"/>
    <s v="SI"/>
    <n v="80"/>
  </r>
  <r>
    <s v="Mercedes-Benz "/>
    <x v="291"/>
    <x v="385"/>
    <n v="1750000"/>
    <x v="38"/>
    <n v="2014"/>
    <n v="59000"/>
    <s v="Diesel       "/>
    <s v="Automatic    "/>
    <s v="Brown  "/>
    <s v="First            "/>
    <s v="2143 cc "/>
    <s v="204 bhp @ 4200 rpm  "/>
    <x v="31"/>
    <n v="4.8789999999999996"/>
    <n v="1.8540000000000001"/>
    <n v="1.474"/>
    <x v="0"/>
    <s v="SI"/>
    <n v="80"/>
  </r>
  <r>
    <s v="Mercedes-Benz "/>
    <x v="292"/>
    <x v="386"/>
    <n v="2275000"/>
    <x v="78"/>
    <n v="2016"/>
    <n v="61109"/>
    <s v="Diesel       "/>
    <s v="Automatic    "/>
    <s v="Brown  "/>
    <s v="Second           "/>
    <s v="2143 cc "/>
    <s v="134 bhp @ 3600 rpm  "/>
    <x v="101"/>
    <n v="4.4240000000000004"/>
    <n v="1.804"/>
    <n v="1.494"/>
    <x v="0"/>
    <s v="SI"/>
    <n v="50"/>
  </r>
  <r>
    <s v="Mercedes-Benz "/>
    <x v="293"/>
    <x v="387"/>
    <n v="2650000"/>
    <x v="138"/>
    <n v="2017"/>
    <n v="70000"/>
    <s v="Diesel       "/>
    <s v="Automatic    "/>
    <s v="Brown  "/>
    <s v="Second           "/>
    <s v="2143 cc "/>
    <s v="168 bhp @ 3000 rpm  "/>
    <x v="17"/>
    <n v="4.6859999999999999"/>
    <n v="1.81"/>
    <n v="1.4419999999999999"/>
    <x v="0"/>
    <s v="SI"/>
    <n v="66"/>
  </r>
  <r>
    <s v="Nissan        "/>
    <x v="294"/>
    <x v="388"/>
    <n v="550000"/>
    <x v="91"/>
    <n v="2014"/>
    <n v="65000"/>
    <s v="Diesel       "/>
    <s v="Manual       "/>
    <s v="Brown  "/>
    <s v="First            "/>
    <s v="1461 cc "/>
    <s v="108 bhp @ 3900 rpm  "/>
    <x v="108"/>
    <n v="4.3310000000000004"/>
    <n v="1.8220000000000001"/>
    <n v="1.671"/>
    <x v="0"/>
    <s v="SI"/>
    <n v="50"/>
  </r>
  <r>
    <s v="Renault       "/>
    <x v="295"/>
    <x v="389"/>
    <n v="960000"/>
    <x v="261"/>
    <n v="2018"/>
    <n v="24000"/>
    <s v="Diesel       "/>
    <s v="Manual       "/>
    <s v="Brown  "/>
    <s v="First            "/>
    <s v="1461 cc "/>
    <s v="84 bhp @ 3750 rpm   "/>
    <x v="37"/>
    <n v="4.3150000000000004"/>
    <n v="1.8220000000000001"/>
    <n v="1.6950000000000001"/>
    <x v="0"/>
    <s v="SI"/>
    <n v="50"/>
  </r>
  <r>
    <s v="Skoda         "/>
    <x v="296"/>
    <x v="390"/>
    <n v="2500000"/>
    <x v="237"/>
    <n v="2017"/>
    <n v="82900"/>
    <s v="Diesel       "/>
    <s v="Automatic    "/>
    <s v="Brown  "/>
    <s v="First            "/>
    <s v="1968 cc "/>
    <s v="174 bhp @ 3600 rpm  "/>
    <x v="6"/>
    <n v="4.8609999999999998"/>
    <n v="1.8640000000000001"/>
    <n v="1.4830000000000001"/>
    <x v="0"/>
    <s v="SI"/>
    <n v="66"/>
  </r>
  <r>
    <s v="Toyota        "/>
    <x v="297"/>
    <x v="391"/>
    <n v="1549000"/>
    <x v="262"/>
    <n v="2018"/>
    <n v="95315"/>
    <s v="Diesel       "/>
    <s v="Manual       "/>
    <s v="Brown  "/>
    <s v="Second           "/>
    <s v="2393 cc "/>
    <s v="148 bhp @ 3400 rpm  "/>
    <x v="41"/>
    <n v="4.7350000000000003"/>
    <n v="1.83"/>
    <n v="1.7949999999999999"/>
    <x v="1"/>
    <s v="SI"/>
    <n v="55"/>
  </r>
  <r>
    <s v="Volkswagen    "/>
    <x v="298"/>
    <x v="392"/>
    <n v="500000"/>
    <x v="42"/>
    <n v="2014"/>
    <n v="62000"/>
    <s v="Diesel       "/>
    <s v="Manual       "/>
    <s v="Brown  "/>
    <s v="First            "/>
    <s v="1498 cc "/>
    <s v="89 bhp @ 4200 rpm   "/>
    <x v="74"/>
    <n v="3.9870000000000001"/>
    <n v="1.698"/>
    <n v="1.4830000000000001"/>
    <x v="0"/>
    <s v="SI"/>
    <n v="45"/>
  </r>
  <r>
    <s v="Audi          "/>
    <x v="299"/>
    <x v="393"/>
    <n v="5800000"/>
    <x v="24"/>
    <n v="2021"/>
    <n v="7935"/>
    <s v="Petrol       "/>
    <s v="Automatic    "/>
    <s v="Brown  "/>
    <s v="UnRegistered Car "/>
    <s v="1984 cc "/>
    <s v="241 bhp @ 5000 rpm  "/>
    <x v="8"/>
    <n v="4.9390000000000001"/>
    <n v="1.8859999999999999"/>
    <n v="1.4570000000000001"/>
    <x v="0"/>
    <s v="SI"/>
    <n v="73"/>
  </r>
  <r>
    <s v="Datsun        "/>
    <x v="300"/>
    <x v="394"/>
    <n v="335000"/>
    <x v="263"/>
    <n v="2017"/>
    <n v="34000"/>
    <s v="Petrol       "/>
    <s v="Manual       "/>
    <s v="Brown  "/>
    <s v="First            "/>
    <s v="1198 cc "/>
    <s v="67 bhp @ 5000 rpm   "/>
    <x v="89"/>
    <n v="3.9950000000000001"/>
    <n v="1.635"/>
    <n v="1.49"/>
    <x v="1"/>
    <s v="SI"/>
    <n v="35"/>
  </r>
  <r>
    <s v="Honda         "/>
    <x v="301"/>
    <x v="395"/>
    <n v="310000"/>
    <x v="264"/>
    <n v="2014"/>
    <n v="49000"/>
    <s v="Petrol       "/>
    <s v="Manual       "/>
    <s v="Brown  "/>
    <s v="Second           "/>
    <s v="1198 cc "/>
    <s v="87 bhp @ 6000 rpm   "/>
    <x v="102"/>
    <n v="3.61"/>
    <n v="1.68"/>
    <n v="1.5"/>
    <x v="0"/>
    <s v="SI"/>
    <n v="35"/>
  </r>
  <r>
    <s v="Honda         "/>
    <x v="302"/>
    <x v="396"/>
    <n v="395000"/>
    <x v="229"/>
    <n v="2014"/>
    <n v="44527"/>
    <s v="Petrol       "/>
    <s v="Manual       "/>
    <s v="Brown  "/>
    <s v="First            "/>
    <s v="1198 cc "/>
    <s v="87 bhp @ 6000 rpm   "/>
    <x v="102"/>
    <n v="3.99"/>
    <n v="1.68"/>
    <n v="1.5049999999999999"/>
    <x v="0"/>
    <s v="SI"/>
    <n v="35"/>
  </r>
  <r>
    <s v="Honda         "/>
    <x v="303"/>
    <x v="397"/>
    <n v="495000"/>
    <x v="265"/>
    <n v="2015"/>
    <n v="52000"/>
    <s v="Petrol       "/>
    <s v="Manual       "/>
    <s v="Brown  "/>
    <s v="First            "/>
    <s v="1199 cc "/>
    <s v="89 bhp @ 6000 rpm   "/>
    <x v="74"/>
    <n v="3.9550000000000001"/>
    <n v="1.694"/>
    <n v="1.544"/>
    <x v="0"/>
    <s v="SI"/>
    <n v="40"/>
  </r>
  <r>
    <s v="Honda         "/>
    <x v="93"/>
    <x v="398"/>
    <n v="500000"/>
    <x v="42"/>
    <n v="2013"/>
    <n v="65000"/>
    <s v="Petrol       "/>
    <s v="Manual       "/>
    <s v="Brown 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304"/>
    <x v="399"/>
    <n v="570000"/>
    <x v="26"/>
    <n v="2017"/>
    <n v="92270"/>
    <s v="Petrol       "/>
    <s v="Manual       "/>
    <s v="Brown  "/>
    <s v="First            "/>
    <s v="1199 cc "/>
    <s v="89 bhp @ 6000 rpm   "/>
    <x v="74"/>
    <n v="3.9550000000000001"/>
    <n v="1.694"/>
    <n v="1.544"/>
    <x v="0"/>
    <s v="SI"/>
    <n v="40"/>
  </r>
  <r>
    <s v="Honda         "/>
    <x v="305"/>
    <x v="400"/>
    <n v="590000"/>
    <x v="212"/>
    <n v="2015"/>
    <n v="116592"/>
    <s v="Petrol       "/>
    <s v="Automatic    "/>
    <s v="Brown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06"/>
    <x v="401"/>
    <n v="595000"/>
    <x v="32"/>
    <n v="2015"/>
    <n v="72000"/>
    <s v="Petrol       "/>
    <s v="Manual       "/>
    <s v="Brown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07"/>
    <x v="402"/>
    <n v="595000"/>
    <x v="32"/>
    <n v="2017"/>
    <n v="99000"/>
    <s v="Petrol       "/>
    <s v="Automatic    "/>
    <s v="Brown  "/>
    <s v="First            "/>
    <s v="1199 cc "/>
    <s v="89 bhp @ 6000 rpm   "/>
    <x v="74"/>
    <n v="3.9550000000000001"/>
    <n v="1.694"/>
    <n v="1.544"/>
    <x v="0"/>
    <s v="SI"/>
    <n v="40"/>
  </r>
  <r>
    <s v="Honda         "/>
    <x v="308"/>
    <x v="403"/>
    <n v="625000"/>
    <x v="187"/>
    <n v="2017"/>
    <n v="23798"/>
    <s v="Petrol       "/>
    <s v="Manual       "/>
    <s v="Brown  "/>
    <s v="First            "/>
    <s v="1199 cc "/>
    <s v="89 bhp @ 6000 rpm   "/>
    <x v="74"/>
    <n v="3.9990000000000001"/>
    <n v="1.734"/>
    <n v="1.601"/>
    <x v="0"/>
    <s v="SI"/>
    <n v="40"/>
  </r>
  <r>
    <s v="Honda         "/>
    <x v="309"/>
    <x v="404"/>
    <n v="655000"/>
    <x v="214"/>
    <n v="2017"/>
    <n v="24003"/>
    <s v="Petrol       "/>
    <s v="Manual       "/>
    <s v="Brown  "/>
    <s v="First            "/>
    <s v="1199 cc "/>
    <s v="89 bhp @ 6000 rpm   "/>
    <x v="74"/>
    <n v="3.9550000000000001"/>
    <n v="1.694"/>
    <n v="1.544"/>
    <x v="0"/>
    <s v="SI"/>
    <n v="40"/>
  </r>
  <r>
    <s v="Honda         "/>
    <x v="307"/>
    <x v="405"/>
    <n v="675000"/>
    <x v="55"/>
    <n v="2017"/>
    <n v="48650"/>
    <s v="Petrol       "/>
    <s v="Automatic    "/>
    <s v="Brown  "/>
    <s v="First            "/>
    <s v="1199 cc "/>
    <s v="89 bhp @ 6000 rpm   "/>
    <x v="74"/>
    <n v="3.9550000000000001"/>
    <n v="1.694"/>
    <n v="1.544"/>
    <x v="0"/>
    <s v="SI"/>
    <n v="40"/>
  </r>
  <r>
    <s v="Honda         "/>
    <x v="310"/>
    <x v="406"/>
    <n v="775000"/>
    <x v="266"/>
    <n v="2016"/>
    <n v="42000"/>
    <s v="Petrol       "/>
    <s v="Automatic    "/>
    <s v="Brown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69"/>
    <x v="407"/>
    <n v="835000"/>
    <x v="267"/>
    <n v="2018"/>
    <n v="42855"/>
    <s v="Petrol       "/>
    <s v="Manual       "/>
    <s v="Brown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11"/>
    <x v="408"/>
    <n v="869000"/>
    <x v="268"/>
    <n v="2021"/>
    <n v="8700"/>
    <s v="Petrol       "/>
    <s v="Automatic    "/>
    <s v="Brown 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95"/>
    <x v="409"/>
    <n v="1040000"/>
    <x v="269"/>
    <n v="2019"/>
    <n v="18000"/>
    <s v="Petrol       "/>
    <s v="Automatic    "/>
    <s v="Brown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12"/>
    <x v="410"/>
    <n v="1130000"/>
    <x v="270"/>
    <n v="2015"/>
    <n v="50000"/>
    <s v="Petrol       "/>
    <s v="Automatic    "/>
    <s v="Brown  "/>
    <s v="First            "/>
    <s v="1997 cc "/>
    <s v="154 bhp @ 6500 rpm  "/>
    <x v="15"/>
    <n v="4.5449999999999999"/>
    <n v="1.82"/>
    <n v="1.6850000000000001"/>
    <x v="0"/>
    <s v="SI"/>
    <n v="58"/>
  </r>
  <r>
    <s v="Honda         "/>
    <x v="313"/>
    <x v="411"/>
    <n v="1390000"/>
    <x v="124"/>
    <n v="2022"/>
    <n v="32000"/>
    <s v="Petrol       "/>
    <s v="Automatic    "/>
    <s v="Brown  "/>
    <s v="First            "/>
    <s v="1498 cc "/>
    <s v="119 bhp @ 6600 rpm  "/>
    <x v="110"/>
    <n v="4.5490000000000004"/>
    <n v="1.748"/>
    <n v="1.4890000000000001"/>
    <x v="0"/>
    <s v="SI"/>
    <n v="40"/>
  </r>
  <r>
    <s v="Honda         "/>
    <x v="314"/>
    <x v="412"/>
    <n v="1450000"/>
    <x v="9"/>
    <n v="2021"/>
    <n v="13000"/>
    <s v="Petrol       "/>
    <s v="Automatic    "/>
    <s v="Brown  "/>
    <s v="First            "/>
    <s v="1497 cc "/>
    <s v="118 bhp @ 6600 rpm  "/>
    <x v="68"/>
    <n v="4.4400000000000004"/>
    <n v="1.6950000000000001"/>
    <n v="1.4950000000000001"/>
    <x v="0"/>
    <s v="SI"/>
    <n v="40"/>
  </r>
  <r>
    <s v="Hyundai       "/>
    <x v="315"/>
    <x v="413"/>
    <n v="450000"/>
    <x v="271"/>
    <n v="2014"/>
    <n v="23000"/>
    <s v="Petrol       "/>
    <s v="Manual       "/>
    <s v="Brown  "/>
    <s v="First            "/>
    <s v="1197 cc "/>
    <s v="83 bhp @ 6000 rpm   "/>
    <x v="92"/>
    <n v="3.9950000000000001"/>
    <n v="1.71"/>
    <n v="1.5049999999999999"/>
    <x v="0"/>
    <s v="SI"/>
    <n v="45"/>
  </r>
  <r>
    <s v="Hyundai       "/>
    <x v="316"/>
    <x v="414"/>
    <n v="685000"/>
    <x v="193"/>
    <n v="2018"/>
    <n v="64300"/>
    <s v="Petrol       "/>
    <s v="Manual       "/>
    <s v="Brown  "/>
    <s v="First            "/>
    <s v="1197 cc "/>
    <s v="82 bhp @ 6000 rpm   "/>
    <x v="85"/>
    <n v="3.9950000000000001"/>
    <n v="1.76"/>
    <n v="1.5549999999999999"/>
    <x v="0"/>
    <s v="SI"/>
    <n v="40"/>
  </r>
  <r>
    <s v="Hyundai       "/>
    <x v="211"/>
    <x v="415"/>
    <n v="900000"/>
    <x v="74"/>
    <n v="2020"/>
    <n v="23000"/>
    <s v="Petrol       "/>
    <s v="Manual       "/>
    <s v="Brown  "/>
    <s v="First            "/>
    <s v="998 cc  "/>
    <s v="118 bhp @ 6000 rpm  "/>
    <x v="68"/>
    <n v="3.9950000000000001"/>
    <n v="1.77"/>
    <n v="1.605"/>
    <x v="0"/>
    <s v="SI"/>
    <n v="45"/>
  </r>
  <r>
    <s v="Lexus         "/>
    <x v="271"/>
    <x v="416"/>
    <n v="4375000"/>
    <x v="107"/>
    <n v="2017"/>
    <n v="31059"/>
    <s v="Petrol       "/>
    <s v="Automatic    "/>
    <s v="Brown  "/>
    <s v="First            "/>
    <s v="2494 cc "/>
    <s v="202 bhp @ 5700 rpm  "/>
    <x v="103"/>
    <n v="4.915"/>
    <n v="1.82"/>
    <n v="1.45"/>
    <x v="0"/>
    <s v="SI"/>
    <n v="65"/>
  </r>
  <r>
    <s v="Mahindra      "/>
    <x v="219"/>
    <x v="417"/>
    <n v="1520000"/>
    <x v="272"/>
    <n v="2021"/>
    <n v="14000"/>
    <s v="Petrol       "/>
    <s v="Manual       "/>
    <s v="Brown  "/>
    <s v="First            "/>
    <s v="1997 cc "/>
    <s v="150 bhp @ 5000 rpm  "/>
    <x v="58"/>
    <n v="3.9849999999999999"/>
    <n v="1.82"/>
    <n v="1.8440000000000001"/>
    <x v="2"/>
    <s v="NO"/>
    <n v="57"/>
  </r>
  <r>
    <s v="Maruti Suzuki "/>
    <x v="317"/>
    <x v="418"/>
    <n v="220000"/>
    <x v="273"/>
    <n v="2010"/>
    <n v="62000"/>
    <s v="Petrol       "/>
    <s v="Manual       "/>
    <s v="Brown  "/>
    <s v="First            "/>
    <s v="998 cc  "/>
    <s v="67 bhp @ 6200 rpm   "/>
    <x v="89"/>
    <n v="3.6"/>
    <n v="1.4750000000000001"/>
    <n v="1.595"/>
    <x v="0"/>
    <s v="SI"/>
    <n v="35"/>
  </r>
  <r>
    <s v="Maruti Suzuki "/>
    <x v="223"/>
    <x v="419"/>
    <n v="220000"/>
    <x v="273"/>
    <n v="2012"/>
    <n v="54000"/>
    <s v="Petrol       "/>
    <s v="Manual       "/>
    <s v="Brown  "/>
    <s v="First            "/>
    <s v="998 cc  "/>
    <s v="68@6200             "/>
    <x v="90"/>
    <n v="3.5390000000000001"/>
    <n v="1.4750000000000001"/>
    <n v="1.7"/>
    <x v="0"/>
    <s v="SI"/>
    <n v="35"/>
  </r>
  <r>
    <s v="Maruti Suzuki "/>
    <x v="318"/>
    <x v="420"/>
    <n v="235000"/>
    <x v="90"/>
    <n v="2012"/>
    <n v="37000"/>
    <s v="Petrol       "/>
    <s v="Manual       "/>
    <s v="Brown  "/>
    <s v="Second           "/>
    <s v="998 cc  "/>
    <s v="68@6200             "/>
    <x v="90"/>
    <n v="3.5390000000000001"/>
    <n v="1.4950000000000001"/>
    <n v="1.7"/>
    <x v="0"/>
    <s v="SI"/>
    <n v="35"/>
  </r>
  <r>
    <s v="Maruti Suzuki "/>
    <x v="223"/>
    <x v="421"/>
    <n v="265000"/>
    <x v="122"/>
    <n v="2011"/>
    <n v="41000"/>
    <s v="Petrol       "/>
    <s v="Manual       "/>
    <s v="Brown  "/>
    <s v="Second           "/>
    <s v="998 cc  "/>
    <s v="68@6200             "/>
    <x v="90"/>
    <n v="3.5390000000000001"/>
    <n v="1.4750000000000001"/>
    <n v="1.7"/>
    <x v="0"/>
    <s v="SI"/>
    <n v="35"/>
  </r>
  <r>
    <s v="Maruti Suzuki "/>
    <x v="318"/>
    <x v="422"/>
    <n v="310000"/>
    <x v="264"/>
    <n v="2015"/>
    <n v="45000"/>
    <s v="Petrol       "/>
    <s v="Manual       "/>
    <s v="Brown 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240"/>
    <x v="423"/>
    <n v="561000"/>
    <x v="274"/>
    <n v="2017"/>
    <n v="68000"/>
    <s v="Petrol       "/>
    <s v="Manual       "/>
    <s v="Brown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319"/>
    <x v="424"/>
    <n v="565000"/>
    <x v="275"/>
    <n v="2017"/>
    <n v="64000"/>
    <s v="Petrol       "/>
    <s v="Manual       "/>
    <s v="Brown  "/>
    <s v="First            "/>
    <s v="1373 cc "/>
    <s v="91 bhp @ 6000 rpm   "/>
    <x v="94"/>
    <n v="4.49"/>
    <n v="1.73"/>
    <n v="1.4850000000000001"/>
    <x v="0"/>
    <s v="SI"/>
    <n v="43"/>
  </r>
  <r>
    <s v="Maruti Suzuki "/>
    <x v="320"/>
    <x v="425"/>
    <n v="585000"/>
    <x v="276"/>
    <n v="2018"/>
    <n v="31000"/>
    <s v="Petrol       "/>
    <s v="Manual       "/>
    <s v="Brown  "/>
    <s v="First            "/>
    <s v="1373 cc "/>
    <s v="91 bhp @ 6000 rpm   "/>
    <x v="94"/>
    <n v="4.49"/>
    <n v="1.73"/>
    <n v="1.4850000000000001"/>
    <x v="0"/>
    <s v="SI"/>
    <n v="43"/>
  </r>
  <r>
    <s v="Maruti Suzuki "/>
    <x v="239"/>
    <x v="426"/>
    <n v="715000"/>
    <x v="277"/>
    <n v="2019"/>
    <n v="31552"/>
    <s v="Petrol       "/>
    <s v="Automatic    "/>
    <s v="Brown  "/>
    <s v="First            "/>
    <s v="1197 cc "/>
    <s v="82 bhp @ 6000 rpm   "/>
    <x v="85"/>
    <n v="3.9950000000000001"/>
    <n v="1.7350000000000001"/>
    <n v="1.5149999999999999"/>
    <x v="0"/>
    <s v="SI"/>
    <n v="37"/>
  </r>
  <r>
    <s v="Maruti Suzuki "/>
    <x v="242"/>
    <x v="427"/>
    <n v="994999"/>
    <x v="278"/>
    <n v="2019"/>
    <n v="27900"/>
    <s v="Petrol       "/>
    <s v="Manual       "/>
    <s v="Brown  "/>
    <s v="First            "/>
    <s v="1462 cc "/>
    <s v="103 bhp @ 6000 rpm  "/>
    <x v="38"/>
    <n v="4.4450000000000003"/>
    <n v="1.7749999999999999"/>
    <n v="1.7"/>
    <x v="3"/>
    <s v="SI"/>
    <n v="45"/>
  </r>
  <r>
    <s v="Renault       "/>
    <x v="321"/>
    <x v="428"/>
    <n v="299000"/>
    <x v="180"/>
    <n v="2016"/>
    <n v="26000"/>
    <s v="Petrol       "/>
    <s v="Manual       "/>
    <s v="Brown  "/>
    <s v="First            "/>
    <s v="999 cc  "/>
    <s v="67 bhp @ 5500 rpm   "/>
    <x v="89"/>
    <n v="3.6789999999999998"/>
    <n v="1.579"/>
    <n v="1.478"/>
    <x v="0"/>
    <s v="SI"/>
    <n v="28"/>
  </r>
  <r>
    <s v="Renault       "/>
    <x v="322"/>
    <x v="429"/>
    <n v="365000"/>
    <x v="209"/>
    <n v="2019"/>
    <n v="32000"/>
    <s v="Petrol       "/>
    <s v="Manual       "/>
    <s v="Brown  "/>
    <s v="First            "/>
    <s v="999 cc  "/>
    <s v="67 bhp @ 5500 rpm   "/>
    <x v="89"/>
    <n v="3.6789999999999998"/>
    <n v="1.579"/>
    <n v="1.478"/>
    <x v="0"/>
    <s v="SI"/>
    <n v="28"/>
  </r>
  <r>
    <s v="Skoda         "/>
    <x v="257"/>
    <x v="430"/>
    <n v="2350000"/>
    <x v="279"/>
    <n v="2018"/>
    <n v="14120"/>
    <s v="Petrol       "/>
    <s v="Automatic    "/>
    <s v="Brown  "/>
    <s v="First            "/>
    <s v="1798 cc "/>
    <s v="177 bhp @ 5100 rpm  "/>
    <x v="0"/>
    <n v="4.8609999999999998"/>
    <n v="1.8640000000000001"/>
    <n v="1.4830000000000001"/>
    <x v="0"/>
    <s v="SI"/>
    <n v="66"/>
  </r>
  <r>
    <s v="Skoda         "/>
    <x v="257"/>
    <x v="431"/>
    <n v="3199000"/>
    <x v="280"/>
    <n v="2021"/>
    <n v="6900"/>
    <s v="Petrol       "/>
    <s v="Automatic    "/>
    <s v="Brown  "/>
    <s v="First            "/>
    <s v="1798 cc "/>
    <s v="177 bhp @ 5100 rpm  "/>
    <x v="0"/>
    <n v="4.8609999999999998"/>
    <n v="1.8640000000000001"/>
    <n v="1.4830000000000001"/>
    <x v="0"/>
    <s v="SI"/>
    <n v="66"/>
  </r>
  <r>
    <s v="Tata          "/>
    <x v="323"/>
    <x v="432"/>
    <n v="795000"/>
    <x v="260"/>
    <n v="2021"/>
    <n v="9000"/>
    <s v="Petrol       "/>
    <s v="Automatic    "/>
    <s v="Brown  "/>
    <s v="First            "/>
    <s v="1199 cc "/>
    <s v="84 bhp @ 6000 rpm   "/>
    <x v="37"/>
    <n v="3.9929999999999999"/>
    <n v="1.677"/>
    <n v="1.532"/>
    <x v="0"/>
    <s v="SI"/>
    <n v="35"/>
  </r>
  <r>
    <s v="Toyota        "/>
    <x v="5"/>
    <x v="433"/>
    <n v="1650000"/>
    <x v="108"/>
    <n v="2018"/>
    <n v="25914"/>
    <s v="Petrol       "/>
    <s v="Automatic    "/>
    <s v="Brown  "/>
    <s v="First            "/>
    <s v="1798 cc "/>
    <s v="138 bhp @ 6400 rpm  "/>
    <x v="5"/>
    <n v="4.62"/>
    <n v="1.7749999999999999"/>
    <n v="1.4750000000000001"/>
    <x v="0"/>
    <s v="SI"/>
    <n v="55"/>
  </r>
  <r>
    <s v="Toyota        "/>
    <x v="5"/>
    <x v="434"/>
    <n v="1670000"/>
    <x v="281"/>
    <n v="2019"/>
    <n v="39000"/>
    <s v="Petrol       "/>
    <s v="Automatic    "/>
    <s v="Brown  "/>
    <s v="Second           "/>
    <s v="1798 cc "/>
    <s v="138 bhp @ 6400 rpm  "/>
    <x v="5"/>
    <n v="4.62"/>
    <n v="1.7749999999999999"/>
    <n v="1.4750000000000001"/>
    <x v="0"/>
    <s v="SI"/>
    <n v="55"/>
  </r>
  <r>
    <s v="Toyota        "/>
    <x v="324"/>
    <x v="435"/>
    <n v="2345000"/>
    <x v="282"/>
    <n v="2017"/>
    <n v="47000"/>
    <s v="Petrol       "/>
    <s v="Automatic    "/>
    <s v="Brown  "/>
    <s v="First            "/>
    <s v="2494 cc "/>
    <s v="179 bhp @ 6000 rpm  "/>
    <x v="111"/>
    <n v="4.8250000000000002"/>
    <n v="1.825"/>
    <n v="1.48"/>
    <x v="0"/>
    <s v="SI"/>
    <n v="70"/>
  </r>
  <r>
    <s v="Volkswagen    "/>
    <x v="277"/>
    <x v="436"/>
    <n v="430000"/>
    <x v="210"/>
    <n v="2015"/>
    <n v="98112"/>
    <s v="Petrol       "/>
    <s v="Manual       "/>
    <s v="Brown  "/>
    <s v="First            "/>
    <s v="1598 cc "/>
    <s v="103 bhp @ 5250 rpm  "/>
    <x v="38"/>
    <n v="4.3840000000000003"/>
    <n v="1.6990000000000001"/>
    <n v="1.466"/>
    <x v="0"/>
    <s v="SI"/>
    <n v="55"/>
  </r>
  <r>
    <s v="Volkswagen    "/>
    <x v="325"/>
    <x v="437"/>
    <n v="765000"/>
    <x v="283"/>
    <n v="2015"/>
    <n v="60240"/>
    <s v="Petrol       "/>
    <s v="Automatic    "/>
    <s v="Brown  "/>
    <s v="First            "/>
    <s v="1197 cc "/>
    <s v="103 bhp @ 5000 rpm  "/>
    <x v="38"/>
    <n v="4.3840000000000003"/>
    <n v="1.6990000000000001"/>
    <n v="1.466"/>
    <x v="0"/>
    <s v="SI"/>
    <n v="55"/>
  </r>
  <r>
    <s v="Volkswagen    "/>
    <x v="326"/>
    <x v="438"/>
    <n v="825000"/>
    <x v="79"/>
    <n v="2018"/>
    <n v="62000"/>
    <s v="Petrol       "/>
    <s v="Automatic    "/>
    <s v="Brown  "/>
    <s v="First            "/>
    <s v="1197 cc "/>
    <s v="103 bhp @ 5000 rpm  "/>
    <x v="38"/>
    <n v="4.3899999999999997"/>
    <n v="1.6990000000000001"/>
    <n v="1.4670000000000001"/>
    <x v="0"/>
    <s v="SI"/>
    <n v="55"/>
  </r>
  <r>
    <s v="Maruti Suzuki "/>
    <x v="327"/>
    <x v="439"/>
    <n v="155000"/>
    <x v="284"/>
    <n v="2009"/>
    <n v="56852"/>
    <s v="CNG          "/>
    <s v="Manual       "/>
    <s v="Gold   "/>
    <s v="Second           "/>
    <s v="796 cc  "/>
    <s v="39 bhp @ 6200 rpm   "/>
    <x v="112"/>
    <n v="3.4950000000000001"/>
    <n v="1.4750000000000001"/>
    <n v="1.46"/>
    <x v="0"/>
    <s v="SI"/>
    <n v="35"/>
  </r>
  <r>
    <s v="Audi          "/>
    <x v="9"/>
    <x v="440"/>
    <n v="1300000"/>
    <x v="177"/>
    <n v="2014"/>
    <n v="51000"/>
    <s v="Diesel       "/>
    <s v="Automatic    "/>
    <s v="Gold   "/>
    <s v="Second           "/>
    <s v="1968 cc "/>
    <s v="174 bhp @ 4200 rpm  "/>
    <x v="6"/>
    <n v="4.3849999999999998"/>
    <n v="1.831"/>
    <n v="1.6080000000000001"/>
    <x v="0"/>
    <s v="SI"/>
    <n v="64"/>
  </r>
  <r>
    <s v="Land Rover    "/>
    <x v="164"/>
    <x v="441"/>
    <n v="2499000"/>
    <x v="285"/>
    <n v="2015"/>
    <n v="50623"/>
    <s v="Diesel       "/>
    <s v="Automatic    "/>
    <s v="Gold   "/>
    <s v="Second           "/>
    <s v="2179 cc "/>
    <s v="188 bhp @ 3500 rpm  "/>
    <x v="11"/>
    <n v="4.4649999999999999"/>
    <n v="1.9"/>
    <n v="1.635"/>
    <x v="0"/>
    <s v="SI"/>
    <n v="57"/>
  </r>
  <r>
    <s v="Maruti Suzuki "/>
    <x v="328"/>
    <x v="442"/>
    <n v="560000"/>
    <x v="286"/>
    <n v="2013"/>
    <n v="37000"/>
    <s v="Diesel       "/>
    <s v="Manual       "/>
    <s v="Gold 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29"/>
    <x v="443"/>
    <n v="725000"/>
    <x v="287"/>
    <n v="2017"/>
    <n v="64000"/>
    <s v="Diesel       "/>
    <s v="Manual       "/>
    <s v="Gold   "/>
    <s v="First            "/>
    <s v="1248 cc "/>
    <s v="89 bhp @ 4000 rpm   "/>
    <x v="74"/>
    <n v="3.9950000000000001"/>
    <n v="1.79"/>
    <n v="1.64"/>
    <x v="0"/>
    <s v="SI"/>
    <n v="48"/>
  </r>
  <r>
    <s v="Maruti Suzuki "/>
    <x v="330"/>
    <x v="444"/>
    <n v="770000"/>
    <x v="288"/>
    <n v="2015"/>
    <n v="112000"/>
    <s v="Diesel       "/>
    <s v="Manual       "/>
    <s v="Gold   "/>
    <s v="First 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172"/>
    <x v="445"/>
    <n v="800000"/>
    <x v="170"/>
    <n v="2018"/>
    <n v="66000"/>
    <s v="Diesel       "/>
    <s v="Manual       "/>
    <s v="Gold   "/>
    <s v="First            "/>
    <s v="1248 cc "/>
    <s v="74 bhp @ 4000 rpm   "/>
    <x v="76"/>
    <n v="3.9950000000000001"/>
    <n v="1.7350000000000001"/>
    <n v="1.5149999999999999"/>
    <x v="0"/>
    <s v="SI"/>
    <n v="37"/>
  </r>
  <r>
    <s v="Mercedes-Benz "/>
    <x v="331"/>
    <x v="446"/>
    <n v="335000"/>
    <x v="263"/>
    <n v="2008"/>
    <n v="140987"/>
    <s v="Diesel       "/>
    <s v="Automatic    "/>
    <s v="Gold   "/>
    <s v="Second           "/>
    <s v="2987 cc "/>
    <s v="198@4000            "/>
    <x v="113"/>
    <n v="4.8179999999999996"/>
    <n v="1.8220000000000001"/>
    <n v="1.42"/>
    <x v="0"/>
    <s v="SI"/>
    <n v="80"/>
  </r>
  <r>
    <s v="Mercedes-Benz "/>
    <x v="292"/>
    <x v="447"/>
    <n v="2450000"/>
    <x v="131"/>
    <n v="2018"/>
    <n v="61000"/>
    <s v="Diesel       "/>
    <s v="Automatic    "/>
    <s v="Gold   "/>
    <s v="Second           "/>
    <s v="2143 cc "/>
    <s v="134 bhp @ 3600 rpm  "/>
    <x v="101"/>
    <n v="4.4240000000000004"/>
    <n v="1.804"/>
    <n v="1.494"/>
    <x v="0"/>
    <s v="SI"/>
    <n v="50"/>
  </r>
  <r>
    <s v="Toyota        "/>
    <x v="332"/>
    <x v="448"/>
    <n v="650000"/>
    <x v="213"/>
    <n v="2012"/>
    <n v="143477"/>
    <s v="Diesel       "/>
    <s v="Manual       "/>
    <s v="Gold   "/>
    <s v="Second           "/>
    <s v="2494 cc "/>
    <s v="102@5600            "/>
    <x v="114"/>
    <n v="4.5549999999999997"/>
    <n v="1.77"/>
    <n v="1.7549999999999999"/>
    <x v="1"/>
    <s v="SI"/>
    <n v="55"/>
  </r>
  <r>
    <s v="Toyota        "/>
    <x v="333"/>
    <x v="449"/>
    <n v="990000"/>
    <x v="196"/>
    <n v="2015"/>
    <n v="98000"/>
    <s v="Diesel       "/>
    <s v="Manual       "/>
    <s v="Gold   "/>
    <s v="First            "/>
    <s v="2494 cc "/>
    <s v="101 bhp @ 3600 rpm  "/>
    <x v="115"/>
    <n v="4.585"/>
    <n v="1.7649999999999999"/>
    <n v="1.76"/>
    <x v="1"/>
    <s v="SI"/>
    <n v="55"/>
  </r>
  <r>
    <s v="Toyota        "/>
    <x v="334"/>
    <x v="450"/>
    <n v="1290000"/>
    <x v="289"/>
    <n v="2012"/>
    <n v="121000"/>
    <s v="Diesel       "/>
    <s v="Manual       "/>
    <s v="Gold   "/>
    <s v="Second           "/>
    <s v="2982 cc "/>
    <s v="169 bhp @ 3600 rpm  "/>
    <x v="35"/>
    <n v="4.7050000000000001"/>
    <n v="1.84"/>
    <n v="1.85"/>
    <x v="1"/>
    <s v="SI"/>
    <n v="80"/>
  </r>
  <r>
    <s v="Toyota        "/>
    <x v="335"/>
    <x v="451"/>
    <n v="1600000"/>
    <x v="136"/>
    <n v="2015"/>
    <n v="145000"/>
    <s v="Diesel       "/>
    <s v="Automatic    "/>
    <s v="Gold   "/>
    <s v="Second           "/>
    <s v="2982 cc "/>
    <s v="169 bhp @ 3600 rpm  "/>
    <x v="35"/>
    <n v="4.7050000000000001"/>
    <n v="1.84"/>
    <n v="1.85"/>
    <x v="1"/>
    <s v="SI"/>
    <n v="80"/>
  </r>
  <r>
    <s v="Toyota        "/>
    <x v="266"/>
    <x v="452"/>
    <n v="1989999"/>
    <x v="290"/>
    <n v="2018"/>
    <n v="55000"/>
    <s v="Diesel       "/>
    <s v="Manual       "/>
    <s v="Gold   "/>
    <s v="First            "/>
    <s v="2393 cc "/>
    <s v="148 bhp @ 3400 rpm  "/>
    <x v="41"/>
    <n v="4.7350000000000003"/>
    <n v="1.83"/>
    <n v="1.7949999999999999"/>
    <x v="1"/>
    <s v="SI"/>
    <n v="55"/>
  </r>
  <r>
    <s v="Honda         "/>
    <x v="94"/>
    <x v="453"/>
    <n v="325000"/>
    <x v="208"/>
    <n v="2010"/>
    <n v="56000"/>
    <s v="Petrol       "/>
    <s v="Automatic    "/>
    <s v="Gold   "/>
    <s v="First            "/>
    <s v="1497 cc "/>
    <s v="118@6600            "/>
    <x v="49"/>
    <n v="4.42"/>
    <n v="1.6950000000000001"/>
    <n v="1.48"/>
    <x v="0"/>
    <s v="SI"/>
    <n v="42"/>
  </r>
  <r>
    <s v="Honda         "/>
    <x v="336"/>
    <x v="454"/>
    <n v="365000"/>
    <x v="209"/>
    <n v="2010"/>
    <n v="58424"/>
    <s v="Petrol       "/>
    <s v="Manual       "/>
    <s v="Gold   "/>
    <s v="First            "/>
    <s v="1497 cc "/>
    <s v="118@6600            "/>
    <x v="49"/>
    <n v="4.42"/>
    <n v="1.6950000000000001"/>
    <n v="1.48"/>
    <x v="0"/>
    <s v="SI"/>
    <n v="42"/>
  </r>
  <r>
    <s v="Honda         "/>
    <x v="337"/>
    <x v="455"/>
    <n v="475000"/>
    <x v="191"/>
    <n v="2011"/>
    <n v="72000"/>
    <s v="Petrol       "/>
    <s v="Automatic    "/>
    <s v="Gold   "/>
    <s v="First            "/>
    <s v="2354 cc "/>
    <s v="178 bhp @ 6500 rpm  "/>
    <x v="29"/>
    <n v="4.95"/>
    <n v="1.845"/>
    <n v="1.4750000000000001"/>
    <x v="0"/>
    <s v="SI"/>
    <n v="70"/>
  </r>
  <r>
    <s v="Honda         "/>
    <x v="338"/>
    <x v="456"/>
    <n v="575000"/>
    <x v="163"/>
    <n v="2017"/>
    <n v="53580"/>
    <s v="Petrol       "/>
    <s v="Manual       "/>
    <s v="Gold   "/>
    <s v="First            "/>
    <s v="1199 cc "/>
    <s v="89 bhp @ 6000 rpm   "/>
    <x v="74"/>
    <n v="3.9990000000000001"/>
    <n v="1.734"/>
    <n v="1.601"/>
    <x v="0"/>
    <s v="SI"/>
    <n v="40"/>
  </r>
  <r>
    <s v="Hyundai       "/>
    <x v="339"/>
    <x v="457"/>
    <n v="220000"/>
    <x v="273"/>
    <n v="2009"/>
    <n v="126535"/>
    <s v="Petrol       "/>
    <s v="Manual       "/>
    <s v="Gold   "/>
    <s v="First            "/>
    <s v="1197 cc "/>
    <s v="80@5200             "/>
    <x v="51"/>
    <n v="3.5649999999999999"/>
    <n v="1.595"/>
    <n v="1.55"/>
    <x v="0"/>
    <s v="SI"/>
    <n v="35"/>
  </r>
  <r>
    <s v="Hyundai       "/>
    <x v="340"/>
    <x v="458"/>
    <n v="465000"/>
    <x v="291"/>
    <n v="2019"/>
    <n v="19000"/>
    <s v="Petrol       "/>
    <s v="Automatic    "/>
    <s v="Gold   "/>
    <s v="First            "/>
    <s v="1086 cc "/>
    <s v="68 bhp @ 5500 rpm   "/>
    <x v="79"/>
    <n v="3.61"/>
    <n v="1.645"/>
    <n v="1.56"/>
    <x v="0"/>
    <s v="SI"/>
    <n v="35"/>
  </r>
  <r>
    <s v="Hyundai       "/>
    <x v="341"/>
    <x v="459"/>
    <n v="525000"/>
    <x v="249"/>
    <n v="2015"/>
    <n v="68397"/>
    <s v="Petrol       "/>
    <s v="Manual       "/>
    <s v="Gold   "/>
    <s v="First            "/>
    <s v="1197 cc "/>
    <s v="82 bhp @ 6000 rpm   "/>
    <x v="85"/>
    <n v="3.9849999999999999"/>
    <n v="1.734"/>
    <n v="1.5049999999999999"/>
    <x v="0"/>
    <s v="SI"/>
    <n v="45"/>
  </r>
  <r>
    <s v="Kia           "/>
    <x v="342"/>
    <x v="460"/>
    <n v="1055000"/>
    <x v="292"/>
    <n v="2020"/>
    <n v="15000"/>
    <s v="Petrol       "/>
    <s v="Automatic    "/>
    <s v="Gold   "/>
    <s v="First            "/>
    <s v="998 cc  "/>
    <s v="118 bhp @ 6000 rpm  "/>
    <x v="68"/>
    <n v="3.9950000000000001"/>
    <n v="1.79"/>
    <n v="1.647"/>
    <x v="0"/>
    <s v="SI"/>
    <n v="45"/>
  </r>
  <r>
    <s v="Maruti Suzuki "/>
    <x v="221"/>
    <x v="461"/>
    <n v="169000"/>
    <x v="293"/>
    <n v="2010"/>
    <n v="18500"/>
    <s v="Petrol       "/>
    <s v="Manual       "/>
    <s v="Gold   "/>
    <s v="First            "/>
    <s v="796 cc  "/>
    <s v="47@6200             "/>
    <x v="88"/>
    <n v="3.4950000000000001"/>
    <n v="1.4750000000000001"/>
    <n v="1.46"/>
    <x v="0"/>
    <s v="SI"/>
    <n v="35"/>
  </r>
  <r>
    <s v="Maruti Suzuki "/>
    <x v="343"/>
    <x v="462"/>
    <n v="218000"/>
    <x v="294"/>
    <n v="2008"/>
    <n v="51000"/>
    <s v="Petrol       "/>
    <s v="Manual       "/>
    <s v="Gold   "/>
    <s v="Second           "/>
    <s v="1061 cc "/>
    <s v="67@6200             "/>
    <x v="82"/>
    <n v="3.52"/>
    <n v="1.4750000000000001"/>
    <n v="1.69"/>
    <x v="0"/>
    <s v="SI"/>
    <n v="35"/>
  </r>
  <r>
    <s v="Maruti Suzuki "/>
    <x v="3"/>
    <x v="463"/>
    <n v="245000"/>
    <x v="295"/>
    <n v="2009"/>
    <n v="114000"/>
    <s v="Petrol       "/>
    <s v="Manual       "/>
    <s v="Gold   "/>
    <s v="First            "/>
    <s v="1298 cc "/>
    <s v="87@6000             "/>
    <x v="3"/>
    <n v="4.16"/>
    <n v="1.69"/>
    <n v="1.53"/>
    <x v="0"/>
    <s v="SI"/>
    <n v="43"/>
  </r>
  <r>
    <s v="Maruti Suzuki "/>
    <x v="344"/>
    <x v="464"/>
    <n v="280000"/>
    <x v="296"/>
    <n v="2011"/>
    <n v="69276"/>
    <s v="Petrol       "/>
    <s v="Manual       "/>
    <s v="Gold   "/>
    <s v="First            "/>
    <s v="998 cc  "/>
    <s v="67 bhp @ 6200 rpm   "/>
    <x v="89"/>
    <n v="3.62"/>
    <n v="1.4750000000000001"/>
    <n v="1.46"/>
    <x v="0"/>
    <s v="SI"/>
    <n v="35"/>
  </r>
  <r>
    <s v="Maruti Suzuki "/>
    <x v="345"/>
    <x v="465"/>
    <n v="540000"/>
    <x v="297"/>
    <n v="2015"/>
    <n v="38000"/>
    <s v="Petrol       "/>
    <s v="Manual       "/>
    <s v="Gold   "/>
    <s v="First            "/>
    <s v="1373 cc "/>
    <s v="91 bhp @ 6000 rpm   "/>
    <x v="94"/>
    <n v="4.49"/>
    <n v="1.73"/>
    <n v="1.4850000000000001"/>
    <x v="0"/>
    <s v="SI"/>
    <n v="43"/>
  </r>
  <r>
    <s v="Toyota        "/>
    <x v="346"/>
    <x v="466"/>
    <n v="575000"/>
    <x v="163"/>
    <n v="2013"/>
    <n v="82000"/>
    <s v="Petrol       "/>
    <s v="Manual       "/>
    <s v="Gold   "/>
    <s v="UnRegistered Car "/>
    <s v="1998 cc "/>
    <s v="136@5600            "/>
    <x v="116"/>
    <n v="4.5549999999999997"/>
    <n v="1.77"/>
    <n v="1.7549999999999999"/>
    <x v="5"/>
    <s v="SI"/>
    <n v="55"/>
  </r>
  <r>
    <s v="Toyota        "/>
    <x v="347"/>
    <x v="467"/>
    <n v="1321000"/>
    <x v="298"/>
    <n v="2018"/>
    <n v="38000"/>
    <s v="Petrol       "/>
    <s v="Automatic    "/>
    <s v="Gold   "/>
    <s v="First            "/>
    <s v="1798 cc "/>
    <s v="138 bhp @ 6400 rpm  "/>
    <x v="5"/>
    <n v="4.62"/>
    <n v="1.7749999999999999"/>
    <n v="1.4750000000000001"/>
    <x v="0"/>
    <s v="SI"/>
    <n v="55"/>
  </r>
  <r>
    <s v="Volkswagen    "/>
    <x v="348"/>
    <x v="468"/>
    <n v="690000"/>
    <x v="233"/>
    <n v="2018"/>
    <n v="38000"/>
    <s v="Petrol       "/>
    <s v="Manual       "/>
    <s v="Gold   "/>
    <s v="First            "/>
    <s v="1598 cc "/>
    <s v="103 bhp @ 5250 rpm  "/>
    <x v="38"/>
    <n v="4.3899999999999997"/>
    <n v="1.6990000000000001"/>
    <n v="1.4670000000000001"/>
    <x v="0"/>
    <s v="SI"/>
    <n v="55"/>
  </r>
  <r>
    <s v="Hyundai       "/>
    <x v="349"/>
    <x v="469"/>
    <n v="695000"/>
    <x v="194"/>
    <n v="2020"/>
    <n v="18000"/>
    <s v="CNG          "/>
    <s v="Manual       "/>
    <s v="Green  "/>
    <s v="First            "/>
    <s v="1197 cc "/>
    <s v="68 bhp @ 6000 rpm   "/>
    <x v="79"/>
    <n v="3.8050000000000002"/>
    <n v="1.68"/>
    <n v="1.52"/>
    <x v="0"/>
    <s v="SI"/>
    <n v="60"/>
  </r>
  <r>
    <s v="BMW           "/>
    <x v="350"/>
    <x v="470"/>
    <n v="1400000"/>
    <x v="254"/>
    <n v="2009"/>
    <n v="115000"/>
    <s v="Diesel       "/>
    <s v="Automatic    "/>
    <s v="Green  "/>
    <s v="Second           "/>
    <s v="2993 cc "/>
    <s v="218@4000            "/>
    <x v="117"/>
    <n v="4.8540000000000001"/>
    <n v="1.9330000000000001"/>
    <n v="1.776"/>
    <x v="0"/>
    <s v="SI"/>
    <n v="85"/>
  </r>
  <r>
    <s v="Mahindra      "/>
    <x v="351"/>
    <x v="471"/>
    <n v="365000"/>
    <x v="209"/>
    <n v="2009"/>
    <n v="90000"/>
    <s v="Diesel       "/>
    <s v="Manual       "/>
    <s v="Green  "/>
    <s v="Second           "/>
    <s v="2179 cc "/>
    <s v="120 bhp @ 4000 rpm  "/>
    <x v="118"/>
    <n v="4.43"/>
    <n v="1.8169999999999999"/>
    <n v="1.9750000000000001"/>
    <x v="5"/>
    <s v="SI"/>
    <n v="60"/>
  </r>
  <r>
    <s v="Mahindra      "/>
    <x v="352"/>
    <x v="472"/>
    <n v="525000"/>
    <x v="249"/>
    <n v="2015"/>
    <n v="85000"/>
    <s v="Diesel       "/>
    <s v="Manual       "/>
    <s v="Green  "/>
    <s v="Second           "/>
    <s v="2498 cc "/>
    <s v="105@3800            "/>
    <x v="119"/>
    <n v="3.92"/>
    <n v="1.71"/>
    <n v="1.93"/>
    <x v="1"/>
    <s v="SI"/>
    <n v="60"/>
  </r>
  <r>
    <s v="Mahindra      "/>
    <x v="352"/>
    <x v="473"/>
    <n v="1035000"/>
    <x v="299"/>
    <n v="2017"/>
    <n v="79000"/>
    <s v="Diesel       "/>
    <s v="Manual       "/>
    <s v="Green  "/>
    <s v="First            "/>
    <s v="2498 cc "/>
    <s v="105@3800            "/>
    <x v="119"/>
    <n v="3.92"/>
    <n v="1.71"/>
    <n v="1.93"/>
    <x v="1"/>
    <s v="SI"/>
    <n v="60"/>
  </r>
  <r>
    <s v="Mahindra      "/>
    <x v="353"/>
    <x v="474"/>
    <n v="1050000"/>
    <x v="40"/>
    <n v="2019"/>
    <n v="17000"/>
    <s v="Diesel       "/>
    <s v="Manual       "/>
    <s v="Green  "/>
    <s v="First            "/>
    <s v="1497 cc "/>
    <s v="121 bhp @ 3500 rpm  "/>
    <x v="53"/>
    <n v="4.585"/>
    <n v="1.8660000000000001"/>
    <n v="1.774"/>
    <x v="5"/>
    <s v="SI"/>
    <n v="45"/>
  </r>
  <r>
    <s v="MINI          "/>
    <x v="354"/>
    <x v="475"/>
    <n v="1300000"/>
    <x v="177"/>
    <n v="2013"/>
    <n v="50300"/>
    <s v="Diesel       "/>
    <s v="Automatic    "/>
    <s v="Green  "/>
    <s v="Second           "/>
    <s v="1995 cc "/>
    <s v="112 bhp @           "/>
    <x v="120"/>
    <n v="4.0970000000000004"/>
    <n v="1.7889999999999999"/>
    <n v="1.5609999999999999"/>
    <x v="0"/>
    <s v="SI"/>
    <n v="47"/>
  </r>
  <r>
    <s v="MINI          "/>
    <x v="355"/>
    <x v="476"/>
    <n v="3300000"/>
    <x v="143"/>
    <n v="2018"/>
    <n v="17000"/>
    <s v="Diesel       "/>
    <s v="Automatic    "/>
    <s v="Green  "/>
    <s v="First            "/>
    <s v="1496 cc "/>
    <s v="114 bhp @ 4000 rpm  "/>
    <x v="56"/>
    <n v="3.8210000000000002"/>
    <n v="1.7270000000000001"/>
    <n v="1.4139999999999999"/>
    <x v="0"/>
    <s v="SI"/>
    <n v="44"/>
  </r>
  <r>
    <s v="Tata          "/>
    <x v="356"/>
    <x v="477"/>
    <n v="2200000"/>
    <x v="300"/>
    <n v="2021"/>
    <n v="32000"/>
    <s v="Diesel       "/>
    <s v="Manual       "/>
    <s v="Green  "/>
    <s v="First            "/>
    <s v="2179 cc "/>
    <s v="154 bhp @ 4000 rpm  "/>
    <x v="15"/>
    <n v="4.6550000000000002"/>
    <n v="1.9650000000000001"/>
    <n v="1.9219999999999999"/>
    <x v="1"/>
    <s v="SI"/>
    <n v="63"/>
  </r>
  <r>
    <s v="Maruti Suzuki "/>
    <x v="357"/>
    <x v="478"/>
    <n v="235000"/>
    <x v="90"/>
    <n v="2012"/>
    <n v="35000"/>
    <s v="LPG          "/>
    <s v="Manual       "/>
    <s v="Green  "/>
    <s v="Second           "/>
    <s v="998 cc  "/>
    <s v="46 bhp @ 6200 rpm   "/>
    <x v="121"/>
    <n v="3.5950000000000002"/>
    <n v="1.4750000000000001"/>
    <n v="1.7"/>
    <x v="0"/>
    <s v="SI"/>
    <n v="28"/>
  </r>
  <r>
    <s v="Jeep          "/>
    <x v="358"/>
    <x v="479"/>
    <n v="2275000"/>
    <x v="78"/>
    <n v="2022"/>
    <n v="2000"/>
    <s v="Petrol       "/>
    <s v="Automatic    "/>
    <s v="Green  "/>
    <s v="First            "/>
    <s v="1368 cc "/>
    <s v="161 bhp @ 5500 rpm  "/>
    <x v="86"/>
    <n v="4.4050000000000002"/>
    <n v="1.8180000000000001"/>
    <n v="1.64"/>
    <x v="0"/>
    <s v="SI"/>
    <n v="60"/>
  </r>
  <r>
    <s v="Maruti Suzuki "/>
    <x v="243"/>
    <x v="480"/>
    <n v="823000"/>
    <x v="301"/>
    <n v="2018"/>
    <n v="90000"/>
    <s v="Petrol       "/>
    <s v="Automatic    "/>
    <s v="Green  "/>
    <s v="First            "/>
    <s v="1462 cc "/>
    <s v="103 bhp @ 6000 rpm  "/>
    <x v="38"/>
    <n v="4.49"/>
    <n v="1.73"/>
    <n v="1.4850000000000001"/>
    <x v="0"/>
    <s v="SI"/>
    <n v="43"/>
  </r>
  <r>
    <s v="MINI          "/>
    <x v="359"/>
    <x v="481"/>
    <n v="3875000"/>
    <x v="302"/>
    <n v="2021"/>
    <n v="12000"/>
    <s v="Petrol       "/>
    <s v="Automatic    "/>
    <s v="Green  "/>
    <s v="First            "/>
    <s v="1998 cc "/>
    <s v="189 bhp @ 4400 rpm  "/>
    <x v="66"/>
    <n v="4.2990000000000004"/>
    <n v="1.8220000000000001"/>
    <n v="1.5569999999999999"/>
    <x v="0"/>
    <s v="SI"/>
    <n v="47"/>
  </r>
  <r>
    <s v="Renault       "/>
    <x v="255"/>
    <x v="482"/>
    <n v="375000"/>
    <x v="75"/>
    <n v="2018"/>
    <n v="14000"/>
    <s v="Petrol       "/>
    <s v="Manual       "/>
    <s v="Green  "/>
    <s v="First            "/>
    <s v="999 cc  "/>
    <s v="67 bhp @ 5500 rpm   "/>
    <x v="89"/>
    <n v="3.6789999999999998"/>
    <n v="1.579"/>
    <n v="1.478"/>
    <x v="0"/>
    <s v="SI"/>
    <n v="28"/>
  </r>
  <r>
    <s v="Hyundai       "/>
    <x v="349"/>
    <x v="483"/>
    <n v="725000"/>
    <x v="287"/>
    <n v="2021"/>
    <n v="45000"/>
    <s v="CNG          "/>
    <s v="Manual       "/>
    <s v="Grey   "/>
    <s v="First            "/>
    <s v="1197 cc "/>
    <s v="68 bhp @ 6000 rpm   "/>
    <x v="79"/>
    <n v="3.8050000000000002"/>
    <n v="1.68"/>
    <n v="1.52"/>
    <x v="0"/>
    <s v="SI"/>
    <n v="60"/>
  </r>
  <r>
    <s v="Maruti Suzuki "/>
    <x v="360"/>
    <x v="484"/>
    <n v="330000"/>
    <x v="303"/>
    <n v="2017"/>
    <n v="63200"/>
    <s v="CNG          "/>
    <s v="Manual       "/>
    <s v="Grey   "/>
    <s v="First            "/>
    <s v="998 cc  "/>
    <s v="58 bhp @ 6000 rpm   "/>
    <x v="106"/>
    <n v="3.5449999999999999"/>
    <n v="1.49"/>
    <n v="1.4750000000000001"/>
    <x v="2"/>
    <s v="NO"/>
    <n v="60"/>
  </r>
  <r>
    <s v="Maruti Suzuki "/>
    <x v="280"/>
    <x v="485"/>
    <n v="365000"/>
    <x v="209"/>
    <n v="2014"/>
    <n v="75693"/>
    <s v="CNG          "/>
    <s v="Manual       "/>
    <s v="Grey   "/>
    <s v="Second           "/>
    <s v="998 cc  "/>
    <s v="58 bhp @ 6200 rpm   "/>
    <x v="106"/>
    <n v="3.5990000000000002"/>
    <n v="1.4950000000000001"/>
    <n v="1.7"/>
    <x v="0"/>
    <s v="SI"/>
    <n v="35"/>
  </r>
  <r>
    <s v="Maruti Suzuki "/>
    <x v="327"/>
    <x v="486"/>
    <n v="370000"/>
    <x v="304"/>
    <n v="2019"/>
    <n v="47377"/>
    <s v="CNG          "/>
    <s v="Manual       "/>
    <s v="Grey   "/>
    <s v="First            "/>
    <s v="998 cc  "/>
    <s v="58 bhp @ 6000 rpm   "/>
    <x v="106"/>
    <n v="3.5449999999999999"/>
    <n v="1.49"/>
    <n v="1.4750000000000001"/>
    <x v="2"/>
    <s v="NO"/>
    <n v="60"/>
  </r>
  <r>
    <s v="Maruti Suzuki "/>
    <x v="279"/>
    <x v="487"/>
    <n v="400000"/>
    <x v="121"/>
    <n v="2017"/>
    <n v="43000"/>
    <s v="CNG          "/>
    <s v="Manual       "/>
    <s v="Grey  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361"/>
    <x v="488"/>
    <n v="480000"/>
    <x v="305"/>
    <n v="2021"/>
    <n v="14000"/>
    <s v="CNG          "/>
    <s v="Manual       "/>
    <s v="Grey   "/>
    <s v="First            "/>
    <s v="796 cc  "/>
    <s v="47 bhp @ 6000 rpm   "/>
    <x v="122"/>
    <n v="3.395"/>
    <n v="1.49"/>
    <n v="1.4750000000000001"/>
    <x v="0"/>
    <s v="SI"/>
    <n v="35"/>
  </r>
  <r>
    <s v="Maruti Suzuki "/>
    <x v="362"/>
    <x v="489"/>
    <n v="525000"/>
    <x v="249"/>
    <n v="2019"/>
    <n v="50000"/>
    <s v="CNG          "/>
    <s v="Manual       "/>
    <s v="Grey   "/>
    <s v="First            "/>
    <s v="998 cc  "/>
    <s v="58 bhp @ 5500 rpm   "/>
    <x v="106"/>
    <n v="3.6549999999999998"/>
    <n v="1.62"/>
    <n v="1.675"/>
    <x v="0"/>
    <s v="SI"/>
    <n v="60"/>
  </r>
  <r>
    <s v="Maruti Suzuki "/>
    <x v="363"/>
    <x v="490"/>
    <n v="575000"/>
    <x v="163"/>
    <n v="2019"/>
    <n v="31000"/>
    <s v="CNG          "/>
    <s v="Manual       "/>
    <s v="Grey   "/>
    <s v="First            "/>
    <s v="998 cc  "/>
    <s v="58 bhp @ 5500 rpm   "/>
    <x v="106"/>
    <n v="3.6549999999999998"/>
    <n v="1.62"/>
    <n v="1.675"/>
    <x v="0"/>
    <s v="SI"/>
    <n v="60"/>
  </r>
  <r>
    <s v="Maruti Suzuki "/>
    <x v="364"/>
    <x v="491"/>
    <n v="645000"/>
    <x v="306"/>
    <n v="2021"/>
    <n v="1374"/>
    <s v="CNG          "/>
    <s v="Manual       "/>
    <s v="Grey   "/>
    <s v="First            "/>
    <s v="1196 cc "/>
    <s v="73 bhp @ 6000 rpm   "/>
    <x v="59"/>
    <n v="3.6749999999999998"/>
    <n v="1.4750000000000001"/>
    <n v="1.8"/>
    <x v="0"/>
    <s v="SI"/>
    <n v="40"/>
  </r>
  <r>
    <s v="Audi          "/>
    <x v="133"/>
    <x v="492"/>
    <n v="1400000"/>
    <x v="254"/>
    <n v="2013"/>
    <n v="60000"/>
    <s v="Diesel       "/>
    <s v="Automatic    "/>
    <s v="Grey   "/>
    <s v="Second           "/>
    <s v="1968 cc "/>
    <s v="177 bhp @ 3750 rpm  "/>
    <x v="0"/>
    <n v="4.915"/>
    <n v="1.8740000000000001"/>
    <n v="1.4550000000000001"/>
    <x v="0"/>
    <s v="SI"/>
    <n v="65"/>
  </r>
  <r>
    <s v="Audi          "/>
    <x v="143"/>
    <x v="493"/>
    <n v="5200000"/>
    <x v="39"/>
    <n v="2017"/>
    <n v="45000"/>
    <s v="Diesel       "/>
    <s v="Automatic    "/>
    <s v="Grey   "/>
    <s v="Second           "/>
    <s v="2967 cc "/>
    <s v="245 bhp @ 2910 rpm  "/>
    <x v="10"/>
    <n v="5.0519999999999996"/>
    <n v="1.968"/>
    <n v="1.74"/>
    <x v="1"/>
    <s v="SI"/>
    <n v="75"/>
  </r>
  <r>
    <s v="BMW           "/>
    <x v="20"/>
    <x v="494"/>
    <n v="4500000"/>
    <x v="22"/>
    <n v="2018"/>
    <n v="23000"/>
    <s v="Diesel       "/>
    <s v="Automatic    "/>
    <s v="Grey 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20"/>
    <x v="495"/>
    <n v="6390000"/>
    <x v="307"/>
    <n v="2022"/>
    <n v="6000"/>
    <s v="Diesel       "/>
    <s v="Automatic    "/>
    <s v="Grey   "/>
    <s v="First            "/>
    <s v="1995 cc "/>
    <s v="188 bhp @ 4000 rpm  "/>
    <x v="11"/>
    <n v="4.9359999999999999"/>
    <n v="1.8680000000000001"/>
    <n v="1.4790000000000001"/>
    <x v="0"/>
    <s v="SI"/>
    <n v="65"/>
  </r>
  <r>
    <s v="Ford          "/>
    <x v="365"/>
    <x v="496"/>
    <n v="225000"/>
    <x v="308"/>
    <n v="2013"/>
    <n v="87000"/>
    <s v="Diesel       "/>
    <s v="Manual       "/>
    <s v="Grey   "/>
    <s v="First            "/>
    <s v="1399 cc "/>
    <s v="68 bhp @ 4000 rpm   "/>
    <x v="79"/>
    <n v="3.7949999999999999"/>
    <n v="1.68"/>
    <n v="1.427"/>
    <x v="0"/>
    <s v="SI"/>
    <n v="45"/>
  </r>
  <r>
    <s v="Ford          "/>
    <x v="366"/>
    <x v="497"/>
    <n v="699000"/>
    <x v="309"/>
    <n v="2017"/>
    <n v="75000"/>
    <s v="Diesel       "/>
    <s v="Manual       "/>
    <s v="Grey   "/>
    <s v="First            "/>
    <s v="1498 cc "/>
    <s v="99 bhp @ 3750 rpm   "/>
    <x v="14"/>
    <n v="3.9990000000000001"/>
    <n v="1.7649999999999999"/>
    <n v="1.708"/>
    <x v="0"/>
    <s v="SI"/>
    <n v="52"/>
  </r>
  <r>
    <s v="Honda         "/>
    <x v="285"/>
    <x v="498"/>
    <n v="525000"/>
    <x v="249"/>
    <n v="2015"/>
    <n v="114635"/>
    <s v="Diesel       "/>
    <s v="Manual       "/>
    <s v="Grey 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260"/>
    <x v="499"/>
    <n v="585000"/>
    <x v="276"/>
    <n v="2015"/>
    <n v="61000"/>
    <s v="Diesel       "/>
    <s v="Manual       "/>
    <s v="Grey   "/>
    <s v="First            "/>
    <s v="1498 cc "/>
    <s v="99 bhp @ 3600 rpm   "/>
    <x v="14"/>
    <n v="4.4400000000000004"/>
    <n v="1.6950000000000001"/>
    <n v="1.4950000000000001"/>
    <x v="0"/>
    <s v="SI"/>
    <n v="40"/>
  </r>
  <r>
    <s v="Hyundai       "/>
    <x v="27"/>
    <x v="500"/>
    <n v="400000"/>
    <x v="121"/>
    <n v="2013"/>
    <n v="71000"/>
    <s v="Diesel       "/>
    <s v="Manual       "/>
    <s v="Grey   "/>
    <s v="First            "/>
    <s v="1582 cc "/>
    <s v="126 bhp @ 4000 rpm  "/>
    <x v="18"/>
    <n v="4.37"/>
    <n v="1.7"/>
    <n v="1.4750000000000001"/>
    <x v="0"/>
    <s v="SI"/>
    <n v="43"/>
  </r>
  <r>
    <s v="Hyundai       "/>
    <x v="367"/>
    <x v="501"/>
    <n v="459999"/>
    <x v="310"/>
    <n v="2016"/>
    <n v="82844"/>
    <s v="Diesel       "/>
    <s v="Manual       "/>
    <s v="Grey   "/>
    <s v="First            "/>
    <s v="1186 cc "/>
    <s v="74 bhp @ 4000 rpm   "/>
    <x v="76"/>
    <n v="3.7650000000000001"/>
    <n v="1.66"/>
    <n v="1.52"/>
    <x v="0"/>
    <s v="SI"/>
    <n v="43"/>
  </r>
  <r>
    <s v="Hyundai       "/>
    <x v="27"/>
    <x v="502"/>
    <n v="470000"/>
    <x v="311"/>
    <n v="2013"/>
    <n v="66000"/>
    <s v="Diesel       "/>
    <s v="Manual       "/>
    <s v="Grey   "/>
    <s v="Third            "/>
    <s v="1582 cc "/>
    <s v="126 bhp @ 4000 rpm  "/>
    <x v="18"/>
    <n v="4.37"/>
    <n v="1.7"/>
    <n v="1.4750000000000001"/>
    <x v="0"/>
    <s v="SI"/>
    <n v="43"/>
  </r>
  <r>
    <s v="Hyundai       "/>
    <x v="368"/>
    <x v="503"/>
    <n v="535000"/>
    <x v="312"/>
    <n v="2016"/>
    <n v="58339"/>
    <s v="Diesel       "/>
    <s v="Manual       "/>
    <s v="Grey 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27"/>
    <x v="504"/>
    <n v="545000"/>
    <x v="211"/>
    <n v="2014"/>
    <n v="74000"/>
    <s v="Diesel       "/>
    <s v="Manual       "/>
    <s v="Grey   "/>
    <s v="First            "/>
    <s v="1582 cc "/>
    <s v="126 bhp @ 4000 rpm  "/>
    <x v="18"/>
    <n v="4.37"/>
    <n v="1.7"/>
    <n v="1.4750000000000001"/>
    <x v="0"/>
    <s v="SI"/>
    <n v="43"/>
  </r>
  <r>
    <s v="Hyundai       "/>
    <x v="369"/>
    <x v="505"/>
    <n v="799000"/>
    <x v="313"/>
    <n v="2018"/>
    <n v="79800"/>
    <s v="Diesel       "/>
    <s v="Manual       "/>
    <s v="Grey   "/>
    <s v="First            "/>
    <s v="1582 cc "/>
    <s v="126 bhp @ 4000 rpm  "/>
    <x v="18"/>
    <n v="4.375"/>
    <n v="1.7"/>
    <n v="1.4750000000000001"/>
    <x v="0"/>
    <s v="SI"/>
    <n v="43"/>
  </r>
  <r>
    <s v="Hyundai       "/>
    <x v="370"/>
    <x v="506"/>
    <n v="800000"/>
    <x v="170"/>
    <n v="2018"/>
    <n v="68000"/>
    <s v="Diesel       "/>
    <s v="Manual       "/>
    <s v="Grey   "/>
    <s v="First            "/>
    <s v="1396 cc "/>
    <s v="89 bhp @ 4000 rpm   "/>
    <x v="74"/>
    <n v="4.2699999999999996"/>
    <n v="1.78"/>
    <n v="1.63"/>
    <x v="0"/>
    <s v="SI"/>
    <n v="60"/>
  </r>
  <r>
    <s v="Hyundai       "/>
    <x v="369"/>
    <x v="507"/>
    <n v="855000"/>
    <x v="314"/>
    <n v="2017"/>
    <n v="57000"/>
    <s v="Diesel       "/>
    <s v="Manual       "/>
    <s v="Grey   "/>
    <s v="Second           "/>
    <s v="1582 cc "/>
    <s v="126 bhp @ 4000 rpm  "/>
    <x v="18"/>
    <n v="4.375"/>
    <n v="1.7"/>
    <n v="1.4750000000000001"/>
    <x v="0"/>
    <s v="SI"/>
    <n v="43"/>
  </r>
  <r>
    <s v="Hyundai       "/>
    <x v="30"/>
    <x v="508"/>
    <n v="1035000"/>
    <x v="299"/>
    <n v="2018"/>
    <n v="36000"/>
    <s v="Diesel       "/>
    <s v="Manual       "/>
    <s v="Grey   "/>
    <s v="First            "/>
    <s v="1582 cc "/>
    <s v="126 bhp @ 4000 rpm  "/>
    <x v="18"/>
    <n v="4.2699999999999996"/>
    <n v="1.78"/>
    <n v="1.63"/>
    <x v="0"/>
    <s v="SI"/>
    <n v="60"/>
  </r>
  <r>
    <s v="Hyundai       "/>
    <x v="371"/>
    <x v="509"/>
    <n v="1150000"/>
    <x v="315"/>
    <n v="2017"/>
    <n v="66602"/>
    <s v="Diesel       "/>
    <s v="Automatic    "/>
    <s v="Grey   "/>
    <s v="First            "/>
    <s v="1582 cc "/>
    <s v="126 bhp @ 4000 rpm  "/>
    <x v="18"/>
    <n v="4.2699999999999996"/>
    <n v="1.78"/>
    <n v="1.63"/>
    <x v="0"/>
    <s v="SI"/>
    <n v="60"/>
  </r>
  <r>
    <s v="Hyundai       "/>
    <x v="372"/>
    <x v="510"/>
    <n v="1200000"/>
    <x v="178"/>
    <n v="2019"/>
    <n v="27657"/>
    <s v="Diesel       "/>
    <s v="Automatic    "/>
    <s v="Grey   "/>
    <s v="Second           "/>
    <s v="1582 cc "/>
    <s v="126 bhp @ 4000 rpm  "/>
    <x v="18"/>
    <n v="4.2699999999999996"/>
    <n v="1.78"/>
    <n v="1.665"/>
    <x v="0"/>
    <s v="SI"/>
    <n v="55"/>
  </r>
  <r>
    <s v="Hyundai       "/>
    <x v="372"/>
    <x v="511"/>
    <n v="1240000"/>
    <x v="316"/>
    <n v="2018"/>
    <n v="440000"/>
    <s v="Diesel       "/>
    <s v="Automatic    "/>
    <s v="Grey   "/>
    <s v="First            "/>
    <s v="1582 cc "/>
    <s v="126 bhp @ 4000 rpm  "/>
    <x v="18"/>
    <n v="4.2699999999999996"/>
    <n v="1.78"/>
    <n v="1.665"/>
    <x v="0"/>
    <s v="SI"/>
    <n v="55"/>
  </r>
  <r>
    <s v="Jaguar        "/>
    <x v="35"/>
    <x v="512"/>
    <n v="4325000"/>
    <x v="317"/>
    <n v="2018"/>
    <n v="40545"/>
    <s v="Diesel       "/>
    <s v="Automatic    "/>
    <s v="Grey   "/>
    <s v="First            "/>
    <s v="1999 cc "/>
    <s v="177 bhp @ 4000 rpm  "/>
    <x v="0"/>
    <n v="4.7309999999999999"/>
    <n v="2.0710000000000002"/>
    <n v="1.651"/>
    <x v="0"/>
    <s v="SI"/>
    <n v="82"/>
  </r>
  <r>
    <s v="Jeep          "/>
    <x v="373"/>
    <x v="513"/>
    <n v="1900000"/>
    <x v="240"/>
    <n v="2020"/>
    <n v="41736"/>
    <s v="Diesel       "/>
    <s v="Automatic    "/>
    <s v="Grey   "/>
    <s v="First            "/>
    <s v="1956 cc "/>
    <s v="171 bhp @ 3750 rpm  "/>
    <x v="21"/>
    <n v="4.3949999999999996"/>
    <n v="1.8180000000000001"/>
    <n v="1.64"/>
    <x v="0"/>
    <s v="SI"/>
    <n v="60"/>
  </r>
  <r>
    <s v="Kia           "/>
    <x v="374"/>
    <x v="514"/>
    <n v="1350000"/>
    <x v="6"/>
    <n v="2019"/>
    <n v="79000"/>
    <s v="Diesel       "/>
    <s v="Manual       "/>
    <s v="Grey   "/>
    <s v="Second           "/>
    <s v="1493 cc "/>
    <s v="113 bhp @ 4000 rpm  "/>
    <x v="19"/>
    <n v="4.3150000000000004"/>
    <n v="1.8"/>
    <n v="1.645"/>
    <x v="0"/>
    <s v="SI"/>
    <n v="50"/>
  </r>
  <r>
    <s v="Kia           "/>
    <x v="375"/>
    <x v="515"/>
    <n v="1875000"/>
    <x v="101"/>
    <n v="2021"/>
    <n v="21000"/>
    <s v="Diesel       "/>
    <s v="Automatic    "/>
    <s v="Grey   "/>
    <s v="First            "/>
    <s v="1493 cc "/>
    <s v="114 bhp @ 4000 rpm  "/>
    <x v="56"/>
    <n v="4.3150000000000004"/>
    <n v="1.8"/>
    <n v="1.645"/>
    <x v="0"/>
    <s v="SI"/>
    <n v="50"/>
  </r>
  <r>
    <s v="Land Rover    "/>
    <x v="162"/>
    <x v="516"/>
    <n v="3900000"/>
    <x v="1"/>
    <n v="2016"/>
    <n v="20000"/>
    <s v="Diesel       "/>
    <s v="Automatic    "/>
    <s v="Grey   "/>
    <s v="First            "/>
    <s v="1999 cc "/>
    <s v="177 bhp @ 4000 rpm  "/>
    <x v="0"/>
    <n v="4.5999999999999996"/>
    <n v="2.069"/>
    <n v="1.69"/>
    <x v="1"/>
    <s v="SI"/>
    <n v="65"/>
  </r>
  <r>
    <s v="Land Rover    "/>
    <x v="376"/>
    <x v="517"/>
    <n v="5900000"/>
    <x v="134"/>
    <n v="2014"/>
    <n v="70000"/>
    <s v="Diesel       "/>
    <s v="Automatic    "/>
    <s v="Grey   "/>
    <s v="First            "/>
    <s v="2993 cc "/>
    <s v="289 bhp @ 4000 rpm  "/>
    <x v="123"/>
    <n v="4.8789999999999996"/>
    <n v="2.073"/>
    <n v="1.78"/>
    <x v="0"/>
    <s v="SI"/>
    <n v="77"/>
  </r>
  <r>
    <s v="Mahindra      "/>
    <x v="41"/>
    <x v="518"/>
    <n v="484999"/>
    <x v="232"/>
    <n v="2012"/>
    <n v="102000"/>
    <s v="Diesel       "/>
    <s v="Manual       "/>
    <s v="Grey   "/>
    <s v="Second           "/>
    <s v="2179 cc "/>
    <s v="140 bhp @ 3750 rpm  "/>
    <x v="23"/>
    <n v="4.585"/>
    <n v="1.89"/>
    <n v="1.7849999999999999"/>
    <x v="1"/>
    <s v="SI"/>
    <n v="70"/>
  </r>
  <r>
    <s v="Mahindra      "/>
    <x v="377"/>
    <x v="519"/>
    <n v="800000"/>
    <x v="170"/>
    <n v="2015"/>
    <n v="25000"/>
    <s v="Diesel       "/>
    <s v="Manual       "/>
    <s v="Grey   "/>
    <s v="First            "/>
    <s v="2179 cc "/>
    <s v="138 bhp @ 3750 rpm  "/>
    <x v="5"/>
    <n v="4.585"/>
    <n v="1.89"/>
    <n v="1.7849999999999999"/>
    <x v="1"/>
    <s v="SI"/>
    <n v="70"/>
  </r>
  <r>
    <s v="Mahindra      "/>
    <x v="45"/>
    <x v="520"/>
    <n v="994999"/>
    <x v="278"/>
    <n v="2016"/>
    <n v="105000"/>
    <s v="Diesel       "/>
    <s v="Automatic    "/>
    <s v="Grey   "/>
    <s v="Second           "/>
    <s v="2179 cc "/>
    <s v="138 bhp @ 3750 rpm  "/>
    <x v="5"/>
    <n v="4.585"/>
    <n v="1.89"/>
    <n v="1.7849999999999999"/>
    <x v="1"/>
    <s v="SI"/>
    <n v="70"/>
  </r>
  <r>
    <s v="Mahindra      "/>
    <x v="378"/>
    <x v="521"/>
    <n v="1115000"/>
    <x v="97"/>
    <n v="2018"/>
    <n v="58590"/>
    <s v="Diesel       "/>
    <s v="Manual       "/>
    <s v="Grey   "/>
    <s v="First            "/>
    <s v="2179 cc "/>
    <s v="153 bhp @ 3750 rpm  "/>
    <x v="26"/>
    <n v="4.585"/>
    <n v="1.89"/>
    <n v="1.7849999999999999"/>
    <x v="1"/>
    <s v="SI"/>
    <n v="70"/>
  </r>
  <r>
    <s v="Mahindra      "/>
    <x v="51"/>
    <x v="522"/>
    <n v="1800000"/>
    <x v="17"/>
    <n v="2021"/>
    <n v="14500"/>
    <s v="Diesel       "/>
    <s v="Manual       "/>
    <s v="Grey 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0"/>
    <x v="523"/>
    <n v="1875000"/>
    <x v="101"/>
    <n v="2022"/>
    <n v="15000"/>
    <s v="Diesel       "/>
    <s v="Automatic    "/>
    <s v="Grey   "/>
    <s v="First            "/>
    <s v="2184 cc "/>
    <s v="130 bhp @ 3750 rpm  "/>
    <x v="27"/>
    <n v="3.9849999999999999"/>
    <n v="1.82"/>
    <n v="1.8440000000000001"/>
    <x v="2"/>
    <s v="NO"/>
    <n v="57"/>
  </r>
  <r>
    <s v="Maruti Suzuki "/>
    <x v="168"/>
    <x v="524"/>
    <n v="295000"/>
    <x v="235"/>
    <n v="2009"/>
    <n v="185000"/>
    <s v="Diesel       "/>
    <s v="Manual       "/>
    <s v="Grey   "/>
    <s v="First            "/>
    <s v="1248 cc "/>
    <s v="75@4000             "/>
    <x v="124"/>
    <n v="3.76"/>
    <n v="1.69"/>
    <n v="1.53"/>
    <x v="0"/>
    <s v="SI"/>
    <n v="43"/>
  </r>
  <r>
    <s v="Maruti Suzuki "/>
    <x v="379"/>
    <x v="525"/>
    <n v="350000"/>
    <x v="31"/>
    <n v="2012"/>
    <n v="89445"/>
    <s v="Diesel       "/>
    <s v="Manual       "/>
    <s v="Grey   "/>
    <s v="First            "/>
    <s v="1248 cc "/>
    <s v="75@4000             "/>
    <x v="124"/>
    <n v="3.7149999999999999"/>
    <n v="1.68"/>
    <n v="1.62"/>
    <x v="0"/>
    <s v="SI"/>
    <n v="43"/>
  </r>
  <r>
    <s v="Maruti Suzuki "/>
    <x v="328"/>
    <x v="526"/>
    <n v="475000"/>
    <x v="191"/>
    <n v="2016"/>
    <n v="55353"/>
    <s v="Diesel       "/>
    <s v="Manual       "/>
    <s v="Grey  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168"/>
    <x v="527"/>
    <n v="500000"/>
    <x v="42"/>
    <n v="2017"/>
    <n v="140000"/>
    <s v="Diesel       "/>
    <s v="Manual       "/>
    <s v="Grey   "/>
    <s v="First            "/>
    <s v="1248 cc "/>
    <s v="74 bhp @ 4000 rpm   "/>
    <x v="76"/>
    <n v="3.85"/>
    <n v="1.6950000000000001"/>
    <n v="1.53"/>
    <x v="0"/>
    <s v="SI"/>
    <n v="42"/>
  </r>
  <r>
    <s v="Maruti Suzuki "/>
    <x v="172"/>
    <x v="528"/>
    <n v="590000"/>
    <x v="212"/>
    <n v="2018"/>
    <n v="68500"/>
    <s v="Diesel       "/>
    <s v="Manual       "/>
    <s v="Grey  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178"/>
    <x v="529"/>
    <n v="620000"/>
    <x v="256"/>
    <n v="2016"/>
    <n v="64906"/>
    <s v="Diesel       "/>
    <s v="Manual       "/>
    <s v="Grey  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171"/>
    <x v="530"/>
    <n v="625000"/>
    <x v="187"/>
    <n v="2015"/>
    <n v="45000"/>
    <s v="Diesel       "/>
    <s v="Manual       "/>
    <s v="Grey   "/>
    <s v="Second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380"/>
    <x v="531"/>
    <n v="640000"/>
    <x v="167"/>
    <n v="2017"/>
    <n v="63000"/>
    <s v="Diesel       "/>
    <s v="Manual       "/>
    <s v="Grey   "/>
    <s v="First            "/>
    <s v="1598 cc "/>
    <s v="118 bhp @ 3750 rpm  "/>
    <x v="68"/>
    <n v="4.3"/>
    <n v="1.7649999999999999"/>
    <n v="1.59"/>
    <x v="0"/>
    <s v="SI"/>
    <n v="48"/>
  </r>
  <r>
    <s v="Maruti Suzuki "/>
    <x v="381"/>
    <x v="532"/>
    <n v="669000"/>
    <x v="318"/>
    <n v="2016"/>
    <n v="70000"/>
    <s v="Diesel       "/>
    <s v="Manual       "/>
    <s v="Grey   "/>
    <s v="First            "/>
    <s v="1248 cc "/>
    <s v="89 bhp @ 4000 rpm   "/>
    <x v="74"/>
    <n v="3.9950000000000001"/>
    <n v="1.79"/>
    <n v="1.64"/>
    <x v="0"/>
    <s v="SI"/>
    <n v="48"/>
  </r>
  <r>
    <s v="Maruti Suzuki "/>
    <x v="381"/>
    <x v="533"/>
    <n v="675000"/>
    <x v="55"/>
    <n v="2016"/>
    <n v="50000"/>
    <s v="Diesel       "/>
    <s v="Manual       "/>
    <s v="Grey   "/>
    <s v="First            "/>
    <s v="1248 cc "/>
    <s v="89 bhp @ 4000 rpm   "/>
    <x v="74"/>
    <n v="3.9950000000000001"/>
    <n v="1.79"/>
    <n v="1.64"/>
    <x v="0"/>
    <s v="SI"/>
    <n v="48"/>
  </r>
  <r>
    <s v="Maruti Suzuki "/>
    <x v="382"/>
    <x v="534"/>
    <n v="695000"/>
    <x v="194"/>
    <n v="2018"/>
    <n v="55000"/>
    <s v="Diesel       "/>
    <s v="Automatic    "/>
    <s v="Grey  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383"/>
    <x v="535"/>
    <n v="695000"/>
    <x v="194"/>
    <n v="2016"/>
    <n v="82445"/>
    <s v="Diesel       "/>
    <s v="Manual       "/>
    <s v="Grey   "/>
    <s v="Second           "/>
    <s v="1248 cc "/>
    <s v="89 bhp @ 4000 rpm   "/>
    <x v="74"/>
    <n v="4.49"/>
    <n v="1.73"/>
    <n v="1.4850000000000001"/>
    <x v="0"/>
    <s v="SI"/>
    <n v="43"/>
  </r>
  <r>
    <s v="Maruti Suzuki "/>
    <x v="175"/>
    <x v="536"/>
    <n v="749000"/>
    <x v="319"/>
    <n v="2017"/>
    <n v="114000"/>
    <s v="Diesel       "/>
    <s v="Manual       "/>
    <s v="Grey   "/>
    <s v="First            "/>
    <s v="1598 cc "/>
    <s v="118 bhp @ 3750 rpm  "/>
    <x v="68"/>
    <n v="4.3"/>
    <n v="1.7649999999999999"/>
    <n v="1.59"/>
    <x v="0"/>
    <s v="SI"/>
    <n v="48"/>
  </r>
  <r>
    <s v="Maruti Suzuki "/>
    <x v="384"/>
    <x v="537"/>
    <n v="765000"/>
    <x v="283"/>
    <n v="2017"/>
    <n v="68000"/>
    <s v="Diesel       "/>
    <s v="Manual       "/>
    <s v="Grey  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385"/>
    <x v="538"/>
    <n v="785000"/>
    <x v="218"/>
    <n v="2018"/>
    <n v="80000"/>
    <s v="Diesel       "/>
    <s v="Manual       "/>
    <s v="Grey   "/>
    <s v="First            "/>
    <s v="1248 cc "/>
    <s v="89 bhp @ 4000 rpm   "/>
    <x v="74"/>
    <n v="3.9950000000000001"/>
    <n v="1.79"/>
    <n v="1.64"/>
    <x v="0"/>
    <s v="SI"/>
    <n v="48"/>
  </r>
  <r>
    <s v="Maruti Suzuki "/>
    <x v="386"/>
    <x v="539"/>
    <n v="865000"/>
    <x v="320"/>
    <n v="2018"/>
    <n v="53694"/>
    <s v="Diesel       "/>
    <s v="Manual       "/>
    <s v="Grey   "/>
    <s v="Second           "/>
    <s v="1248 cc "/>
    <s v="89 bhp @ 4000 rpm   "/>
    <x v="74"/>
    <n v="3.9950000000000001"/>
    <n v="1.79"/>
    <n v="1.64"/>
    <x v="0"/>
    <s v="SI"/>
    <n v="48"/>
  </r>
  <r>
    <s v="Mercedes-Benz "/>
    <x v="387"/>
    <x v="540"/>
    <n v="495000"/>
    <x v="265"/>
    <n v="2008"/>
    <n v="95200"/>
    <s v="Diesel       "/>
    <s v="Automatic    "/>
    <s v="Grey   "/>
    <s v="First            "/>
    <s v="2148 cc "/>
    <s v="170@3700            "/>
    <x v="125"/>
    <n v="4.5810000000000004"/>
    <n v="1.77"/>
    <n v="1.4470000000000001"/>
    <x v="0"/>
    <s v="SI"/>
    <n v="66"/>
  </r>
  <r>
    <s v="Mercedes-Benz "/>
    <x v="388"/>
    <x v="541"/>
    <n v="2150000"/>
    <x v="11"/>
    <n v="2014"/>
    <n v="81000"/>
    <s v="Diesel       "/>
    <s v="Automatic    "/>
    <s v="Grey   "/>
    <s v="First            "/>
    <s v="2987 cc "/>
    <s v="234@3800            "/>
    <x v="126"/>
    <n v="4.7809999999999997"/>
    <n v="1.911"/>
    <n v="1.774"/>
    <x v="0"/>
    <s v="SI"/>
    <n v="95"/>
  </r>
  <r>
    <s v="Mercedes-Benz "/>
    <x v="292"/>
    <x v="542"/>
    <n v="2650000"/>
    <x v="138"/>
    <n v="2018"/>
    <n v="43000"/>
    <s v="Diesel       "/>
    <s v="Automatic    "/>
    <s v="Grey   "/>
    <s v="Second           "/>
    <s v="2143 cc "/>
    <s v="134 bhp @ 3600 rpm  "/>
    <x v="101"/>
    <n v="4.4240000000000004"/>
    <n v="1.804"/>
    <n v="1.494"/>
    <x v="0"/>
    <s v="SI"/>
    <n v="50"/>
  </r>
  <r>
    <s v="Mercedes-Benz "/>
    <x v="389"/>
    <x v="543"/>
    <n v="4200000"/>
    <x v="63"/>
    <n v="2021"/>
    <n v="5600"/>
    <s v="Diesel       "/>
    <s v="Automatic    "/>
    <s v="Grey   "/>
    <s v="UnRegistered Car "/>
    <s v="1950 cc "/>
    <s v="147 bhp @ 3400 rpm  "/>
    <x v="127"/>
    <n v="4.5490000000000004"/>
    <n v="1.796"/>
    <n v="1.446"/>
    <x v="0"/>
    <s v="SI"/>
    <n v="43"/>
  </r>
  <r>
    <s v="Mercedes-Benz "/>
    <x v="58"/>
    <x v="544"/>
    <n v="4550000"/>
    <x v="321"/>
    <n v="2018"/>
    <n v="45000"/>
    <s v="Diesel       "/>
    <s v="Automatic    "/>
    <s v="Grey   "/>
    <s v="First            "/>
    <s v="2143 cc "/>
    <s v="168 bhp @ 3000 rpm  "/>
    <x v="17"/>
    <n v="4.6559999999999997"/>
    <n v="1.89"/>
    <n v="1.639"/>
    <x v="0"/>
    <s v="SI"/>
    <n v="66"/>
  </r>
  <r>
    <s v="Mercedes-Benz "/>
    <x v="61"/>
    <x v="545"/>
    <n v="5000000"/>
    <x v="322"/>
    <n v="2016"/>
    <n v="61000"/>
    <s v="Diesel       "/>
    <s v="Automatic    "/>
    <s v="Grey   "/>
    <s v="First            "/>
    <s v="2987 cc "/>
    <s v="255 bhp @ 3400 rpm  "/>
    <x v="34"/>
    <n v="4.819"/>
    <n v="2.141"/>
    <n v="1.796"/>
    <x v="0"/>
    <s v="SI"/>
    <n v="93"/>
  </r>
  <r>
    <s v="Mercedes-Benz "/>
    <x v="60"/>
    <x v="546"/>
    <n v="5850000"/>
    <x v="323"/>
    <n v="2019"/>
    <n v="31000"/>
    <s v="Diesel       "/>
    <s v="Automatic    "/>
    <s v="Grey   "/>
    <s v="First            "/>
    <s v="2143 cc "/>
    <s v="201 bhp @ 3800 rpm  "/>
    <x v="33"/>
    <n v="4.819"/>
    <n v="2.141"/>
    <n v="1.796"/>
    <x v="0"/>
    <s v="SI"/>
    <n v="93"/>
  </r>
  <r>
    <s v="Mercedes-Benz "/>
    <x v="390"/>
    <x v="547"/>
    <n v="6100000"/>
    <x v="324"/>
    <n v="2022"/>
    <n v="500"/>
    <s v="Diesel       "/>
    <s v="Automatic    "/>
    <s v="Grey 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63"/>
    <x v="548"/>
    <n v="7350000"/>
    <x v="325"/>
    <n v="2022"/>
    <n v="17000"/>
    <s v="Diesel       "/>
    <s v="Automatic    "/>
    <s v="Grey   "/>
    <s v="First            "/>
    <s v="1950 cc "/>
    <s v="192 bhp @ 3800 rpm  "/>
    <x v="1"/>
    <n v="5.0629999999999997"/>
    <n v="1.86"/>
    <n v="1.494"/>
    <x v="0"/>
    <s v="SI"/>
    <n v="80"/>
  </r>
  <r>
    <s v="Mercedes-Benz "/>
    <x v="63"/>
    <x v="549"/>
    <n v="7390000"/>
    <x v="326"/>
    <n v="2021"/>
    <n v="7000"/>
    <s v="Diesel       "/>
    <s v="Automatic    "/>
    <s v="Grey   "/>
    <s v="First            "/>
    <s v="1950 cc "/>
    <s v="192 bhp @ 3800 rpm  "/>
    <x v="1"/>
    <n v="5.0629999999999997"/>
    <n v="1.86"/>
    <n v="1.494"/>
    <x v="0"/>
    <s v="SI"/>
    <n v="80"/>
  </r>
  <r>
    <s v="MG            "/>
    <x v="391"/>
    <x v="550"/>
    <n v="1710000"/>
    <x v="109"/>
    <n v="2020"/>
    <n v="12400"/>
    <s v="Diesel       "/>
    <s v="Manual       "/>
    <s v="Grey   "/>
    <s v="First            "/>
    <s v="1956 cc "/>
    <s v="169 bhp @ 3750 rpm  "/>
    <x v="35"/>
    <n v="4.6550000000000002"/>
    <n v="1.835"/>
    <n v="1.76"/>
    <x v="0"/>
    <s v="SI"/>
    <n v="60"/>
  </r>
  <r>
    <s v="Mitsubishi    "/>
    <x v="392"/>
    <x v="551"/>
    <n v="1475000"/>
    <x v="327"/>
    <n v="2016"/>
    <n v="82000"/>
    <s v="Diesel       "/>
    <s v="Automatic    "/>
    <s v="Grey   "/>
    <s v="First            "/>
    <s v="2477 cc "/>
    <s v="176 bhp @ 4000 rpm  "/>
    <x v="78"/>
    <n v="4.6950000000000003"/>
    <n v="1.8149999999999999"/>
    <n v="1.84"/>
    <x v="1"/>
    <s v="SI"/>
    <n v="70"/>
  </r>
  <r>
    <s v="Nissan        "/>
    <x v="393"/>
    <x v="552"/>
    <n v="325000"/>
    <x v="208"/>
    <n v="2013"/>
    <n v="51000"/>
    <s v="Diesel       "/>
    <s v="Manual       "/>
    <s v="Grey   "/>
    <s v="First            "/>
    <s v="1461 cc "/>
    <s v="85 bhp @ 3750 rpm   "/>
    <x v="91"/>
    <n v="4.4249999999999998"/>
    <n v="1.6950000000000001"/>
    <n v="1.5049999999999999"/>
    <x v="0"/>
    <s v="SI"/>
    <n v="41"/>
  </r>
  <r>
    <s v="Nissan        "/>
    <x v="393"/>
    <x v="553"/>
    <n v="360000"/>
    <x v="250"/>
    <n v="2013"/>
    <n v="92000"/>
    <s v="Diesel       "/>
    <s v="Manual       "/>
    <s v="Grey   "/>
    <s v="Second           "/>
    <s v="1461 cc "/>
    <s v="85 bhp @ 3750 rpm   "/>
    <x v="91"/>
    <n v="4.4249999999999998"/>
    <n v="1.6950000000000001"/>
    <n v="1.5049999999999999"/>
    <x v="0"/>
    <s v="SI"/>
    <n v="41"/>
  </r>
  <r>
    <s v="Nissan        "/>
    <x v="393"/>
    <x v="554"/>
    <n v="380000"/>
    <x v="328"/>
    <n v="2013"/>
    <n v="35000"/>
    <s v="Diesel       "/>
    <s v="Manual       "/>
    <s v="Grey   "/>
    <s v="First            "/>
    <s v="1461 cc "/>
    <s v="85 bhp @ 3750 rpm   "/>
    <x v="91"/>
    <n v="4.4249999999999998"/>
    <n v="1.6950000000000001"/>
    <n v="1.5049999999999999"/>
    <x v="0"/>
    <s v="SI"/>
    <n v="41"/>
  </r>
  <r>
    <s v="Nissan        "/>
    <x v="394"/>
    <x v="555"/>
    <n v="385000"/>
    <x v="329"/>
    <n v="2013"/>
    <n v="72000"/>
    <s v="Diesel       "/>
    <s v="Manual       "/>
    <s v="Grey   "/>
    <s v="Second           "/>
    <s v="1461 cc "/>
    <s v="84 bhp @ 3750 rpm   "/>
    <x v="37"/>
    <n v="4.3310000000000004"/>
    <n v="1.8220000000000001"/>
    <n v="1.671"/>
    <x v="0"/>
    <s v="SI"/>
    <n v="50"/>
  </r>
  <r>
    <s v="Nissan        "/>
    <x v="394"/>
    <x v="556"/>
    <n v="590000"/>
    <x v="212"/>
    <n v="2014"/>
    <n v="55000"/>
    <s v="Diesel       "/>
    <s v="Manual       "/>
    <s v="Grey   "/>
    <s v="Second           "/>
    <s v="1461 cc "/>
    <s v="84 bhp @ 3750 rpm   "/>
    <x v="37"/>
    <n v="4.3310000000000004"/>
    <n v="1.8220000000000001"/>
    <n v="1.671"/>
    <x v="0"/>
    <s v="SI"/>
    <n v="50"/>
  </r>
  <r>
    <s v="Renault       "/>
    <x v="395"/>
    <x v="557"/>
    <n v="690000"/>
    <x v="233"/>
    <n v="2016"/>
    <n v="35000"/>
    <s v="Diesel       "/>
    <s v="Automatic    "/>
    <s v="Grey   "/>
    <s v="Second           "/>
    <s v="1461 cc "/>
    <s v="108 bhp @ 3900 rpm  "/>
    <x v="108"/>
    <n v="4.3150000000000004"/>
    <n v="1.8220000000000001"/>
    <n v="1.6950000000000001"/>
    <x v="0"/>
    <s v="SI"/>
    <n v="50"/>
  </r>
  <r>
    <s v="Renault       "/>
    <x v="396"/>
    <x v="558"/>
    <n v="690000"/>
    <x v="233"/>
    <n v="2016"/>
    <n v="65000"/>
    <s v="Diesel       "/>
    <s v="Manual       "/>
    <s v="Grey   "/>
    <s v="Second           "/>
    <s v="1461 cc "/>
    <s v="108 bhp @ 3900 rpm  "/>
    <x v="108"/>
    <n v="4.3150000000000004"/>
    <n v="1.8220000000000001"/>
    <n v="1.6950000000000001"/>
    <x v="0"/>
    <s v="SI"/>
    <n v="50"/>
  </r>
  <r>
    <s v="Skoda         "/>
    <x v="397"/>
    <x v="559"/>
    <n v="640000"/>
    <x v="167"/>
    <n v="2016"/>
    <n v="124000"/>
    <s v="Diesel       "/>
    <s v="Manual       "/>
    <s v="Grey   "/>
    <s v="First            "/>
    <s v="1598 cc "/>
    <s v="105 bhp @ 4400 rpm  "/>
    <x v="67"/>
    <n v="4.3860000000000001"/>
    <n v="1.6990000000000001"/>
    <n v="1.466"/>
    <x v="0"/>
    <s v="SI"/>
    <n v="55"/>
  </r>
  <r>
    <s v="Skoda         "/>
    <x v="398"/>
    <x v="560"/>
    <n v="1400000"/>
    <x v="254"/>
    <n v="2020"/>
    <n v="94182"/>
    <s v="Diesel       "/>
    <s v="Automatic    "/>
    <s v="Grey   "/>
    <s v="First            "/>
    <s v="1968 cc "/>
    <s v="141 bhp @ 3500 rpm  "/>
    <x v="7"/>
    <n v="4.67"/>
    <n v="1.8140000000000001"/>
    <n v="1.476"/>
    <x v="0"/>
    <s v="SI"/>
    <n v="50"/>
  </r>
  <r>
    <s v="Skoda         "/>
    <x v="296"/>
    <x v="561"/>
    <n v="3199000"/>
    <x v="280"/>
    <n v="2019"/>
    <n v="6900"/>
    <s v="Diesel       "/>
    <s v="Automatic    "/>
    <s v="Grey   "/>
    <s v="First            "/>
    <s v="1968 cc "/>
    <s v="174 bhp @ 3600 rpm  "/>
    <x v="6"/>
    <n v="4.8609999999999998"/>
    <n v="1.8640000000000001"/>
    <n v="1.4830000000000001"/>
    <x v="0"/>
    <s v="SI"/>
    <n v="66"/>
  </r>
  <r>
    <s v="Tata          "/>
    <x v="399"/>
    <x v="562"/>
    <n v="860000"/>
    <x v="234"/>
    <n v="2018"/>
    <n v="82200"/>
    <s v="Diesel       "/>
    <s v="Manual       "/>
    <s v="Grey   "/>
    <s v="First            "/>
    <s v="1497 cc "/>
    <s v="108 bhp @ 3750 rpm  "/>
    <x v="108"/>
    <n v="3.9940000000000002"/>
    <n v="1.8109999999999999"/>
    <n v="1.607"/>
    <x v="0"/>
    <s v="SI"/>
    <n v="44"/>
  </r>
  <r>
    <s v="Toyota        "/>
    <x v="400"/>
    <x v="563"/>
    <n v="500000"/>
    <x v="42"/>
    <n v="2016"/>
    <n v="114000"/>
    <s v="Diesel       "/>
    <s v="Manual       "/>
    <s v="Grey   "/>
    <s v="First            "/>
    <s v="1364 cc "/>
    <s v="67 bhp @ 3800 rpm   "/>
    <x v="89"/>
    <n v="3.7749999999999999"/>
    <n v="1.6950000000000001"/>
    <n v="1.51"/>
    <x v="0"/>
    <s v="SI"/>
    <n v="45"/>
  </r>
  <r>
    <s v="Toyota        "/>
    <x v="401"/>
    <x v="564"/>
    <n v="645000"/>
    <x v="306"/>
    <n v="2013"/>
    <n v="76000"/>
    <s v="Diesel       "/>
    <s v="Manual       "/>
    <s v="Grey   "/>
    <s v="Second           "/>
    <s v="2494 cc "/>
    <s v="102@5600            "/>
    <x v="114"/>
    <n v="4.5549999999999997"/>
    <n v="1.77"/>
    <n v="1.7549999999999999"/>
    <x v="1"/>
    <s v="SI"/>
    <n v="55"/>
  </r>
  <r>
    <s v="Toyota        "/>
    <x v="334"/>
    <x v="565"/>
    <n v="1199000"/>
    <x v="330"/>
    <n v="2012"/>
    <n v="12749"/>
    <s v="Diesel       "/>
    <s v="Manual       "/>
    <s v="Grey   "/>
    <s v="First            "/>
    <s v="2982 cc "/>
    <s v="169 bhp @ 3600 rpm  "/>
    <x v="35"/>
    <n v="4.7050000000000001"/>
    <n v="1.84"/>
    <n v="1.85"/>
    <x v="1"/>
    <s v="SI"/>
    <n v="80"/>
  </r>
  <r>
    <s v="Toyota        "/>
    <x v="266"/>
    <x v="566"/>
    <n v="1950000"/>
    <x v="53"/>
    <n v="2018"/>
    <n v="69000"/>
    <s v="Diesel       "/>
    <s v="Manual       "/>
    <s v="Grey 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297"/>
    <x v="567"/>
    <n v="1950000"/>
    <x v="53"/>
    <n v="2020"/>
    <n v="45000"/>
    <s v="Diesel       "/>
    <s v="Manual       "/>
    <s v="Grey 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265"/>
    <x v="568"/>
    <n v="1975000"/>
    <x v="331"/>
    <n v="2018"/>
    <n v="75000"/>
    <s v="Diesel       "/>
    <s v="Automatic    "/>
    <s v="Grey  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265"/>
    <x v="569"/>
    <n v="2150000"/>
    <x v="11"/>
    <n v="2017"/>
    <n v="45000"/>
    <s v="Diesel       "/>
    <s v="Automatic    "/>
    <s v="Grey  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265"/>
    <x v="570"/>
    <n v="2200000"/>
    <x v="300"/>
    <n v="2018"/>
    <n v="57000"/>
    <s v="Diesel       "/>
    <s v="Automatic    "/>
    <s v="Grey  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297"/>
    <x v="571"/>
    <n v="2250000"/>
    <x v="332"/>
    <n v="2020"/>
    <n v="24549"/>
    <s v="Diesel       "/>
    <s v="Manual       "/>
    <s v="Grey   "/>
    <s v="Second           "/>
    <s v="2393 cc "/>
    <s v="148 bhp @ 3400 rpm  "/>
    <x v="41"/>
    <n v="4.7350000000000003"/>
    <n v="1.83"/>
    <n v="1.7949999999999999"/>
    <x v="1"/>
    <s v="SI"/>
    <n v="55"/>
  </r>
  <r>
    <s v="Toyota        "/>
    <x v="402"/>
    <x v="572"/>
    <n v="2690000"/>
    <x v="139"/>
    <n v="2017"/>
    <n v="65000"/>
    <s v="Diesel       "/>
    <s v="Automatic    "/>
    <s v="Grey   "/>
    <s v="First            "/>
    <s v="2755 cc "/>
    <s v="174 bhp @ 3400 rpm  "/>
    <x v="6"/>
    <n v="4.7949999999999999"/>
    <n v="1.855"/>
    <n v="1.835"/>
    <x v="1"/>
    <s v="SI"/>
    <n v="80"/>
  </r>
  <r>
    <s v="Toyota        "/>
    <x v="402"/>
    <x v="573"/>
    <n v="3200000"/>
    <x v="118"/>
    <n v="2017"/>
    <n v="110000"/>
    <s v="Diesel       "/>
    <s v="Automatic    "/>
    <s v="Grey   "/>
    <s v="First            "/>
    <s v="2755 cc "/>
    <s v="174 bhp @ 3400 rpm  "/>
    <x v="6"/>
    <n v="4.7949999999999999"/>
    <n v="1.855"/>
    <n v="1.835"/>
    <x v="1"/>
    <s v="SI"/>
    <n v="80"/>
  </r>
  <r>
    <s v="Volkswagen    "/>
    <x v="403"/>
    <x v="574"/>
    <n v="434999"/>
    <x v="333"/>
    <n v="2014"/>
    <n v="79081"/>
    <s v="Diesel       "/>
    <s v="Manual       "/>
    <s v="Grey   "/>
    <s v="First            "/>
    <s v="1598 cc "/>
    <s v="103 bhp @ 4400 rpm  "/>
    <x v="38"/>
    <n v="4.3840000000000003"/>
    <n v="1.6990000000000001"/>
    <n v="1.466"/>
    <x v="0"/>
    <s v="SI"/>
    <n v="55"/>
  </r>
  <r>
    <s v="Volkswagen    "/>
    <x v="404"/>
    <x v="575"/>
    <n v="625000"/>
    <x v="187"/>
    <n v="2014"/>
    <n v="54000"/>
    <s v="Diesel       "/>
    <s v="Manual       "/>
    <s v="Grey   "/>
    <s v="First            "/>
    <s v="1498 cc "/>
    <s v="89 bhp @ 4200 rpm   "/>
    <x v="74"/>
    <n v="3.9710000000000001"/>
    <n v="1.6819999999999999"/>
    <n v="1.4690000000000001"/>
    <x v="0"/>
    <s v="SI"/>
    <n v="45"/>
  </r>
  <r>
    <s v="Volkswagen    "/>
    <x v="405"/>
    <x v="576"/>
    <n v="685000"/>
    <x v="193"/>
    <n v="2015"/>
    <n v="85000"/>
    <s v="Diesel       "/>
    <s v="Automatic    "/>
    <s v="Grey   "/>
    <s v="First            "/>
    <s v="1498 cc "/>
    <s v="103 bhp @ 4400 rpm  "/>
    <x v="38"/>
    <n v="4.3840000000000003"/>
    <n v="1.6990000000000001"/>
    <n v="1.466"/>
    <x v="0"/>
    <s v="SI"/>
    <n v="55"/>
  </r>
  <r>
    <s v="Hyundai       "/>
    <x v="406"/>
    <x v="577"/>
    <n v="120000"/>
    <x v="334"/>
    <n v="2009"/>
    <n v="48500"/>
    <s v="LPG          "/>
    <s v="Manual       "/>
    <s v="Grey   "/>
    <s v="Fourth           "/>
    <s v="1086 cc "/>
    <s v="63@5500             "/>
    <x v="128"/>
    <n v="3.5649999999999999"/>
    <n v="1.5249999999999999"/>
    <n v="1.59"/>
    <x v="0"/>
    <s v="SI"/>
    <n v="35"/>
  </r>
  <r>
    <s v="Audi          "/>
    <x v="299"/>
    <x v="578"/>
    <n v="5300000"/>
    <x v="149"/>
    <n v="2020"/>
    <n v="36000"/>
    <s v="Petrol       "/>
    <s v="Automatic    "/>
    <s v="Grey   "/>
    <s v="First            "/>
    <s v="1984 cc "/>
    <s v="241 bhp @ 5000 rpm  "/>
    <x v="8"/>
    <n v="4.9390000000000001"/>
    <n v="1.8859999999999999"/>
    <n v="1.4570000000000001"/>
    <x v="0"/>
    <s v="SI"/>
    <n v="73"/>
  </r>
  <r>
    <s v="Datsun        "/>
    <x v="407"/>
    <x v="579"/>
    <n v="250000"/>
    <x v="93"/>
    <n v="2018"/>
    <n v="25000"/>
    <s v="Petrol       "/>
    <s v="Manual       "/>
    <s v="Grey   "/>
    <s v="Second           "/>
    <s v="999 cc  "/>
    <s v="67 bhp @ 5500 rpm   "/>
    <x v="89"/>
    <n v="3.4289999999999998"/>
    <n v="1.56"/>
    <n v="1.5409999999999999"/>
    <x v="0"/>
    <s v="SI"/>
    <n v="28"/>
  </r>
  <r>
    <s v="Datsun        "/>
    <x v="408"/>
    <x v="580"/>
    <n v="320000"/>
    <x v="207"/>
    <n v="2018"/>
    <n v="42313"/>
    <s v="Petrol       "/>
    <s v="Automatic    "/>
    <s v="Grey   "/>
    <s v="Second           "/>
    <s v="999 cc  "/>
    <s v="67 bhp @ 5500 rpm   "/>
    <x v="89"/>
    <n v="3.4289999999999998"/>
    <n v="1.56"/>
    <n v="1.5409999999999999"/>
    <x v="0"/>
    <s v="SI"/>
    <n v="28"/>
  </r>
  <r>
    <s v="Ford          "/>
    <x v="409"/>
    <x v="581"/>
    <n v="270000"/>
    <x v="335"/>
    <n v="2015"/>
    <n v="64000"/>
    <s v="Petrol       "/>
    <s v="Manual       "/>
    <s v="Grey   "/>
    <s v="First            "/>
    <s v="1196 cc "/>
    <s v="70 bhp @ 6250 rpm   "/>
    <x v="129"/>
    <n v="3.7949999999999999"/>
    <n v="1.68"/>
    <n v="1.427"/>
    <x v="0"/>
    <s v="SI"/>
    <n v="45"/>
  </r>
  <r>
    <s v="Honda         "/>
    <x v="94"/>
    <x v="582"/>
    <n v="245000"/>
    <x v="295"/>
    <n v="2010"/>
    <n v="95000"/>
    <s v="Petrol       "/>
    <s v="Automatic    "/>
    <s v="Grey   "/>
    <s v="Second           "/>
    <s v="1497 cc "/>
    <s v="118@6600            "/>
    <x v="49"/>
    <n v="4.42"/>
    <n v="1.6950000000000001"/>
    <n v="1.48"/>
    <x v="0"/>
    <s v="SI"/>
    <n v="42"/>
  </r>
  <r>
    <s v="Honda         "/>
    <x v="410"/>
    <x v="583"/>
    <n v="250000"/>
    <x v="93"/>
    <n v="2009"/>
    <n v="110000"/>
    <s v="Petrol       "/>
    <s v="Automatic    "/>
    <s v="Grey   "/>
    <s v="First            "/>
    <s v="1497 cc "/>
    <s v="118@6600            "/>
    <x v="49"/>
    <n v="4.42"/>
    <n v="1.6950000000000001"/>
    <n v="1.48"/>
    <x v="0"/>
    <s v="SI"/>
    <n v="42"/>
  </r>
  <r>
    <s v="Honda         "/>
    <x v="93"/>
    <x v="584"/>
    <n v="275000"/>
    <x v="189"/>
    <n v="2009"/>
    <n v="80000"/>
    <s v="Petrol       "/>
    <s v="Manual       "/>
    <s v="Grey   "/>
    <s v="First            "/>
    <s v="1497 cc "/>
    <s v="118@6600            "/>
    <x v="49"/>
    <n v="4.42"/>
    <n v="1.6950000000000001"/>
    <n v="1.48"/>
    <x v="0"/>
    <s v="SI"/>
    <n v="42"/>
  </r>
  <r>
    <s v="Honda         "/>
    <x v="410"/>
    <x v="585"/>
    <n v="295000"/>
    <x v="235"/>
    <n v="2009"/>
    <n v="70200"/>
    <s v="Petrol       "/>
    <s v="Automatic    "/>
    <s v="Grey   "/>
    <s v="Second           "/>
    <s v="1497 cc "/>
    <s v="118@6600            "/>
    <x v="49"/>
    <n v="4.42"/>
    <n v="1.6950000000000001"/>
    <n v="1.48"/>
    <x v="0"/>
    <s v="SI"/>
    <n v="42"/>
  </r>
  <r>
    <s v="Honda         "/>
    <x v="269"/>
    <x v="586"/>
    <n v="480000"/>
    <x v="305"/>
    <n v="2015"/>
    <n v="49000"/>
    <s v="Petrol       "/>
    <s v="Manual   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411"/>
    <x v="587"/>
    <n v="505000"/>
    <x v="336"/>
    <n v="2017"/>
    <n v="87150"/>
    <s v="Petrol       "/>
    <s v="Manual       "/>
    <s v="Grey   "/>
    <s v="First            "/>
    <s v="1198 cc "/>
    <s v="87 bhp @ 6000 rpm   "/>
    <x v="102"/>
    <n v="3.99"/>
    <n v="1.68"/>
    <n v="1.5049999999999999"/>
    <x v="0"/>
    <s v="SI"/>
    <n v="35"/>
  </r>
  <r>
    <s v="Honda         "/>
    <x v="309"/>
    <x v="588"/>
    <n v="525000"/>
    <x v="249"/>
    <n v="2016"/>
    <n v="18800"/>
    <s v="Petrol       "/>
    <s v="Manual       "/>
    <s v="Grey   "/>
    <s v="First            "/>
    <s v="1199 cc "/>
    <s v="89 bhp @ 6000 rpm   "/>
    <x v="74"/>
    <n v="3.9550000000000001"/>
    <n v="1.694"/>
    <n v="1.544"/>
    <x v="0"/>
    <s v="SI"/>
    <n v="40"/>
  </r>
  <r>
    <s v="Honda         "/>
    <x v="412"/>
    <x v="589"/>
    <n v="550000"/>
    <x v="91"/>
    <n v="2015"/>
    <n v="44000"/>
    <s v="Petrol       "/>
    <s v="Manual   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09"/>
    <x v="590"/>
    <n v="565000"/>
    <x v="275"/>
    <n v="2017"/>
    <n v="45000"/>
    <s v="Petrol       "/>
    <s v="Manual       "/>
    <s v="Grey   "/>
    <s v="First            "/>
    <s v="1199 cc "/>
    <s v="89 bhp @ 6000 rpm   "/>
    <x v="74"/>
    <n v="3.9550000000000001"/>
    <n v="1.694"/>
    <n v="1.544"/>
    <x v="0"/>
    <s v="SI"/>
    <n v="40"/>
  </r>
  <r>
    <s v="Honda         "/>
    <x v="307"/>
    <x v="591"/>
    <n v="595000"/>
    <x v="32"/>
    <n v="2016"/>
    <n v="80000"/>
    <s v="Petrol       "/>
    <s v="Automatic    "/>
    <s v="Grey   "/>
    <s v="First            "/>
    <s v="1199 cc "/>
    <s v="89 bhp @ 6000 rpm   "/>
    <x v="74"/>
    <n v="3.9550000000000001"/>
    <n v="1.694"/>
    <n v="1.544"/>
    <x v="0"/>
    <s v="SI"/>
    <n v="40"/>
  </r>
  <r>
    <s v="Honda         "/>
    <x v="269"/>
    <x v="592"/>
    <n v="730000"/>
    <x v="337"/>
    <n v="2016"/>
    <n v="51834"/>
    <s v="Petrol       "/>
    <s v="Manual       "/>
    <s v="Grey  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95"/>
    <x v="593"/>
    <n v="761000"/>
    <x v="338"/>
    <n v="2017"/>
    <n v="38000"/>
    <s v="Petrol       "/>
    <s v="Automatic    "/>
    <s v="Grey  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413"/>
    <x v="594"/>
    <n v="795000"/>
    <x v="260"/>
    <n v="2019"/>
    <n v="22224"/>
    <s v="Petrol       "/>
    <s v="Automatic    "/>
    <s v="Grey  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414"/>
    <x v="595"/>
    <n v="850000"/>
    <x v="27"/>
    <n v="2017"/>
    <n v="47255"/>
    <s v="Petrol       "/>
    <s v="Manual   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95"/>
    <x v="596"/>
    <n v="865000"/>
    <x v="320"/>
    <n v="2017"/>
    <n v="49013"/>
    <s v="Petrol       "/>
    <s v="Automatic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69"/>
    <x v="597"/>
    <n v="875000"/>
    <x v="246"/>
    <n v="2019"/>
    <n v="58618"/>
    <s v="Petrol       "/>
    <s v="Manual   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69"/>
    <x v="598"/>
    <n v="949000"/>
    <x v="171"/>
    <n v="2018"/>
    <n v="37100"/>
    <s v="Petrol       "/>
    <s v="Manual       "/>
    <s v="Grey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14"/>
    <x v="599"/>
    <n v="1530000"/>
    <x v="339"/>
    <n v="2022"/>
    <n v="2000"/>
    <s v="Petrol       "/>
    <s v="Automatic    "/>
    <s v="Grey   "/>
    <s v="First            "/>
    <s v="1498 cc "/>
    <s v="119 bhp @ 6600 rpm  "/>
    <x v="110"/>
    <n v="4.5490000000000004"/>
    <n v="1.748"/>
    <n v="1.4890000000000001"/>
    <x v="0"/>
    <s v="SI"/>
    <n v="40"/>
  </r>
  <r>
    <s v="Hyundai       "/>
    <x v="203"/>
    <x v="600"/>
    <n v="215000"/>
    <x v="340"/>
    <n v="2012"/>
    <n v="20000"/>
    <s v="Petrol       "/>
    <s v="Manual       "/>
    <s v="Grey   "/>
    <s v="First            "/>
    <s v="814 cc  "/>
    <s v="55 bhp @ 5500 rpm   "/>
    <x v="83"/>
    <n v="3.4950000000000001"/>
    <n v="1.55"/>
    <n v="1.5"/>
    <x v="0"/>
    <s v="SI"/>
    <n v="32"/>
  </r>
  <r>
    <s v="Hyundai       "/>
    <x v="415"/>
    <x v="601"/>
    <n v="225000"/>
    <x v="308"/>
    <n v="2012"/>
    <n v="56000"/>
    <s v="Petrol       "/>
    <s v="Manual       "/>
    <s v="Grey   "/>
    <s v="First            "/>
    <s v="814 cc  "/>
    <s v="55 bhp @ 5500 rpm   "/>
    <x v="83"/>
    <n v="3.4950000000000001"/>
    <n v="1.55"/>
    <n v="1.5"/>
    <x v="0"/>
    <s v="SI"/>
    <n v="32"/>
  </r>
  <r>
    <s v="Hyundai       "/>
    <x v="201"/>
    <x v="602"/>
    <n v="235000"/>
    <x v="90"/>
    <n v="2009"/>
    <n v="107000"/>
    <s v="Petrol       "/>
    <s v="Manual       "/>
    <s v="Grey   "/>
    <s v="Third            "/>
    <s v="1086 cc "/>
    <s v="67@5500             "/>
    <x v="82"/>
    <n v="3.5649999999999999"/>
    <n v="1.595"/>
    <n v="1.55"/>
    <x v="0"/>
    <s v="SI"/>
    <n v="35"/>
  </r>
  <r>
    <s v="Hyundai       "/>
    <x v="416"/>
    <x v="603"/>
    <n v="250000"/>
    <x v="93"/>
    <n v="2011"/>
    <n v="64000"/>
    <s v="Petrol       "/>
    <s v="Manual       "/>
    <s v="Grey   "/>
    <s v="First            "/>
    <s v="1197 cc "/>
    <s v="79 bhp @ 6000 rpm   "/>
    <x v="84"/>
    <n v="3.585"/>
    <n v="1.595"/>
    <n v="1.55"/>
    <x v="0"/>
    <s v="SI"/>
    <n v="35"/>
  </r>
  <r>
    <s v="Hyundai       "/>
    <x v="339"/>
    <x v="604"/>
    <n v="270000"/>
    <x v="335"/>
    <n v="2010"/>
    <n v="86000"/>
    <s v="Petrol       "/>
    <s v="Manual       "/>
    <s v="Grey   "/>
    <s v="Second           "/>
    <s v="1197 cc "/>
    <s v="80@5200             "/>
    <x v="51"/>
    <n v="3.5649999999999999"/>
    <n v="1.595"/>
    <n v="1.55"/>
    <x v="0"/>
    <s v="SI"/>
    <n v="35"/>
  </r>
  <r>
    <s v="Hyundai       "/>
    <x v="416"/>
    <x v="605"/>
    <n v="275000"/>
    <x v="189"/>
    <n v="2011"/>
    <n v="42000"/>
    <s v="Petrol       "/>
    <s v="Manual       "/>
    <s v="Grey   "/>
    <s v="First            "/>
    <s v="1197 cc "/>
    <s v="79 bhp @ 6000 rpm   "/>
    <x v="84"/>
    <n v="3.585"/>
    <n v="1.595"/>
    <n v="1.55"/>
    <x v="0"/>
    <s v="SI"/>
    <n v="35"/>
  </r>
  <r>
    <s v="Hyundai       "/>
    <x v="417"/>
    <x v="606"/>
    <n v="315000"/>
    <x v="247"/>
    <n v="2013"/>
    <n v="45000"/>
    <s v="Petrol       "/>
    <s v="Manual       "/>
    <s v="Grey   "/>
    <s v="First            "/>
    <s v="998 cc  "/>
    <s v="68 bhp @ 6200 rpm   "/>
    <x v="79"/>
    <n v="3.5150000000000001"/>
    <n v="1.5"/>
    <n v="1.51"/>
    <x v="0"/>
    <s v="SI"/>
    <n v="32"/>
  </r>
  <r>
    <s v="Hyundai       "/>
    <x v="418"/>
    <x v="607"/>
    <n v="335000"/>
    <x v="263"/>
    <n v="2013"/>
    <n v="78301"/>
    <s v="Petrol       "/>
    <s v="Automatic    "/>
    <s v="Grey   "/>
    <s v="Second           "/>
    <s v="1197 cc "/>
    <s v="79 bhp @ 6000 rpm   "/>
    <x v="84"/>
    <n v="3.585"/>
    <n v="1.595"/>
    <n v="1.55"/>
    <x v="0"/>
    <s v="SI"/>
    <n v="35"/>
  </r>
  <r>
    <s v="Hyundai       "/>
    <x v="419"/>
    <x v="608"/>
    <n v="375000"/>
    <x v="75"/>
    <n v="2015"/>
    <n v="8750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0"/>
    <x v="609"/>
    <n v="380000"/>
    <x v="328"/>
    <n v="2012"/>
    <n v="53000"/>
    <s v="Petrol       "/>
    <s v="Manual       "/>
    <s v="Grey   "/>
    <s v="First            "/>
    <s v="1591 cc "/>
    <s v="121 bhp @ 6300 rpm  "/>
    <x v="53"/>
    <n v="4.37"/>
    <n v="1.7"/>
    <n v="1.4750000000000001"/>
    <x v="0"/>
    <s v="SI"/>
    <n v="43"/>
  </r>
  <r>
    <s v="Hyundai       "/>
    <x v="421"/>
    <x v="610"/>
    <n v="380000"/>
    <x v="328"/>
    <n v="2015"/>
    <n v="5566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2"/>
    <x v="611"/>
    <n v="385000"/>
    <x v="329"/>
    <n v="2011"/>
    <n v="73000"/>
    <s v="Petrol       "/>
    <s v="Manual       "/>
    <s v="Grey   "/>
    <s v="First            "/>
    <s v="1591 cc "/>
    <s v="121 bhp @ 6300 rpm  "/>
    <x v="53"/>
    <n v="4.37"/>
    <n v="1.7"/>
    <n v="1.4750000000000001"/>
    <x v="0"/>
    <s v="SI"/>
    <n v="43"/>
  </r>
  <r>
    <s v="Hyundai       "/>
    <x v="421"/>
    <x v="612"/>
    <n v="390000"/>
    <x v="341"/>
    <n v="2014"/>
    <n v="5700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3"/>
    <x v="613"/>
    <n v="445000"/>
    <x v="245"/>
    <n v="2016"/>
    <n v="22402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19"/>
    <x v="614"/>
    <n v="450000"/>
    <x v="271"/>
    <n v="2016"/>
    <n v="47000"/>
    <s v="Petrol       "/>
    <s v="Manual       "/>
    <s v="Grey   "/>
    <s v="Second           "/>
    <s v="1197 cc "/>
    <s v="81 bhp @ 6000 rpm   "/>
    <x v="52"/>
    <n v="3.7650000000000001"/>
    <n v="1.66"/>
    <n v="1.52"/>
    <x v="0"/>
    <s v="SI"/>
    <n v="43"/>
  </r>
  <r>
    <s v="Hyundai       "/>
    <x v="204"/>
    <x v="615"/>
    <n v="480000"/>
    <x v="305"/>
    <n v="2019"/>
    <n v="10265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4"/>
    <x v="616"/>
    <n v="550000"/>
    <x v="91"/>
    <n v="2017"/>
    <n v="6140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1"/>
    <x v="617"/>
    <n v="550000"/>
    <x v="91"/>
    <n v="2018"/>
    <n v="5600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4"/>
    <x v="618"/>
    <n v="560000"/>
    <x v="286"/>
    <n v="2017"/>
    <n v="29000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5"/>
    <x v="619"/>
    <n v="569000"/>
    <x v="342"/>
    <n v="2018"/>
    <n v="57847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6"/>
    <x v="620"/>
    <n v="585000"/>
    <x v="276"/>
    <n v="2017"/>
    <n v="47000"/>
    <s v="Petrol       "/>
    <s v="Manual       "/>
    <s v="Grey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09"/>
    <x v="621"/>
    <n v="645000"/>
    <x v="306"/>
    <n v="2019"/>
    <n v="35000"/>
    <s v="Petrol       "/>
    <s v="Manual       "/>
    <s v="Grey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04"/>
    <x v="622"/>
    <n v="650000"/>
    <x v="213"/>
    <n v="2020"/>
    <n v="37003"/>
    <s v="Petrol       "/>
    <s v="Manual       "/>
    <s v="Grey   "/>
    <s v="First            "/>
    <s v="1197 cc "/>
    <s v="81 bhp @ 6000 rpm   "/>
    <x v="52"/>
    <n v="3.7650000000000001"/>
    <n v="1.66"/>
    <n v="1.52"/>
    <x v="0"/>
    <s v="SI"/>
    <n v="43"/>
  </r>
  <r>
    <s v="Hyundai       "/>
    <x v="427"/>
    <x v="623"/>
    <n v="650000"/>
    <x v="213"/>
    <n v="2016"/>
    <n v="100000"/>
    <s v="Petrol       "/>
    <s v="Manual       "/>
    <s v="Grey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428"/>
    <x v="624"/>
    <n v="660000"/>
    <x v="215"/>
    <n v="2018"/>
    <n v="9000"/>
    <s v="Petrol       "/>
    <s v="Manual       "/>
    <s v="Grey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429"/>
    <x v="625"/>
    <n v="890000"/>
    <x v="343"/>
    <n v="2017"/>
    <n v="49000"/>
    <s v="Petrol       "/>
    <s v="Manual       "/>
    <s v="Grey   "/>
    <s v="First            "/>
    <s v="1591 cc "/>
    <s v="122 bhp @ 6400 rpm  "/>
    <x v="54"/>
    <n v="4.2699999999999996"/>
    <n v="1.78"/>
    <n v="1.63"/>
    <x v="0"/>
    <s v="SI"/>
    <n v="60"/>
  </r>
  <r>
    <s v="Hyundai       "/>
    <x v="430"/>
    <x v="626"/>
    <n v="925000"/>
    <x v="33"/>
    <n v="2017"/>
    <n v="29401"/>
    <s v="Petrol       "/>
    <s v="Manual       "/>
    <s v="Grey   "/>
    <s v="First            "/>
    <s v="1591 cc "/>
    <s v="122 bhp @ 6400 rpm  "/>
    <x v="54"/>
    <n v="4.2699999999999996"/>
    <n v="1.78"/>
    <n v="1.63"/>
    <x v="0"/>
    <s v="SI"/>
    <n v="60"/>
  </r>
  <r>
    <s v="Hyundai       "/>
    <x v="431"/>
    <x v="627"/>
    <n v="975000"/>
    <x v="220"/>
    <n v="2018"/>
    <n v="53300"/>
    <s v="Petrol       "/>
    <s v="Automatic    "/>
    <s v="Grey   "/>
    <s v="First            "/>
    <s v="1591 cc "/>
    <s v="121 bhp @ 6400 rpm  "/>
    <x v="53"/>
    <n v="4.4400000000000004"/>
    <n v="1.7290000000000001"/>
    <n v="1.4750000000000001"/>
    <x v="0"/>
    <s v="SI"/>
    <n v="45"/>
  </r>
  <r>
    <s v="Hyundai       "/>
    <x v="432"/>
    <x v="628"/>
    <n v="1175000"/>
    <x v="99"/>
    <n v="2019"/>
    <n v="36313"/>
    <s v="Petrol       "/>
    <s v="Manual       "/>
    <s v="Grey   "/>
    <s v="First            "/>
    <s v="1591 cc "/>
    <s v="122 bhp @ 6400 rpm  "/>
    <x v="54"/>
    <n v="4.2699999999999996"/>
    <n v="1.78"/>
    <n v="1.63"/>
    <x v="0"/>
    <s v="SI"/>
    <n v="60"/>
  </r>
  <r>
    <s v="Hyundai       "/>
    <x v="102"/>
    <x v="629"/>
    <n v="1260000"/>
    <x v="344"/>
    <n v="2018"/>
    <n v="36000"/>
    <s v="Petrol       "/>
    <s v="Automatic    "/>
    <s v="Grey   "/>
    <s v="First            "/>
    <s v="1591 cc "/>
    <s v="122 bhp @ 6400 rpm  "/>
    <x v="54"/>
    <n v="4.2699999999999996"/>
    <n v="1.78"/>
    <n v="1.665"/>
    <x v="0"/>
    <s v="SI"/>
    <n v="55"/>
  </r>
  <r>
    <s v="Hyundai       "/>
    <x v="99"/>
    <x v="630"/>
    <n v="1275000"/>
    <x v="104"/>
    <n v="2019"/>
    <n v="44000"/>
    <s v="Petrol       "/>
    <s v="Manual       "/>
    <s v="Grey   "/>
    <s v="First            "/>
    <s v="1591 cc "/>
    <s v="122 bhp @ 6400 rpm  "/>
    <x v="54"/>
    <n v="4.2699999999999996"/>
    <n v="1.78"/>
    <n v="1.665"/>
    <x v="0"/>
    <s v="SI"/>
    <n v="55"/>
  </r>
  <r>
    <s v="Hyundai       "/>
    <x v="433"/>
    <x v="631"/>
    <n v="2140000"/>
    <x v="345"/>
    <n v="2021"/>
    <n v="24000"/>
    <s v="Petrol       "/>
    <s v="Automatic    "/>
    <s v="Grey   "/>
    <s v="First            "/>
    <s v="1999 cc "/>
    <s v="157 bhp @ 6500 rpm  "/>
    <x v="130"/>
    <n v="4.5"/>
    <n v="1.79"/>
    <n v="1.675"/>
    <x v="3"/>
    <s v="SI"/>
    <n v="50"/>
  </r>
  <r>
    <s v="Kia           "/>
    <x v="434"/>
    <x v="632"/>
    <n v="1975000"/>
    <x v="331"/>
    <n v="2021"/>
    <n v="7000"/>
    <s v="Petrol       "/>
    <s v="Automatic    "/>
    <s v="Grey   "/>
    <s v="First            "/>
    <s v="1353 cc "/>
    <s v="138 bhp @ 6000 rpm  "/>
    <x v="5"/>
    <n v="4.3150000000000004"/>
    <n v="1.8"/>
    <n v="1.645"/>
    <x v="0"/>
    <s v="SI"/>
    <n v="50"/>
  </r>
  <r>
    <s v="Maruti Suzuki "/>
    <x v="435"/>
    <x v="633"/>
    <n v="295000"/>
    <x v="235"/>
    <n v="2010"/>
    <n v="33000"/>
    <s v="Petrol       "/>
    <s v="Manual       "/>
    <s v="Grey   "/>
    <s v="First            "/>
    <s v="1298 cc "/>
    <s v="87@6000             "/>
    <x v="3"/>
    <n v="4.16"/>
    <n v="1.69"/>
    <n v="1.53"/>
    <x v="0"/>
    <s v="SI"/>
    <n v="43"/>
  </r>
  <r>
    <s v="Maruti Suzuki "/>
    <x v="436"/>
    <x v="634"/>
    <n v="325000"/>
    <x v="208"/>
    <n v="2013"/>
    <n v="23086"/>
    <s v="Petrol       "/>
    <s v="Manual       "/>
    <s v="Grey   "/>
    <s v="First            "/>
    <s v="1197 cc "/>
    <s v="85 bhp @ 6000 rpm   "/>
    <x v="91"/>
    <n v="3.7749999999999999"/>
    <n v="1.68"/>
    <n v="1.62"/>
    <x v="0"/>
    <s v="SI"/>
    <n v="43"/>
  </r>
  <r>
    <s v="Maruti Suzuki "/>
    <x v="437"/>
    <x v="635"/>
    <n v="340000"/>
    <x v="346"/>
    <n v="2016"/>
    <n v="52303"/>
    <s v="Petrol       "/>
    <s v="Manual       "/>
    <s v="Grey   "/>
    <s v="First            "/>
    <s v="796 cc  "/>
    <s v="47 bhp @ 6000 rpm   "/>
    <x v="122"/>
    <n v="3.395"/>
    <n v="1.49"/>
    <n v="1.4750000000000001"/>
    <x v="0"/>
    <s v="SI"/>
    <n v="35"/>
  </r>
  <r>
    <s v="Maruti Suzuki "/>
    <x v="318"/>
    <x v="636"/>
    <n v="345000"/>
    <x v="111"/>
    <n v="2016"/>
    <n v="73190"/>
    <s v="Petrol       "/>
    <s v="Manual       "/>
    <s v="Grey   "/>
    <s v="Second           "/>
    <s v="998 cc  "/>
    <s v="67 bhp @ 6200 rpm   "/>
    <x v="89"/>
    <n v="3.5990000000000002"/>
    <n v="1.4950000000000001"/>
    <n v="1.7"/>
    <x v="0"/>
    <s v="SI"/>
    <n v="35"/>
  </r>
  <r>
    <s v="Maruti Suzuki "/>
    <x v="438"/>
    <x v="637"/>
    <n v="369000"/>
    <x v="347"/>
    <n v="2017"/>
    <n v="16800"/>
    <s v="Petrol       "/>
    <s v="Manual       "/>
    <s v="Grey 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438"/>
    <x v="638"/>
    <n v="370000"/>
    <x v="304"/>
    <n v="2015"/>
    <n v="64000"/>
    <s v="Petrol       "/>
    <s v="Manual       "/>
    <s v="Grey 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439"/>
    <x v="639"/>
    <n v="380000"/>
    <x v="328"/>
    <n v="2016"/>
    <n v="70000"/>
    <s v="Petrol       "/>
    <s v="Automatic    "/>
    <s v="Grey   "/>
    <s v="First            "/>
    <s v="998 cc  "/>
    <s v="67 bhp @ 6200 rpm   "/>
    <x v="89"/>
    <n v="3.6360000000000001"/>
    <n v="1.4750000000000001"/>
    <n v="1.67"/>
    <x v="0"/>
    <s v="SI"/>
    <n v="35"/>
  </r>
  <r>
    <s v="Maruti Suzuki "/>
    <x v="225"/>
    <x v="640"/>
    <n v="409999"/>
    <x v="348"/>
    <n v="2014"/>
    <n v="55000"/>
    <s v="Petrol       "/>
    <s v="Manual       "/>
    <s v="Grey   "/>
    <s v="First            "/>
    <s v="1197 cc "/>
    <s v="85 bhp @ 6000 rpm   "/>
    <x v="91"/>
    <n v="3.85"/>
    <n v="1.6950000000000001"/>
    <n v="1.53"/>
    <x v="0"/>
    <s v="SI"/>
    <n v="42"/>
  </r>
  <r>
    <s v="Maruti Suzuki "/>
    <x v="225"/>
    <x v="641"/>
    <n v="409999"/>
    <x v="348"/>
    <n v="2014"/>
    <n v="20000"/>
    <s v="Petrol       "/>
    <s v="Manual       "/>
    <s v="Grey   "/>
    <s v="Second           "/>
    <s v="1197 cc "/>
    <s v="85 bhp @ 6000 rpm   "/>
    <x v="91"/>
    <n v="3.85"/>
    <n v="1.6950000000000001"/>
    <n v="1.53"/>
    <x v="0"/>
    <s v="SI"/>
    <n v="42"/>
  </r>
  <r>
    <s v="Maruti Suzuki "/>
    <x v="3"/>
    <x v="642"/>
    <n v="415000"/>
    <x v="252"/>
    <n v="2014"/>
    <n v="57402"/>
    <s v="Petrol       "/>
    <s v="Manual       "/>
    <s v="Grey  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440"/>
    <x v="643"/>
    <n v="416000"/>
    <x v="349"/>
    <n v="2014"/>
    <n v="60116"/>
    <s v="Petrol       "/>
    <s v="Automatic    "/>
    <s v="Grey   "/>
    <s v="First            "/>
    <s v="998 cc  "/>
    <s v="67 bhp @ 6000 rpm   "/>
    <x v="89"/>
    <n v="3.6"/>
    <n v="1.6"/>
    <n v="1.56"/>
    <x v="0"/>
    <s v="SI"/>
    <n v="35"/>
  </r>
  <r>
    <s v="Maruti Suzuki "/>
    <x v="441"/>
    <x v="644"/>
    <n v="421000"/>
    <x v="350"/>
    <n v="2017"/>
    <n v="69000"/>
    <s v="Petrol       "/>
    <s v="Manual       "/>
    <s v="Grey 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442"/>
    <x v="645"/>
    <n v="425000"/>
    <x v="4"/>
    <n v="2019"/>
    <n v="53241"/>
    <s v="Petrol       "/>
    <s v="Manual       "/>
    <s v="Grey   "/>
    <s v="First            "/>
    <s v="998 cc  "/>
    <s v="67 bhp @ 5500 rpm   "/>
    <x v="89"/>
    <n v="3.5649999999999999"/>
    <n v="1.52"/>
    <n v="1.5640000000000001"/>
    <x v="0"/>
    <s v="SI"/>
    <n v="27"/>
  </r>
  <r>
    <s v="Maruti Suzuki "/>
    <x v="443"/>
    <x v="646"/>
    <n v="425000"/>
    <x v="4"/>
    <n v="2018"/>
    <n v="18000"/>
    <s v="Petrol       "/>
    <s v="Manual       "/>
    <s v="Grey  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444"/>
    <x v="647"/>
    <n v="449000"/>
    <x v="351"/>
    <n v="2019"/>
    <n v="3583"/>
    <s v="Petrol       "/>
    <s v="Manual       "/>
    <s v="Grey   "/>
    <s v="First            "/>
    <s v="796 cc  "/>
    <s v="47 bhp @ 6000 rpm   "/>
    <x v="122"/>
    <n v="3.4449999999999998"/>
    <n v="1.5149999999999999"/>
    <n v="1.4750000000000001"/>
    <x v="0"/>
    <s v="SI"/>
    <n v="35"/>
  </r>
  <r>
    <s v="Maruti Suzuki "/>
    <x v="445"/>
    <x v="648"/>
    <n v="450000"/>
    <x v="271"/>
    <n v="2017"/>
    <n v="65000"/>
    <s v="Petrol       "/>
    <s v="Manual       "/>
    <s v="Grey   "/>
    <s v="First            "/>
    <s v="1197 cc "/>
    <s v="83 bhp @ 6000 rpm   "/>
    <x v="92"/>
    <n v="3.85"/>
    <n v="1.6950000000000001"/>
    <n v="1.53"/>
    <x v="0"/>
    <s v="SI"/>
    <n v="42"/>
  </r>
  <r>
    <s v="Maruti Suzuki "/>
    <x v="3"/>
    <x v="649"/>
    <n v="455000"/>
    <x v="190"/>
    <n v="2014"/>
    <n v="30183"/>
    <s v="Petrol       "/>
    <s v="Manual       "/>
    <s v="Grey  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446"/>
    <x v="650"/>
    <n v="470000"/>
    <x v="311"/>
    <n v="2020"/>
    <n v="2169"/>
    <s v="Petrol       "/>
    <s v="Automatic    "/>
    <s v="Grey   "/>
    <s v="First            "/>
    <s v="998 cc  "/>
    <s v="67 bhp @ 5500 rpm   "/>
    <x v="89"/>
    <n v="3.5649999999999999"/>
    <n v="1.52"/>
    <n v="1.5640000000000001"/>
    <x v="0"/>
    <s v="SI"/>
    <n v="27"/>
  </r>
  <r>
    <s v="Maruti Suzuki "/>
    <x v="447"/>
    <x v="651"/>
    <n v="475000"/>
    <x v="191"/>
    <n v="2019"/>
    <n v="25000"/>
    <s v="Petrol       "/>
    <s v="Manual       "/>
    <s v="Grey   "/>
    <s v="First            "/>
    <s v="998 cc  "/>
    <s v="67 bhp @ 6000 rpm   "/>
    <x v="89"/>
    <n v="3.6949999999999998"/>
    <n v="1.6"/>
    <n v="1.56"/>
    <x v="0"/>
    <s v="SI"/>
    <n v="35"/>
  </r>
  <r>
    <s v="Maruti Suzuki "/>
    <x v="448"/>
    <x v="652"/>
    <n v="475000"/>
    <x v="191"/>
    <n v="2015"/>
    <n v="48000"/>
    <s v="Petrol       "/>
    <s v="Manual       "/>
    <s v="Grey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449"/>
    <x v="653"/>
    <n v="484999"/>
    <x v="232"/>
    <n v="2018"/>
    <n v="44000"/>
    <s v="Petrol       "/>
    <s v="Automatic    "/>
    <s v="Grey   "/>
    <s v="First            "/>
    <s v="998 cc  "/>
    <s v="67 bhp @ 6000 rpm   "/>
    <x v="89"/>
    <n v="3.7149999999999999"/>
    <n v="1.635"/>
    <n v="1.5649999999999999"/>
    <x v="0"/>
    <s v="SI"/>
    <n v="35"/>
  </r>
  <r>
    <s v="Maruti Suzuki "/>
    <x v="450"/>
    <x v="654"/>
    <n v="515000"/>
    <x v="257"/>
    <n v="2019"/>
    <n v="40310"/>
    <s v="Petrol       "/>
    <s v="Manual       "/>
    <s v="Grey   "/>
    <s v="Second           "/>
    <s v="1196 cc "/>
    <s v="73 bhp @ 6000 rpm   "/>
    <x v="59"/>
    <n v="3.6749999999999998"/>
    <n v="1.4750000000000001"/>
    <n v="1.8"/>
    <x v="1"/>
    <s v="SI"/>
    <n v="40"/>
  </r>
  <r>
    <s v="Maruti Suzuki "/>
    <x v="228"/>
    <x v="655"/>
    <n v="520000"/>
    <x v="352"/>
    <n v="2018"/>
    <n v="40000"/>
    <s v="Petrol       "/>
    <s v="Manual       "/>
    <s v="Grey   "/>
    <s v="Second           "/>
    <s v="1197 cc "/>
    <s v="83 bhp @ 6000 rpm   "/>
    <x v="92"/>
    <n v="3.85"/>
    <n v="1.6950000000000001"/>
    <n v="1.53"/>
    <x v="0"/>
    <s v="SI"/>
    <n v="42"/>
  </r>
  <r>
    <s v="Maruti Suzuki "/>
    <x v="3"/>
    <x v="656"/>
    <n v="525000"/>
    <x v="249"/>
    <n v="2014"/>
    <n v="102000"/>
    <s v="Petrol       "/>
    <s v="Manual       "/>
    <s v="Grey   "/>
    <s v="Second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230"/>
    <x v="657"/>
    <n v="535000"/>
    <x v="312"/>
    <n v="2017"/>
    <n v="34908"/>
    <s v="Petrol       "/>
    <s v="Manual       "/>
    <s v="Grey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28"/>
    <x v="658"/>
    <n v="550000"/>
    <x v="91"/>
    <n v="2019"/>
    <n v="29000"/>
    <s v="Petrol       "/>
    <s v="Manual       "/>
    <s v="Grey   "/>
    <s v="First            "/>
    <s v="1197 cc "/>
    <s v="83 bhp @ 6000 rpm   "/>
    <x v="92"/>
    <n v="3.85"/>
    <n v="1.6950000000000001"/>
    <n v="1.53"/>
    <x v="0"/>
    <s v="SI"/>
    <n v="42"/>
  </r>
  <r>
    <s v="Maruti Suzuki "/>
    <x v="227"/>
    <x v="659"/>
    <n v="579000"/>
    <x v="353"/>
    <n v="2019"/>
    <n v="50860"/>
    <s v="Petrol       "/>
    <s v="Manual       "/>
    <s v="Grey   "/>
    <s v="First            "/>
    <s v="1197 cc "/>
    <s v="82 bhp @ 6000 rpm   "/>
    <x v="85"/>
    <n v="3.6549999999999998"/>
    <n v="1.62"/>
    <n v="1.675"/>
    <x v="0"/>
    <s v="SI"/>
    <n v="32"/>
  </r>
  <r>
    <s v="Maruti Suzuki "/>
    <x v="228"/>
    <x v="660"/>
    <n v="580000"/>
    <x v="164"/>
    <n v="2019"/>
    <n v="17881"/>
    <s v="Petrol       "/>
    <s v="Manual       "/>
    <s v="Grey   "/>
    <s v="First            "/>
    <s v="1197 cc "/>
    <s v="83 bhp @ 6000 rpm   "/>
    <x v="92"/>
    <n v="3.85"/>
    <n v="1.6950000000000001"/>
    <n v="1.53"/>
    <x v="0"/>
    <s v="SI"/>
    <n v="42"/>
  </r>
  <r>
    <s v="Maruti Suzuki "/>
    <x v="445"/>
    <x v="661"/>
    <n v="595000"/>
    <x v="32"/>
    <n v="2016"/>
    <n v="26357"/>
    <s v="Petrol       "/>
    <s v="Manual       "/>
    <s v="Grey   "/>
    <s v="First            "/>
    <s v="1197 cc "/>
    <s v="83 bhp @ 6000 rpm   "/>
    <x v="92"/>
    <n v="3.85"/>
    <n v="1.6950000000000001"/>
    <n v="1.53"/>
    <x v="0"/>
    <s v="SI"/>
    <n v="42"/>
  </r>
  <r>
    <s v="Maruti Suzuki "/>
    <x v="451"/>
    <x v="662"/>
    <n v="625000"/>
    <x v="187"/>
    <n v="2022"/>
    <n v="7000"/>
    <s v="Petrol       "/>
    <s v="Manual       "/>
    <s v="Grey   "/>
    <s v="First            "/>
    <s v="1196 cc "/>
    <s v="72 bhp @ 6000 rpm   "/>
    <x v="131"/>
    <n v="3.6749999999999998"/>
    <n v="1.4750000000000001"/>
    <n v="1.825"/>
    <x v="1"/>
    <s v="SI"/>
    <n v="40"/>
  </r>
  <r>
    <s v="Maruti Suzuki "/>
    <x v="452"/>
    <x v="663"/>
    <n v="675000"/>
    <x v="55"/>
    <n v="2017"/>
    <n v="73315"/>
    <s v="Petrol       "/>
    <s v="Manual       "/>
    <s v="Grey   "/>
    <s v="First            "/>
    <s v="1373 cc "/>
    <s v="91 bhp @ 6000 rpm   "/>
    <x v="94"/>
    <n v="4.49"/>
    <n v="1.73"/>
    <n v="1.4850000000000001"/>
    <x v="0"/>
    <s v="SI"/>
    <n v="43"/>
  </r>
  <r>
    <s v="Maruti Suzuki "/>
    <x v="453"/>
    <x v="664"/>
    <n v="695000"/>
    <x v="194"/>
    <n v="2018"/>
    <n v="31000"/>
    <s v="Petrol       "/>
    <s v="Manual       "/>
    <s v="Grey   "/>
    <s v="First            "/>
    <s v="1197 cc "/>
    <s v="89 bhp @ 6000 rpm   "/>
    <x v="74"/>
    <n v="3.9950000000000001"/>
    <n v="1.7350000000000001"/>
    <n v="1.5149999999999999"/>
    <x v="0"/>
    <s v="SI"/>
    <n v="37"/>
  </r>
  <r>
    <s v="Maruti Suzuki "/>
    <x v="230"/>
    <x v="665"/>
    <n v="715000"/>
    <x v="277"/>
    <n v="2021"/>
    <n v="16000"/>
    <s v="Petrol       "/>
    <s v="Manual       "/>
    <s v="Grey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454"/>
    <x v="666"/>
    <n v="725000"/>
    <x v="287"/>
    <n v="2016"/>
    <n v="53000"/>
    <s v="Petrol       "/>
    <s v="Manual       "/>
    <s v="Grey   "/>
    <s v="First            "/>
    <s v="1373 cc "/>
    <s v="94 bhp @ 6000 rpm   "/>
    <x v="93"/>
    <n v="4.2960000000000003"/>
    <n v="1.6950000000000001"/>
    <n v="1.6850000000000001"/>
    <x v="1"/>
    <s v="SI"/>
    <n v="45"/>
  </r>
  <r>
    <s v="Maruti Suzuki "/>
    <x v="455"/>
    <x v="667"/>
    <n v="775000"/>
    <x v="266"/>
    <n v="2021"/>
    <n v="24000"/>
    <s v="Petrol       "/>
    <s v="Automatic    "/>
    <s v="Grey   "/>
    <s v="First            "/>
    <s v="1197 cc "/>
    <s v="89 bhp @ 6000 rpm   "/>
    <x v="74"/>
    <n v="3.8450000000000002"/>
    <n v="1.7350000000000001"/>
    <n v="1.53"/>
    <x v="0"/>
    <s v="SI"/>
    <n v="37"/>
  </r>
  <r>
    <s v="Maruti Suzuki "/>
    <x v="456"/>
    <x v="668"/>
    <n v="795000"/>
    <x v="260"/>
    <n v="2017"/>
    <n v="9000"/>
    <s v="Petrol       "/>
    <s v="Manual       "/>
    <s v="Grey   "/>
    <s v="First            "/>
    <s v="1373 cc "/>
    <s v="94 bhp @ 6000 rpm   "/>
    <x v="93"/>
    <n v="4.2960000000000003"/>
    <n v="1.6950000000000001"/>
    <n v="1.6850000000000001"/>
    <x v="1"/>
    <s v="SI"/>
    <n v="45"/>
  </r>
  <r>
    <s v="Maruti Suzuki "/>
    <x v="457"/>
    <x v="669"/>
    <n v="850000"/>
    <x v="27"/>
    <n v="2019"/>
    <n v="32000"/>
    <s v="Petrol       "/>
    <s v="Automatic    "/>
    <s v="Grey   "/>
    <s v="First            "/>
    <s v="1462 cc "/>
    <s v="103 bhp @ 6000 rpm  "/>
    <x v="38"/>
    <n v="4.49"/>
    <n v="1.73"/>
    <n v="1.4850000000000001"/>
    <x v="0"/>
    <s v="SI"/>
    <n v="43"/>
  </r>
  <r>
    <s v="Maruti Suzuki "/>
    <x v="458"/>
    <x v="670"/>
    <n v="894999"/>
    <x v="354"/>
    <n v="2018"/>
    <n v="21365"/>
    <s v="Petrol       "/>
    <s v="Automatic    "/>
    <s v="Grey   "/>
    <s v="First            "/>
    <s v="1197 cc "/>
    <s v="82 bhp @ 6000 rpm   "/>
    <x v="85"/>
    <n v="3.9950000000000001"/>
    <n v="1.7450000000000001"/>
    <n v="1.51"/>
    <x v="0"/>
    <s v="SI"/>
    <n v="37"/>
  </r>
  <r>
    <s v="Maruti Suzuki "/>
    <x v="459"/>
    <x v="671"/>
    <n v="899000"/>
    <x v="355"/>
    <n v="2018"/>
    <n v="13066"/>
    <s v="Petrol       "/>
    <s v="Manual       "/>
    <s v="Grey   "/>
    <s v="First            "/>
    <s v="1373 cc "/>
    <s v="91 bhp @ 6000 rpm   "/>
    <x v="94"/>
    <n v="4.49"/>
    <n v="1.73"/>
    <n v="1.4850000000000001"/>
    <x v="0"/>
    <s v="SI"/>
    <n v="43"/>
  </r>
  <r>
    <s v="Maruti Suzuki "/>
    <x v="242"/>
    <x v="672"/>
    <n v="1225000"/>
    <x v="356"/>
    <n v="2022"/>
    <n v="16000"/>
    <s v="Petrol       "/>
    <s v="Manual       "/>
    <s v="Grey   "/>
    <s v="First            "/>
    <s v="1462 cc "/>
    <s v="103 bhp @ 6000 rpm  "/>
    <x v="38"/>
    <n v="4.4450000000000003"/>
    <n v="1.7749999999999999"/>
    <n v="1.7"/>
    <x v="3"/>
    <s v="SI"/>
    <n v="45"/>
  </r>
  <r>
    <s v="Mercedes-Benz "/>
    <x v="460"/>
    <x v="673"/>
    <n v="2400000"/>
    <x v="114"/>
    <n v="2010"/>
    <n v="34105"/>
    <s v="Petrol       "/>
    <s v="Automatic    "/>
    <s v="Grey   "/>
    <s v="First            "/>
    <s v="1796 cc "/>
    <s v="165@5500            "/>
    <x v="132"/>
    <n v="4.0819999999999999"/>
    <n v="1.7769999999999999"/>
    <n v="1.2969999999999999"/>
    <x v="4"/>
    <s v="NO"/>
    <n v="70"/>
  </r>
  <r>
    <s v="Mercedes-Benz "/>
    <x v="119"/>
    <x v="674"/>
    <n v="7100000"/>
    <x v="357"/>
    <n v="2022"/>
    <n v="2500"/>
    <s v="Petrol       "/>
    <s v="Automatic    "/>
    <s v="Grey   "/>
    <s v="First            "/>
    <s v="1991 cc "/>
    <s v="194 bhp @ 5800 rpm  "/>
    <x v="57"/>
    <n v="5.0629999999999997"/>
    <n v="1.86"/>
    <n v="1.494"/>
    <x v="0"/>
    <s v="SI"/>
    <n v="80"/>
  </r>
  <r>
    <s v="Porsche       "/>
    <x v="461"/>
    <x v="675"/>
    <n v="10900000"/>
    <x v="358"/>
    <n v="2018"/>
    <n v="6300"/>
    <s v="Petrol       "/>
    <s v="Automatic    "/>
    <s v="Grey   "/>
    <s v="First            "/>
    <s v="1988 cc "/>
    <s v="295 bhp @ 6500 rpm  "/>
    <x v="133"/>
    <n v="4.3789999999999996"/>
    <n v="1.8009999999999999"/>
    <n v="1.2809999999999999"/>
    <x v="4"/>
    <s v="NO"/>
    <n v="54"/>
  </r>
  <r>
    <s v="Renault       "/>
    <x v="462"/>
    <x v="676"/>
    <n v="375000"/>
    <x v="75"/>
    <n v="2017"/>
    <n v="45000"/>
    <s v="Petrol       "/>
    <s v="Manual       "/>
    <s v="Grey   "/>
    <s v="UnRegistered Car "/>
    <s v="999 cc  "/>
    <s v="67 bhp @ 5500 rpm   "/>
    <x v="89"/>
    <n v="3.6789999999999998"/>
    <n v="1.579"/>
    <n v="1.478"/>
    <x v="0"/>
    <s v="SI"/>
    <n v="28"/>
  </r>
  <r>
    <s v="Renault       "/>
    <x v="321"/>
    <x v="677"/>
    <n v="420000"/>
    <x v="359"/>
    <n v="2017"/>
    <n v="43000"/>
    <s v="Petrol       "/>
    <s v="Manual       "/>
    <s v="Grey   "/>
    <s v="UnRegistered Car "/>
    <s v="999 cc  "/>
    <s v="67 bhp @ 5500 rpm   "/>
    <x v="89"/>
    <n v="3.6789999999999998"/>
    <n v="1.579"/>
    <n v="1.478"/>
    <x v="0"/>
    <s v="SI"/>
    <n v="28"/>
  </r>
  <r>
    <s v="Renault       "/>
    <x v="274"/>
    <x v="678"/>
    <n v="434999"/>
    <x v="333"/>
    <n v="2019"/>
    <n v="32000"/>
    <s v="Petrol       "/>
    <s v="Manual       "/>
    <s v="Grey   "/>
    <s v="First            "/>
    <s v="799 cc  "/>
    <s v="53 bhp @ 5678 rpm   "/>
    <x v="104"/>
    <n v="3.6789999999999998"/>
    <n v="1.579"/>
    <n v="1.478"/>
    <x v="0"/>
    <s v="SI"/>
    <n v="28"/>
  </r>
  <r>
    <s v="Renault       "/>
    <x v="321"/>
    <x v="679"/>
    <n v="459999"/>
    <x v="310"/>
    <n v="2018"/>
    <n v="22541"/>
    <s v="Petrol       "/>
    <s v="Manual       "/>
    <s v="Grey   "/>
    <s v="First            "/>
    <s v="999 cc  "/>
    <s v="67 bhp @ 5500 rpm   "/>
    <x v="89"/>
    <n v="3.6789999999999998"/>
    <n v="1.579"/>
    <n v="1.478"/>
    <x v="0"/>
    <s v="SI"/>
    <n v="28"/>
  </r>
  <r>
    <s v="Skoda         "/>
    <x v="463"/>
    <x v="680"/>
    <n v="900000"/>
    <x v="74"/>
    <n v="2018"/>
    <n v="55000"/>
    <s v="Petrol       "/>
    <s v="Automatic    "/>
    <s v="Grey   "/>
    <s v="Second           "/>
    <s v="1598 cc "/>
    <s v="104 bhp @ 5200 rpm  "/>
    <x v="4"/>
    <n v="4.4130000000000003"/>
    <n v="1.6990000000000001"/>
    <n v="1.466"/>
    <x v="0"/>
    <s v="SI"/>
    <n v="55"/>
  </r>
  <r>
    <s v="Skoda         "/>
    <x v="464"/>
    <x v="681"/>
    <n v="1300000"/>
    <x v="177"/>
    <n v="2016"/>
    <n v="55000"/>
    <s v="Petrol       "/>
    <s v="Automatic    "/>
    <s v="Grey   "/>
    <s v="Second           "/>
    <s v="1798 cc "/>
    <s v="177 bhp @ 5100 rpm  "/>
    <x v="0"/>
    <n v="4.67"/>
    <n v="1.8140000000000001"/>
    <n v="1.476"/>
    <x v="0"/>
    <s v="SI"/>
    <n v="50"/>
  </r>
  <r>
    <s v="Skoda         "/>
    <x v="464"/>
    <x v="682"/>
    <n v="1495000"/>
    <x v="360"/>
    <n v="2017"/>
    <n v="28000"/>
    <s v="Petrol       "/>
    <s v="Automatic    "/>
    <s v="Grey   "/>
    <s v="First            "/>
    <s v="1798 cc "/>
    <s v="177 bhp @ 5100 rpm  "/>
    <x v="0"/>
    <n v="4.67"/>
    <n v="1.8140000000000001"/>
    <n v="1.476"/>
    <x v="0"/>
    <s v="SI"/>
    <n v="50"/>
  </r>
  <r>
    <s v="Skoda         "/>
    <x v="465"/>
    <x v="683"/>
    <n v="1685000"/>
    <x v="127"/>
    <n v="2017"/>
    <n v="28600"/>
    <s v="Petrol       "/>
    <s v="Automatic    "/>
    <s v="Grey   "/>
    <s v="First            "/>
    <s v="1798 cc "/>
    <s v="177 bhp @ 4500 rpm  "/>
    <x v="0"/>
    <n v="4.6589999999999998"/>
    <n v="1.8140000000000001"/>
    <n v="1.476"/>
    <x v="0"/>
    <s v="SI"/>
    <n v="50"/>
  </r>
  <r>
    <s v="Tata          "/>
    <x v="466"/>
    <x v="684"/>
    <n v="375000"/>
    <x v="75"/>
    <n v="2018"/>
    <n v="48144"/>
    <s v="Petrol       "/>
    <s v="Manual       "/>
    <s v="Grey   "/>
    <s v="First            "/>
    <s v="1199 cc "/>
    <s v="84 bhp @ 6000 rpm   "/>
    <x v="37"/>
    <n v="3.992"/>
    <n v="1.677"/>
    <n v="1.5369999999999999"/>
    <x v="0"/>
    <s v="SI"/>
    <n v="35"/>
  </r>
  <r>
    <s v="Tata          "/>
    <x v="467"/>
    <x v="685"/>
    <n v="760000"/>
    <x v="361"/>
    <n v="2018"/>
    <n v="20251"/>
    <s v="Petrol       "/>
    <s v="Manual       "/>
    <s v="Grey   "/>
    <s v="First            "/>
    <s v="1198 cc "/>
    <s v="108 bhp @ 5000 rpm  "/>
    <x v="108"/>
    <n v="3.9940000000000002"/>
    <n v="1.8109999999999999"/>
    <n v="1.607"/>
    <x v="0"/>
    <s v="SI"/>
    <n v="44"/>
  </r>
  <r>
    <s v="Toyota        "/>
    <x v="468"/>
    <x v="686"/>
    <n v="725000"/>
    <x v="287"/>
    <n v="2014"/>
    <n v="104814"/>
    <s v="Petrol       "/>
    <s v="Manual       "/>
    <s v="Grey   "/>
    <s v="First            "/>
    <s v="1798 cc "/>
    <s v="138 bhp @ 6400 rpm  "/>
    <x v="5"/>
    <n v="4.54"/>
    <n v="1.76"/>
    <n v="1.48"/>
    <x v="0"/>
    <s v="SI"/>
    <n v="55"/>
  </r>
  <r>
    <s v="Toyota        "/>
    <x v="469"/>
    <x v="687"/>
    <n v="890000"/>
    <x v="343"/>
    <n v="2014"/>
    <n v="63000"/>
    <s v="Petrol       "/>
    <s v="Automatic    "/>
    <s v="Grey   "/>
    <s v="First            "/>
    <s v="1798 cc "/>
    <s v="138 bhp @ 6400 rpm  "/>
    <x v="5"/>
    <n v="4.54"/>
    <n v="1.76"/>
    <n v="1.48"/>
    <x v="0"/>
    <s v="SI"/>
    <n v="55"/>
  </r>
  <r>
    <s v="Volkswagen    "/>
    <x v="470"/>
    <x v="688"/>
    <n v="525000"/>
    <x v="249"/>
    <n v="2015"/>
    <n v="80852"/>
    <s v="Petrol       "/>
    <s v="Automatic    "/>
    <s v="Grey   "/>
    <s v="Second           "/>
    <s v="1198 cc "/>
    <s v="103 bhp @ 5000 rpm  "/>
    <x v="38"/>
    <n v="3.97"/>
    <n v="1.6819999999999999"/>
    <n v="1.4530000000000001"/>
    <x v="0"/>
    <s v="SI"/>
    <n v="45"/>
  </r>
  <r>
    <s v="Volkswagen    "/>
    <x v="471"/>
    <x v="689"/>
    <n v="565000"/>
    <x v="275"/>
    <n v="2014"/>
    <n v="72782"/>
    <s v="Petrol       "/>
    <s v="Manual       "/>
    <s v="Grey   "/>
    <s v="First            "/>
    <s v="1198 cc "/>
    <s v="74 bhp @ 5400 rpm   "/>
    <x v="76"/>
    <n v="3.97"/>
    <n v="1.6819999999999999"/>
    <n v="1.4530000000000001"/>
    <x v="0"/>
    <s v="SI"/>
    <n v="45"/>
  </r>
  <r>
    <s v="Volkswagen    "/>
    <x v="472"/>
    <x v="690"/>
    <n v="720000"/>
    <x v="362"/>
    <n v="2018"/>
    <n v="50197"/>
    <s v="Petrol       "/>
    <s v="Manual       "/>
    <s v="Grey   "/>
    <s v="First            "/>
    <s v="999 cc  "/>
    <s v="75 bhp @ 6200 rpm   "/>
    <x v="75"/>
    <n v="3.9710000000000001"/>
    <n v="1.6819999999999999"/>
    <n v="1.4690000000000001"/>
    <x v="0"/>
    <s v="SI"/>
    <n v="45"/>
  </r>
  <r>
    <s v="Volkswagen    "/>
    <x v="470"/>
    <x v="691"/>
    <n v="944999"/>
    <x v="363"/>
    <n v="2017"/>
    <n v="41417"/>
    <s v="Petrol       "/>
    <s v="Automatic    "/>
    <s v="Grey   "/>
    <s v="First            "/>
    <s v="1197 cc "/>
    <s v="103 bhp @ 5000 rpm  "/>
    <x v="38"/>
    <n v="3.9710000000000001"/>
    <n v="1.6819999999999999"/>
    <n v="1.4690000000000001"/>
    <x v="0"/>
    <s v="SI"/>
    <n v="45"/>
  </r>
  <r>
    <s v="Volkswagen    "/>
    <x v="473"/>
    <x v="692"/>
    <n v="1200000"/>
    <x v="178"/>
    <n v="2021"/>
    <n v="37230"/>
    <s v="Petrol       "/>
    <s v="Manual       "/>
    <s v="Grey   "/>
    <s v="First            "/>
    <s v="999 cc  "/>
    <s v="109 bhp @ 5000 rpm  "/>
    <x v="46"/>
    <n v="4.3899999999999997"/>
    <n v="1.6990000000000001"/>
    <n v="1.4670000000000001"/>
    <x v="0"/>
    <s v="SI"/>
    <n v="55"/>
  </r>
  <r>
    <s v="Fiat          "/>
    <x v="474"/>
    <x v="693"/>
    <n v="375000"/>
    <x v="75"/>
    <n v="2014"/>
    <n v="71000"/>
    <s v="Diesel       "/>
    <s v="Manual       "/>
    <s v="Maroon "/>
    <s v="First            "/>
    <s v="1248 cc "/>
    <s v="75 bhp @ 4000 rpm   "/>
    <x v="75"/>
    <n v="3.9870000000000001"/>
    <n v="1.6870000000000001"/>
    <n v="1.4950000000000001"/>
    <x v="0"/>
    <s v="SI"/>
    <n v="45"/>
  </r>
  <r>
    <s v="Ford          "/>
    <x v="475"/>
    <x v="694"/>
    <n v="295000"/>
    <x v="235"/>
    <n v="2013"/>
    <n v="74000"/>
    <s v="Diesel       "/>
    <s v="Manual       "/>
    <s v="Maroon "/>
    <s v="First            "/>
    <s v="1498 cc "/>
    <s v="89 bhp @ 3750 rpm   "/>
    <x v="74"/>
    <n v="4.2910000000000004"/>
    <n v="1.722"/>
    <n v="1.496"/>
    <x v="0"/>
    <s v="SI"/>
    <n v="43"/>
  </r>
  <r>
    <s v="Hyundai       "/>
    <x v="476"/>
    <x v="695"/>
    <n v="550000"/>
    <x v="91"/>
    <n v="2014"/>
    <n v="75000"/>
    <s v="Diesel       "/>
    <s v="Manual       "/>
    <s v="Maroon "/>
    <s v="First            "/>
    <s v="1396 cc "/>
    <s v="90@4000             "/>
    <x v="45"/>
    <n v="3.94"/>
    <n v="1.71"/>
    <n v="1.5049999999999999"/>
    <x v="0"/>
    <s v="SI"/>
    <n v="45"/>
  </r>
  <r>
    <s v="Hyundai       "/>
    <x v="477"/>
    <x v="696"/>
    <n v="750000"/>
    <x v="96"/>
    <n v="2017"/>
    <n v="72000"/>
    <s v="Diesel       "/>
    <s v="Manual       "/>
    <s v="Maroon "/>
    <s v="First            "/>
    <s v="1396 cc "/>
    <s v="89 bhp @ 4000 rpm   "/>
    <x v="74"/>
    <n v="3.9950000000000001"/>
    <n v="1.76"/>
    <n v="1.5549999999999999"/>
    <x v="0"/>
    <s v="SI"/>
    <n v="45"/>
  </r>
  <r>
    <s v="Hyundai       "/>
    <x v="32"/>
    <x v="697"/>
    <n v="1598000"/>
    <x v="364"/>
    <n v="2020"/>
    <n v="19700"/>
    <s v="Diesel       "/>
    <s v="Manual       "/>
    <s v="Maroon "/>
    <s v="First            "/>
    <s v="1493 cc "/>
    <s v="113 bhp @ 4000 rpm  "/>
    <x v="19"/>
    <n v="4.3"/>
    <n v="1.79"/>
    <n v="1.635"/>
    <x v="0"/>
    <s v="SI"/>
    <n v="50"/>
  </r>
  <r>
    <s v="Mahindra      "/>
    <x v="478"/>
    <x v="698"/>
    <n v="240000"/>
    <x v="365"/>
    <n v="2013"/>
    <n v="51500"/>
    <s v="Diesel       "/>
    <s v="Manual       "/>
    <s v="Maroon "/>
    <s v="Second           "/>
    <s v="1493 cc "/>
    <s v="100 bhp @ 3750 rpm  "/>
    <x v="24"/>
    <n v="3.9849999999999999"/>
    <n v="1.85"/>
    <n v="1.88"/>
    <x v="1"/>
    <s v="SI"/>
    <n v="55"/>
  </r>
  <r>
    <s v="Mahindra      "/>
    <x v="479"/>
    <x v="699"/>
    <n v="1095000"/>
    <x v="47"/>
    <n v="2018"/>
    <n v="50000"/>
    <s v="Diesel       "/>
    <s v="Manual       "/>
    <s v="Maroon "/>
    <s v="First            "/>
    <s v="2179 cc "/>
    <s v="153 bhp @ 3750 rpm  "/>
    <x v="26"/>
    <n v="4.585"/>
    <n v="1.89"/>
    <n v="1.7849999999999999"/>
    <x v="1"/>
    <s v="SI"/>
    <n v="70"/>
  </r>
  <r>
    <s v="Mahindra      "/>
    <x v="48"/>
    <x v="700"/>
    <n v="1490000"/>
    <x v="10"/>
    <n v="2018"/>
    <n v="50000"/>
    <s v="Diesel       "/>
    <s v="Manual       "/>
    <s v="Maroon "/>
    <s v="First            "/>
    <s v="2179 cc "/>
    <s v="138 bhp @ 3750 rpm  "/>
    <x v="5"/>
    <n v="4.585"/>
    <n v="1.89"/>
    <n v="1.7849999999999999"/>
    <x v="1"/>
    <s v="SI"/>
    <n v="70"/>
  </r>
  <r>
    <s v="Maruti Suzuki "/>
    <x v="480"/>
    <x v="701"/>
    <n v="160000"/>
    <x v="366"/>
    <n v="2011"/>
    <n v="89000"/>
    <s v="Diesel       "/>
    <s v="Manual       "/>
    <s v="Maroon "/>
    <s v="Second           "/>
    <s v="1248 cc "/>
    <s v="75@4000             "/>
    <x v="124"/>
    <n v="3.7149999999999999"/>
    <n v="1.68"/>
    <n v="1.62"/>
    <x v="0"/>
    <s v="SI"/>
    <n v="43"/>
  </r>
  <r>
    <s v="Maruti Suzuki "/>
    <x v="385"/>
    <x v="702"/>
    <n v="640000"/>
    <x v="167"/>
    <n v="2017"/>
    <n v="61000"/>
    <s v="Diesel       "/>
    <s v="Manual       "/>
    <s v="Maroon "/>
    <s v="First            "/>
    <s v="1248 cc "/>
    <s v="89 bhp @ 4000 rpm   "/>
    <x v="74"/>
    <n v="3.9950000000000001"/>
    <n v="1.79"/>
    <n v="1.64"/>
    <x v="0"/>
    <s v="SI"/>
    <n v="48"/>
  </r>
  <r>
    <s v="Maruti Suzuki "/>
    <x v="177"/>
    <x v="703"/>
    <n v="850000"/>
    <x v="27"/>
    <n v="2018"/>
    <n v="85000"/>
    <s v="Diesel       "/>
    <s v="Manual       "/>
    <s v="Maroon "/>
    <s v="First            "/>
    <s v="1248 cc "/>
    <s v="89 bhp @ 4000 rpm   "/>
    <x v="74"/>
    <n v="3.9950000000000001"/>
    <n v="1.79"/>
    <n v="1.64"/>
    <x v="0"/>
    <s v="SI"/>
    <n v="48"/>
  </r>
  <r>
    <s v="Maruti Suzuki "/>
    <x v="177"/>
    <x v="704"/>
    <n v="890000"/>
    <x v="343"/>
    <n v="2017"/>
    <n v="70000"/>
    <s v="Diesel       "/>
    <s v="Manual       "/>
    <s v="Maroon "/>
    <s v="Second           "/>
    <s v="1248 cc "/>
    <s v="89 bhp @ 4000 rpm   "/>
    <x v="74"/>
    <n v="3.9950000000000001"/>
    <n v="1.79"/>
    <n v="1.64"/>
    <x v="0"/>
    <s v="SI"/>
    <n v="48"/>
  </r>
  <r>
    <s v="Renault       "/>
    <x v="481"/>
    <x v="705"/>
    <n v="340000"/>
    <x v="346"/>
    <n v="2017"/>
    <n v="6000"/>
    <s v="Diesel       "/>
    <s v="Manual       "/>
    <s v="Maroon "/>
    <s v="First            "/>
    <s v="1461 cc "/>
    <s v="63 bhp @ 4000 rpm   "/>
    <x v="134"/>
    <n v="3.8050000000000002"/>
    <n v="1.665"/>
    <n v="1.5249999999999999"/>
    <x v="0"/>
    <s v="SI"/>
    <n v="41"/>
  </r>
  <r>
    <s v="Toyota        "/>
    <x v="482"/>
    <x v="706"/>
    <n v="2190000"/>
    <x v="367"/>
    <n v="2017"/>
    <n v="30000"/>
    <s v="Diesel       "/>
    <s v="Manual       "/>
    <s v="Maroon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483"/>
    <x v="707"/>
    <n v="2250000"/>
    <x v="332"/>
    <n v="2019"/>
    <n v="28000"/>
    <s v="Diesel       "/>
    <s v="Manual       "/>
    <s v="Maroon "/>
    <s v="First            "/>
    <s v="2393 cc "/>
    <s v="148 bhp @ 3400 rpm  "/>
    <x v="41"/>
    <n v="4.7350000000000003"/>
    <n v="1.83"/>
    <n v="1.7949999999999999"/>
    <x v="5"/>
    <s v="SI"/>
    <n v="55"/>
  </r>
  <r>
    <s v="Honda         "/>
    <x v="484"/>
    <x v="708"/>
    <n v="190000"/>
    <x v="368"/>
    <n v="2006"/>
    <n v="130000"/>
    <s v="Petrol       "/>
    <s v="Manual       "/>
    <s v="Maroon "/>
    <s v="Third            "/>
    <s v="1799 cc "/>
    <s v="130 bhp @ 6300 rpm  "/>
    <x v="27"/>
    <n v="4.5449999999999999"/>
    <n v="1.75"/>
    <n v="1.45"/>
    <x v="0"/>
    <s v="SI"/>
    <n v="50"/>
  </r>
  <r>
    <s v="Honda         "/>
    <x v="93"/>
    <x v="709"/>
    <n v="450000"/>
    <x v="271"/>
    <n v="2013"/>
    <n v="61000"/>
    <s v="Petrol       "/>
    <s v="Manual       "/>
    <s v="Maroon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268"/>
    <x v="710"/>
    <n v="540000"/>
    <x v="297"/>
    <n v="2017"/>
    <n v="38700"/>
    <s v="Petrol       "/>
    <s v="Manual       "/>
    <s v="Maroon "/>
    <s v="First            "/>
    <s v="1198 cc "/>
    <s v="87 bhp @ 6000 rpm   "/>
    <x v="102"/>
    <n v="3.99"/>
    <n v="1.68"/>
    <n v="1.5049999999999999"/>
    <x v="0"/>
    <s v="SI"/>
    <n v="35"/>
  </r>
  <r>
    <s v="Honda         "/>
    <x v="485"/>
    <x v="711"/>
    <n v="628000"/>
    <x v="369"/>
    <n v="2018"/>
    <n v="53848"/>
    <s v="Petrol       "/>
    <s v="Manual       "/>
    <s v="Maroon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269"/>
    <x v="712"/>
    <n v="775000"/>
    <x v="266"/>
    <n v="2018"/>
    <n v="39000"/>
    <s v="Petrol       "/>
    <s v="Manual       "/>
    <s v="Maroon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38"/>
    <x v="713"/>
    <n v="819999"/>
    <x v="120"/>
    <n v="2018"/>
    <n v="42000"/>
    <s v="Petrol       "/>
    <s v="Manual       "/>
    <s v="Maroon "/>
    <s v="First            "/>
    <s v="1199 cc "/>
    <s v="89 bhp @ 6000 rpm   "/>
    <x v="74"/>
    <n v="3.9990000000000001"/>
    <n v="1.734"/>
    <n v="1.601"/>
    <x v="0"/>
    <s v="SI"/>
    <n v="40"/>
  </r>
  <r>
    <s v="Honda         "/>
    <x v="269"/>
    <x v="714"/>
    <n v="1060000"/>
    <x v="370"/>
    <n v="2019"/>
    <n v="12382"/>
    <s v="Petrol       "/>
    <s v="Manual       "/>
    <s v="Maroon "/>
    <s v="First            "/>
    <s v="1497 cc "/>
    <s v="117 bhp @ 6600 rpm  "/>
    <x v="50"/>
    <n v="4.4400000000000004"/>
    <n v="1.6950000000000001"/>
    <n v="1.4950000000000001"/>
    <x v="0"/>
    <s v="SI"/>
    <n v="40"/>
  </r>
  <r>
    <s v="Hyundai       "/>
    <x v="486"/>
    <x v="715"/>
    <n v="220000"/>
    <x v="273"/>
    <n v="2011"/>
    <n v="67000"/>
    <s v="Petrol       "/>
    <s v="Manual       "/>
    <s v="Maroon "/>
    <s v="First            "/>
    <s v="1197 cc "/>
    <s v="79 bhp @ 6000 rpm   "/>
    <x v="84"/>
    <n v="3.585"/>
    <n v="1.595"/>
    <n v="1.55"/>
    <x v="0"/>
    <s v="SI"/>
    <n v="35"/>
  </r>
  <r>
    <s v="Hyundai       "/>
    <x v="487"/>
    <x v="716"/>
    <n v="385000"/>
    <x v="329"/>
    <n v="2014"/>
    <n v="46000"/>
    <s v="Petrol       "/>
    <s v="Manual       "/>
    <s v="Maroon "/>
    <s v="First            "/>
    <s v="1197 cc "/>
    <s v="83 bhp @ 6000 rpm   "/>
    <x v="92"/>
    <n v="3.9950000000000001"/>
    <n v="1.71"/>
    <n v="1.5049999999999999"/>
    <x v="0"/>
    <s v="SI"/>
    <n v="45"/>
  </r>
  <r>
    <s v="Hyundai       "/>
    <x v="416"/>
    <x v="717"/>
    <n v="395000"/>
    <x v="229"/>
    <n v="2016"/>
    <n v="28000"/>
    <s v="Petrol       "/>
    <s v="Manual       "/>
    <s v="Maroon "/>
    <s v="First            "/>
    <s v="1197 cc "/>
    <s v="79 bhp @ 6000 rpm   "/>
    <x v="84"/>
    <n v="3.585"/>
    <n v="1.595"/>
    <n v="1.55"/>
    <x v="0"/>
    <s v="SI"/>
    <n v="35"/>
  </r>
  <r>
    <s v="Hyundai       "/>
    <x v="423"/>
    <x v="718"/>
    <n v="450000"/>
    <x v="271"/>
    <n v="2016"/>
    <n v="53300"/>
    <s v="Petrol       "/>
    <s v="Manual       "/>
    <s v="Maroon "/>
    <s v="First            "/>
    <s v="1197 cc "/>
    <s v="81 bhp @ 6000 rpm   "/>
    <x v="52"/>
    <n v="3.7650000000000001"/>
    <n v="1.66"/>
    <n v="1.52"/>
    <x v="0"/>
    <s v="SI"/>
    <n v="43"/>
  </r>
  <r>
    <s v="Hyundai       "/>
    <x v="421"/>
    <x v="719"/>
    <n v="475000"/>
    <x v="191"/>
    <n v="2016"/>
    <n v="16630"/>
    <s v="Petrol       "/>
    <s v="Manual       "/>
    <s v="Maroon "/>
    <s v="First            "/>
    <s v="1197 cc "/>
    <s v="81 bhp @ 6000 rpm   "/>
    <x v="52"/>
    <n v="3.7650000000000001"/>
    <n v="1.66"/>
    <n v="1.52"/>
    <x v="0"/>
    <s v="SI"/>
    <n v="43"/>
  </r>
  <r>
    <s v="Kia           "/>
    <x v="488"/>
    <x v="720"/>
    <n v="1325000"/>
    <x v="199"/>
    <n v="2021"/>
    <n v="20000"/>
    <s v="Petrol       "/>
    <s v="Manual       "/>
    <s v="Maroon "/>
    <s v="First            "/>
    <s v="998 cc  "/>
    <s v="118 bhp @ 6000 rpm  "/>
    <x v="68"/>
    <n v="3.9950000000000001"/>
    <n v="1.79"/>
    <n v="1.647"/>
    <x v="0"/>
    <s v="SI"/>
    <n v="45"/>
  </r>
  <r>
    <s v="Maruti Suzuki "/>
    <x v="272"/>
    <x v="721"/>
    <n v="245000"/>
    <x v="295"/>
    <n v="2014"/>
    <n v="31100"/>
    <s v="Petrol       "/>
    <s v="Manual       "/>
    <s v="Maroon "/>
    <s v="Second           "/>
    <s v="998 cc  "/>
    <s v="67 bhp @ 6200 rpm   "/>
    <x v="89"/>
    <n v="3.62"/>
    <n v="1.4750000000000001"/>
    <n v="1.46"/>
    <x v="0"/>
    <s v="SI"/>
    <n v="35"/>
  </r>
  <r>
    <s v="Maruti Suzuki "/>
    <x v="437"/>
    <x v="722"/>
    <n v="250000"/>
    <x v="93"/>
    <n v="2015"/>
    <n v="62000"/>
    <s v="Petrol       "/>
    <s v="Manual       "/>
    <s v="Maroon "/>
    <s v="Second           "/>
    <s v="796 cc  "/>
    <s v="47 bhp @ 6000 rpm   "/>
    <x v="122"/>
    <n v="3.395"/>
    <n v="1.49"/>
    <n v="1.4750000000000001"/>
    <x v="0"/>
    <s v="SI"/>
    <n v="35"/>
  </r>
  <r>
    <s v="Maruti Suzuki "/>
    <x v="232"/>
    <x v="723"/>
    <n v="840000"/>
    <x v="371"/>
    <n v="2020"/>
    <n v="7000"/>
    <s v="Petrol       "/>
    <s v="Automatic    "/>
    <s v="Maroon "/>
    <s v="First            "/>
    <s v="1197 cc "/>
    <s v="83 bhp @ 6000 rpm   "/>
    <x v="92"/>
    <n v="3.9950000000000001"/>
    <n v="1.7450000000000001"/>
    <n v="1.5"/>
    <x v="0"/>
    <s v="SI"/>
    <n v="37"/>
  </r>
  <r>
    <s v="Rolls-Royce   "/>
    <x v="489"/>
    <x v="724"/>
    <n v="18000000"/>
    <x v="372"/>
    <n v="2011"/>
    <n v="60000"/>
    <s v="Petrol       "/>
    <s v="Automatic    "/>
    <s v="Maroon "/>
    <s v="Second           "/>
    <s v="6592 cc "/>
    <s v="570 bhp @ 5250 rpm  "/>
    <x v="100"/>
    <n v="5.399"/>
    <n v="1.948"/>
    <n v="1.55"/>
    <x v="0"/>
    <s v="SI"/>
    <n v="82.5"/>
  </r>
  <r>
    <s v="Toyota        "/>
    <x v="490"/>
    <x v="725"/>
    <n v="1789999"/>
    <x v="100"/>
    <n v="2017"/>
    <n v="49000"/>
    <s v="Petrol       "/>
    <s v="Automatic    "/>
    <s v="Maroon "/>
    <s v="Second           "/>
    <s v="2694 cc "/>
    <s v="164 bhp @ 5200 rpm  "/>
    <x v="70"/>
    <n v="4.7350000000000003"/>
    <n v="1.83"/>
    <n v="1.7949999999999999"/>
    <x v="1"/>
    <s v="SI"/>
    <n v="65"/>
  </r>
  <r>
    <s v="Volkswagen    "/>
    <x v="491"/>
    <x v="726"/>
    <n v="940000"/>
    <x v="373"/>
    <n v="2021"/>
    <n v="35000"/>
    <s v="Petrol       "/>
    <s v="Manual       "/>
    <s v="Maroon "/>
    <s v="First            "/>
    <s v="1598 cc "/>
    <s v="103 bhp @ 5250 rpm  "/>
    <x v="38"/>
    <n v="4.3899999999999997"/>
    <n v="1.6990000000000001"/>
    <n v="1.4670000000000001"/>
    <x v="0"/>
    <s v="SI"/>
    <n v="55"/>
  </r>
  <r>
    <s v="BMW           "/>
    <x v="19"/>
    <x v="727"/>
    <n v="4475000"/>
    <x v="374"/>
    <n v="2021"/>
    <n v="7100"/>
    <s v="Diesel       "/>
    <s v="Automatic    "/>
    <s v="Orange "/>
    <s v="First            "/>
    <s v="1995 cc "/>
    <s v="184 bhp @ 4000 rpm  "/>
    <x v="12"/>
    <n v="4.4539999999999997"/>
    <n v="2.044"/>
    <n v="1.5449999999999999"/>
    <x v="0"/>
    <s v="SI"/>
    <n v="63"/>
  </r>
  <r>
    <s v="Ford          "/>
    <x v="492"/>
    <x v="728"/>
    <n v="399000"/>
    <x v="375"/>
    <n v="2013"/>
    <n v="54000"/>
    <s v="Diesel       "/>
    <s v="Manual       "/>
    <s v="Orange "/>
    <s v="Third            "/>
    <s v="1498 cc "/>
    <s v="89 bhp @ 3750 rpm   "/>
    <x v="74"/>
    <n v="3.9990000000000001"/>
    <n v="1.7649999999999999"/>
    <n v="1.708"/>
    <x v="0"/>
    <s v="SI"/>
    <n v="52"/>
  </r>
  <r>
    <s v="Ford          "/>
    <x v="493"/>
    <x v="729"/>
    <n v="465000"/>
    <x v="291"/>
    <n v="2015"/>
    <n v="89000"/>
    <s v="Diesel       "/>
    <s v="Manual       "/>
    <s v="Orange "/>
    <s v="Second           "/>
    <s v="1498 cc "/>
    <s v="99 bhp @ 3750 rpm   "/>
    <x v="14"/>
    <n v="3.8860000000000001"/>
    <n v="1.6950000000000001"/>
    <n v="1.5249999999999999"/>
    <x v="0"/>
    <s v="SI"/>
    <n v="40"/>
  </r>
  <r>
    <s v="Hyundai       "/>
    <x v="494"/>
    <x v="730"/>
    <n v="990000"/>
    <x v="196"/>
    <n v="2019"/>
    <n v="23000"/>
    <s v="Diesel       "/>
    <s v="Manual       "/>
    <s v="Orange "/>
    <s v="First            "/>
    <s v="1396 cc "/>
    <s v="89 bhp @ 4000 rpm   "/>
    <x v="74"/>
    <n v="4.2699999999999996"/>
    <n v="1.78"/>
    <n v="1.63"/>
    <x v="0"/>
    <s v="SI"/>
    <n v="60"/>
  </r>
  <r>
    <s v="Mahindra      "/>
    <x v="495"/>
    <x v="731"/>
    <n v="495000"/>
    <x v="265"/>
    <n v="2016"/>
    <n v="53376"/>
    <s v="Diesel       "/>
    <s v="Manual       "/>
    <s v="Orange "/>
    <s v="First            "/>
    <s v="1198 cc "/>
    <s v="77 bhp @ 3750 rpm   "/>
    <x v="135"/>
    <n v="3.6749999999999998"/>
    <n v="1.7150000000000001"/>
    <n v="1.655"/>
    <x v="3"/>
    <s v="SI"/>
    <n v="35"/>
  </r>
  <r>
    <s v="Maruti Suzuki "/>
    <x v="174"/>
    <x v="732"/>
    <n v="690000"/>
    <x v="233"/>
    <n v="2017"/>
    <n v="61000"/>
    <s v="Diesel       "/>
    <s v="Manual       "/>
    <s v="Orange "/>
    <s v="First            "/>
    <s v="1248 cc "/>
    <s v="74 bhp @ 4000 rpm   "/>
    <x v="76"/>
    <n v="3.9950000000000001"/>
    <n v="1.7450000000000001"/>
    <n v="1.5"/>
    <x v="0"/>
    <s v="SI"/>
    <n v="37"/>
  </r>
  <r>
    <s v="Tata          "/>
    <x v="496"/>
    <x v="733"/>
    <n v="1695000"/>
    <x v="376"/>
    <n v="2019"/>
    <n v="20856"/>
    <s v="Diesel       "/>
    <s v="Manual       "/>
    <s v="Orange "/>
    <s v="First            "/>
    <s v="1956 cc "/>
    <s v="138 bhp @ 3750 rpm  "/>
    <x v="5"/>
    <n v="4.5979999999999999"/>
    <n v="1.8939999999999999"/>
    <n v="1.706"/>
    <x v="0"/>
    <s v="SI"/>
    <n v="50"/>
  </r>
  <r>
    <s v="Hyundai       "/>
    <x v="425"/>
    <x v="734"/>
    <n v="390000"/>
    <x v="341"/>
    <n v="2014"/>
    <n v="46000"/>
    <s v="Petrol       "/>
    <s v="Manual       "/>
    <s v="Orange "/>
    <s v="First            "/>
    <s v="1197 cc "/>
    <s v="81 bhp @ 6000 rpm   "/>
    <x v="52"/>
    <n v="3.7650000000000001"/>
    <n v="1.66"/>
    <n v="1.52"/>
    <x v="0"/>
    <s v="SI"/>
    <n v="43"/>
  </r>
  <r>
    <s v="Hyundai       "/>
    <x v="497"/>
    <x v="735"/>
    <n v="495000"/>
    <x v="265"/>
    <n v="2017"/>
    <n v="30000"/>
    <s v="Petrol       "/>
    <s v="Manual       "/>
    <s v="Orange "/>
    <s v="First            "/>
    <s v="1197 cc "/>
    <s v="81 bhp @ 6000 rpm   "/>
    <x v="52"/>
    <n v="3.7650000000000001"/>
    <n v="1.66"/>
    <n v="1.52"/>
    <x v="0"/>
    <s v="SI"/>
    <n v="43"/>
  </r>
  <r>
    <s v="Maruti Suzuki "/>
    <x v="272"/>
    <x v="736"/>
    <n v="200000"/>
    <x v="204"/>
    <n v="2011"/>
    <n v="51000"/>
    <s v="Petrol       "/>
    <s v="Manual       "/>
    <s v="Orange "/>
    <s v="Second           "/>
    <s v="998 cc  "/>
    <s v="67 bhp @ 6200 rpm   "/>
    <x v="89"/>
    <n v="3.62"/>
    <n v="1.4750000000000001"/>
    <n v="1.46"/>
    <x v="0"/>
    <s v="SI"/>
    <n v="35"/>
  </r>
  <r>
    <s v="Maruti Suzuki "/>
    <x v="449"/>
    <x v="737"/>
    <n v="500000"/>
    <x v="42"/>
    <n v="2017"/>
    <n v="32000"/>
    <s v="Petrol       "/>
    <s v="Automatic    "/>
    <s v="Orange "/>
    <s v="Second           "/>
    <s v="998 cc  "/>
    <s v="67 bhp @ 6000 rpm   "/>
    <x v="89"/>
    <n v="3.7149999999999999"/>
    <n v="1.635"/>
    <n v="1.5649999999999999"/>
    <x v="0"/>
    <s v="SI"/>
    <n v="35"/>
  </r>
  <r>
    <s v="Maruti Suzuki "/>
    <x v="498"/>
    <x v="738"/>
    <n v="575000"/>
    <x v="163"/>
    <n v="2018"/>
    <n v="27239"/>
    <s v="Petrol       "/>
    <s v="Automatic    "/>
    <s v="Orange "/>
    <s v="First            "/>
    <s v="998 cc  "/>
    <s v="67 bhp @ 6000 rpm   "/>
    <x v="89"/>
    <n v="3.6"/>
    <n v="1.6"/>
    <n v="1.56"/>
    <x v="0"/>
    <s v="SI"/>
    <n v="35"/>
  </r>
  <r>
    <s v="MG            "/>
    <x v="499"/>
    <x v="739"/>
    <n v="1550000"/>
    <x v="51"/>
    <n v="2022"/>
    <n v="600"/>
    <s v="Petrol       "/>
    <s v="Manual       "/>
    <s v="Orange "/>
    <s v="First            "/>
    <s v="1498 cc "/>
    <s v="108 bhp @ 6000 rpm  "/>
    <x v="108"/>
    <n v="4.3230000000000004"/>
    <n v="1.8089999999999999"/>
    <n v="1.65"/>
    <x v="0"/>
    <s v="SI"/>
    <n v="48"/>
  </r>
  <r>
    <s v="Tata          "/>
    <x v="500"/>
    <x v="740"/>
    <n v="449000"/>
    <x v="351"/>
    <n v="2018"/>
    <n v="53512"/>
    <s v="Petrol       "/>
    <s v="Manual       "/>
    <s v="Orange "/>
    <s v="Second           "/>
    <s v="1199 cc "/>
    <s v="84 bhp @ 6000 rpm   "/>
    <x v="37"/>
    <n v="3.746"/>
    <n v="1.647"/>
    <n v="1.5349999999999999"/>
    <x v="0"/>
    <s v="SI"/>
    <n v="35"/>
  </r>
  <r>
    <s v="Tata          "/>
    <x v="501"/>
    <x v="741"/>
    <n v="890000"/>
    <x v="343"/>
    <n v="2018"/>
    <n v="35000"/>
    <s v="Petrol       "/>
    <s v="Automatic    "/>
    <s v="Orange "/>
    <s v="First            "/>
    <s v="1198 cc "/>
    <s v="108 bhp @ 5000 rpm  "/>
    <x v="108"/>
    <n v="3.9940000000000002"/>
    <n v="1.8109999999999999"/>
    <n v="1.607"/>
    <x v="0"/>
    <s v="SI"/>
    <n v="44"/>
  </r>
  <r>
    <s v="Volkswagen    "/>
    <x v="502"/>
    <x v="742"/>
    <n v="525000"/>
    <x v="249"/>
    <n v="2014"/>
    <n v="43550"/>
    <s v="Petrol       "/>
    <s v="Manual       "/>
    <s v="Orange "/>
    <s v="First            "/>
    <s v="1198 cc "/>
    <s v="74 bhp @ 5400 rpm   "/>
    <x v="76"/>
    <n v="3.97"/>
    <n v="1.6819999999999999"/>
    <n v="1.4530000000000001"/>
    <x v="0"/>
    <s v="SI"/>
    <n v="45"/>
  </r>
  <r>
    <s v="Maruti Suzuki "/>
    <x v="281"/>
    <x v="743"/>
    <n v="642000"/>
    <x v="377"/>
    <n v="2014"/>
    <n v="53693"/>
    <s v="CNG          "/>
    <s v="Manual       "/>
    <s v="Others "/>
    <s v="First            "/>
    <s v="1373 cc "/>
    <s v="82 bhp @ 6000 rpm   "/>
    <x v="85"/>
    <n v="4.2649999999999997"/>
    <n v="1.6950000000000001"/>
    <n v="1.6850000000000001"/>
    <x v="1"/>
    <s v="SI"/>
    <n v="60"/>
  </r>
  <r>
    <s v="Maruti Suzuki "/>
    <x v="177"/>
    <x v="744"/>
    <n v="780000"/>
    <x v="378"/>
    <n v="2017"/>
    <n v="94827"/>
    <s v="Diesel       "/>
    <s v="Manual       "/>
    <s v="Others "/>
    <s v="First            "/>
    <s v="1248 cc "/>
    <s v="89 bhp @ 4000 rpm   "/>
    <x v="74"/>
    <n v="3.9950000000000001"/>
    <n v="1.79"/>
    <n v="1.64"/>
    <x v="0"/>
    <s v="SI"/>
    <n v="48"/>
  </r>
  <r>
    <s v="Maruti Suzuki "/>
    <x v="175"/>
    <x v="745"/>
    <n v="1063000"/>
    <x v="379"/>
    <n v="2019"/>
    <n v="31056"/>
    <s v="Diesel       "/>
    <s v="Manual       "/>
    <s v="Others "/>
    <s v="First            "/>
    <s v="1598 cc "/>
    <s v="118 bhp @ 3750 rpm  "/>
    <x v="68"/>
    <n v="4.3"/>
    <n v="1.7649999999999999"/>
    <n v="1.59"/>
    <x v="0"/>
    <s v="SI"/>
    <n v="48"/>
  </r>
  <r>
    <s v="Honda         "/>
    <x v="269"/>
    <x v="746"/>
    <n v="600000"/>
    <x v="119"/>
    <n v="2014"/>
    <n v="75574"/>
    <s v="Petrol       "/>
    <s v="Manual       "/>
    <s v="Others "/>
    <s v="Second           "/>
    <s v="1497 cc "/>
    <s v="117 bhp @ 6600 rpm  "/>
    <x v="50"/>
    <n v="4.4400000000000004"/>
    <n v="1.6950000000000001"/>
    <n v="1.4950000000000001"/>
    <x v="0"/>
    <s v="SI"/>
    <n v="40"/>
  </r>
  <r>
    <s v="Hyundai       "/>
    <x v="503"/>
    <x v="747"/>
    <n v="515000"/>
    <x v="257"/>
    <n v="2022"/>
    <n v="3395"/>
    <s v="Petrol       "/>
    <s v="Manual       "/>
    <s v="Others "/>
    <s v="First            "/>
    <s v="1086 cc "/>
    <s v="68 bhp @ 5500 rpm   "/>
    <x v="79"/>
    <n v="3.61"/>
    <n v="1.645"/>
    <n v="1.56"/>
    <x v="0"/>
    <s v="SI"/>
    <n v="35"/>
  </r>
  <r>
    <s v="Maruti Suzuki "/>
    <x v="445"/>
    <x v="748"/>
    <n v="301000"/>
    <x v="380"/>
    <n v="2011"/>
    <n v="28513"/>
    <s v="Petrol       "/>
    <s v="Manual       "/>
    <s v="Others "/>
    <s v="First            "/>
    <s v="1197 cc "/>
    <s v="85 bhp @ 6000 rpm   "/>
    <x v="91"/>
    <n v="3.85"/>
    <n v="1.6950000000000001"/>
    <n v="1.53"/>
    <x v="0"/>
    <s v="SI"/>
    <n v="42"/>
  </r>
  <r>
    <s v="Maruti Suzuki "/>
    <x v="318"/>
    <x v="749"/>
    <n v="390000"/>
    <x v="341"/>
    <n v="2018"/>
    <n v="66794"/>
    <s v="Petrol       "/>
    <s v="Manual       "/>
    <s v="Others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225"/>
    <x v="750"/>
    <n v="661000"/>
    <x v="381"/>
    <n v="2021"/>
    <n v="14366"/>
    <s v="Petrol       "/>
    <s v="Manual       "/>
    <s v="Others "/>
    <s v="First            "/>
    <s v="1197 cc "/>
    <s v="89 bhp @ 6000 rpm   "/>
    <x v="74"/>
    <n v="3.8450000000000002"/>
    <n v="1.7350000000000001"/>
    <n v="1.53"/>
    <x v="0"/>
    <s v="SI"/>
    <n v="37"/>
  </r>
  <r>
    <s v="Renault       "/>
    <x v="274"/>
    <x v="751"/>
    <n v="319000"/>
    <x v="382"/>
    <n v="2018"/>
    <n v="89059"/>
    <s v="Petrol       "/>
    <s v="Manual       "/>
    <s v="Others "/>
    <s v="First            "/>
    <s v="799 cc  "/>
    <s v="53 bhp @ 5678 rpm   "/>
    <x v="104"/>
    <n v="3.6789999999999998"/>
    <n v="1.579"/>
    <n v="1.478"/>
    <x v="0"/>
    <s v="SI"/>
    <n v="28"/>
  </r>
  <r>
    <s v="Renault       "/>
    <x v="275"/>
    <x v="752"/>
    <n v="426999"/>
    <x v="383"/>
    <n v="2020"/>
    <n v="41669"/>
    <s v="Petrol       "/>
    <s v="Automatic    "/>
    <s v="Others "/>
    <s v="First            "/>
    <s v="999 cc  "/>
    <s v="67 bhp @ 5500 rpm   "/>
    <x v="89"/>
    <n v="3.6789999999999998"/>
    <n v="1.579"/>
    <n v="1.478"/>
    <x v="0"/>
    <s v="SI"/>
    <n v="28"/>
  </r>
  <r>
    <s v="Skoda         "/>
    <x v="504"/>
    <x v="753"/>
    <n v="1515000"/>
    <x v="384"/>
    <n v="2018"/>
    <n v="67546"/>
    <s v="Petrol       "/>
    <s v="Automatic    "/>
    <s v="Others "/>
    <s v="Second           "/>
    <s v="1798 cc "/>
    <s v="177 bhp @ 5100 rpm  "/>
    <x v="0"/>
    <n v="4.67"/>
    <n v="1.8140000000000001"/>
    <n v="1.476"/>
    <x v="0"/>
    <s v="SI"/>
    <n v="50"/>
  </r>
  <r>
    <s v="Maruti Suzuki "/>
    <x v="505"/>
    <x v="754"/>
    <n v="135000"/>
    <x v="385"/>
    <n v="2008"/>
    <n v="72542"/>
    <s v="Petrol       "/>
    <s v="Manual       "/>
    <s v="Pink   "/>
    <s v="First            "/>
    <s v="1061 cc "/>
    <s v="64@6200             "/>
    <x v="136"/>
    <n v="3.4950000000000001"/>
    <n v="1.4950000000000001"/>
    <n v="1.595"/>
    <x v="0"/>
    <s v="SI"/>
    <n v="35"/>
  </r>
  <r>
    <s v="Chevrolet     "/>
    <x v="506"/>
    <x v="755"/>
    <n v="320000"/>
    <x v="207"/>
    <n v="2011"/>
    <n v="75000"/>
    <s v="Diesel       "/>
    <s v="Manual       "/>
    <s v="Purple "/>
    <s v="Second           "/>
    <s v="1991 cc "/>
    <s v="150@4000            "/>
    <x v="137"/>
    <n v="4.5970000000000004"/>
    <n v="1.788"/>
    <n v="1.4770000000000001"/>
    <x v="0"/>
    <s v="SI"/>
    <n v="60"/>
  </r>
  <r>
    <s v="MINI          "/>
    <x v="354"/>
    <x v="756"/>
    <n v="1489000"/>
    <x v="386"/>
    <n v="2014"/>
    <n v="81000"/>
    <s v="Diesel       "/>
    <s v="Automatic    "/>
    <s v="Purple "/>
    <s v="Second           "/>
    <s v="1995 cc "/>
    <s v="112 bhp @           "/>
    <x v="120"/>
    <n v="4.0970000000000004"/>
    <n v="1.7889999999999999"/>
    <n v="1.5609999999999999"/>
    <x v="0"/>
    <s v="SI"/>
    <n v="47"/>
  </r>
  <r>
    <s v="Toyota        "/>
    <x v="507"/>
    <x v="757"/>
    <n v="3000000"/>
    <x v="387"/>
    <n v="2021"/>
    <n v="38000"/>
    <s v="Diesel       "/>
    <s v="Automatic    "/>
    <s v="Purple "/>
    <s v="First            "/>
    <s v="2393 cc "/>
    <s v="148 bhp @ 3400 rpm  "/>
    <x v="41"/>
    <n v="4.7350000000000003"/>
    <n v="1.83"/>
    <n v="1.7949999999999999"/>
    <x v="1"/>
    <s v="SI"/>
    <n v="55"/>
  </r>
  <r>
    <s v="Honda         "/>
    <x v="508"/>
    <x v="758"/>
    <n v="375000"/>
    <x v="75"/>
    <n v="2013"/>
    <n v="86000"/>
    <s v="Petrol       "/>
    <s v="Manual       "/>
    <s v="Purple "/>
    <s v="Second           "/>
    <s v="1497 cc "/>
    <s v="116 bhp @ 6600 rpm  "/>
    <x v="109"/>
    <n v="4.4400000000000004"/>
    <n v="1.6950000000000001"/>
    <n v="1.4850000000000001"/>
    <x v="0"/>
    <s v="SI"/>
    <n v="42"/>
  </r>
  <r>
    <s v="Maruti Suzuki "/>
    <x v="280"/>
    <x v="759"/>
    <n v="325000"/>
    <x v="208"/>
    <n v="2014"/>
    <n v="58000"/>
    <s v="CNG          "/>
    <s v="Manual       "/>
    <s v="Red    "/>
    <s v="Second           "/>
    <s v="998 cc  "/>
    <s v="58 bhp @ 6200 rpm   "/>
    <x v="106"/>
    <n v="3.5990000000000002"/>
    <n v="1.4950000000000001"/>
    <n v="1.7"/>
    <x v="0"/>
    <s v="SI"/>
    <n v="35"/>
  </r>
  <r>
    <s v="Maruti Suzuki "/>
    <x v="279"/>
    <x v="760"/>
    <n v="400000"/>
    <x v="121"/>
    <n v="2016"/>
    <n v="67850"/>
    <s v="CNG          "/>
    <s v="Manual       "/>
    <s v="Red    "/>
    <s v="First            "/>
    <s v="998 cc  "/>
    <s v="58 bhp @ 6200 rpm   "/>
    <x v="106"/>
    <n v="3.5990000000000002"/>
    <n v="1.4950000000000001"/>
    <n v="1.7"/>
    <x v="0"/>
    <s v="SI"/>
    <n v="35"/>
  </r>
  <r>
    <s v="Audi          "/>
    <x v="509"/>
    <x v="761"/>
    <n v="1450000"/>
    <x v="9"/>
    <n v="2014"/>
    <n v="33000"/>
    <s v="Diesel       "/>
    <s v="Automatic    "/>
    <s v="Red    "/>
    <s v="Second           "/>
    <s v="1968 cc "/>
    <s v="177 bhp @ 3750 rpm  "/>
    <x v="0"/>
    <n v="4.915"/>
    <n v="1.8740000000000001"/>
    <n v="1.4550000000000001"/>
    <x v="0"/>
    <s v="SI"/>
    <n v="65"/>
  </r>
  <r>
    <s v="Audi          "/>
    <x v="510"/>
    <x v="762"/>
    <n v="1525000"/>
    <x v="105"/>
    <n v="2016"/>
    <n v="32000"/>
    <s v="Diesel       "/>
    <s v="Automatic    "/>
    <s v="Red  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8"/>
    <x v="763"/>
    <n v="1575000"/>
    <x v="201"/>
    <n v="2014"/>
    <n v="15000"/>
    <s v="Diesel       "/>
    <s v="Automatic    "/>
    <s v="Red    "/>
    <s v="First            "/>
    <s v="1968 cc "/>
    <s v="141 bhp @ 4200 rpm  "/>
    <x v="7"/>
    <n v="4.7009999999999996"/>
    <n v="1.8260000000000001"/>
    <n v="1.427"/>
    <x v="0"/>
    <s v="SI"/>
    <n v="63"/>
  </r>
  <r>
    <s v="Audi          "/>
    <x v="140"/>
    <x v="764"/>
    <n v="2475000"/>
    <x v="12"/>
    <n v="2018"/>
    <n v="38000"/>
    <s v="Diesel       "/>
    <s v="Automatic    "/>
    <s v="Red    "/>
    <s v="First            "/>
    <s v="1968 cc "/>
    <s v="184 bhp @ 3500 rpm  "/>
    <x v="12"/>
    <n v="4.3849999999999998"/>
    <n v="1.831"/>
    <n v="1.6080000000000001"/>
    <x v="0"/>
    <s v="SI"/>
    <n v="64"/>
  </r>
  <r>
    <s v="Audi          "/>
    <x v="511"/>
    <x v="765"/>
    <n v="2950000"/>
    <x v="388"/>
    <n v="2018"/>
    <n v="17300"/>
    <s v="Diesel       "/>
    <s v="Automatic    "/>
    <s v="Red  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5"/>
    <x v="766"/>
    <n v="3400000"/>
    <x v="20"/>
    <n v="2018"/>
    <n v="51000"/>
    <s v="Diesel       "/>
    <s v="Automatic    "/>
    <s v="Red    "/>
    <s v="First            "/>
    <s v="1968 cc "/>
    <s v="190 bhp @ 3800 rpm  "/>
    <x v="9"/>
    <n v="4.9329999999999998"/>
    <n v="1.8740000000000001"/>
    <n v="1.4550000000000001"/>
    <x v="0"/>
    <s v="SI"/>
    <n v="75"/>
  </r>
  <r>
    <s v="BMW           "/>
    <x v="17"/>
    <x v="767"/>
    <n v="1550000"/>
    <x v="51"/>
    <n v="2013"/>
    <n v="104264"/>
    <s v="Diesel       "/>
    <s v="Automatic    "/>
    <s v="Red    "/>
    <s v="Second           "/>
    <s v="1995 cc "/>
    <s v="188 bhp @ 4000 rpm  "/>
    <x v="11"/>
    <n v="4.633"/>
    <n v="1.8109999999999999"/>
    <n v="1.429"/>
    <x v="0"/>
    <s v="SI"/>
    <n v="57"/>
  </r>
  <r>
    <s v="BMW           "/>
    <x v="145"/>
    <x v="768"/>
    <n v="2275000"/>
    <x v="78"/>
    <n v="2015"/>
    <n v="78362"/>
    <s v="Diesel       "/>
    <s v="Automatic    "/>
    <s v="Red    "/>
    <s v="First            "/>
    <s v="1995 cc "/>
    <s v="184 bhp @ 4000 rpm  "/>
    <x v="12"/>
    <n v="4.6239999999999997"/>
    <n v="2.0310000000000001"/>
    <n v="1.429"/>
    <x v="0"/>
    <s v="SI"/>
    <n v="60"/>
  </r>
  <r>
    <s v="BMW           "/>
    <x v="512"/>
    <x v="769"/>
    <n v="6100000"/>
    <x v="324"/>
    <n v="2021"/>
    <n v="24500"/>
    <s v="Diesel       "/>
    <s v="Automatic    "/>
    <s v="Red    "/>
    <s v="First            "/>
    <s v="2993 cc "/>
    <s v="260 bhp @ 4000 rpm  "/>
    <x v="138"/>
    <n v="4.7519999999999998"/>
    <n v="1.9179999999999999"/>
    <n v="1.621"/>
    <x v="0"/>
    <s v="SI"/>
    <n v="68"/>
  </r>
  <r>
    <s v="Ford          "/>
    <x v="513"/>
    <x v="770"/>
    <n v="299000"/>
    <x v="180"/>
    <n v="2013"/>
    <n v="64983"/>
    <s v="Diesel       "/>
    <s v="Manual       "/>
    <s v="Red    "/>
    <s v="First            "/>
    <s v="1399 cc "/>
    <s v="68 bhp @ 4000 rpm   "/>
    <x v="79"/>
    <n v="3.7949999999999999"/>
    <n v="1.68"/>
    <n v="1.427"/>
    <x v="0"/>
    <s v="SI"/>
    <n v="45"/>
  </r>
  <r>
    <s v="Honda         "/>
    <x v="514"/>
    <x v="771"/>
    <n v="540000"/>
    <x v="297"/>
    <n v="2015"/>
    <n v="76000"/>
    <s v="Diesel       "/>
    <s v="Manual       "/>
    <s v="Red    "/>
    <s v="First            "/>
    <s v="1498 cc "/>
    <s v="99 bhp @ 3600 rpm   "/>
    <x v="14"/>
    <n v="4.4400000000000004"/>
    <n v="1.6950000000000001"/>
    <n v="1.4950000000000001"/>
    <x v="0"/>
    <s v="SI"/>
    <n v="40"/>
  </r>
  <r>
    <s v="Hyundai       "/>
    <x v="515"/>
    <x v="772"/>
    <n v="775000"/>
    <x v="266"/>
    <n v="2015"/>
    <n v="82000"/>
    <s v="Diesel       "/>
    <s v="Manual       "/>
    <s v="Red    "/>
    <s v="Second           "/>
    <s v="1582 cc "/>
    <s v="126 bhp @ 4000 rpm  "/>
    <x v="18"/>
    <n v="4.2699999999999996"/>
    <n v="1.78"/>
    <n v="1.63"/>
    <x v="0"/>
    <s v="SI"/>
    <n v="60"/>
  </r>
  <r>
    <s v="Hyundai       "/>
    <x v="516"/>
    <x v="773"/>
    <n v="810000"/>
    <x v="389"/>
    <n v="2018"/>
    <n v="73000"/>
    <s v="Diesel       "/>
    <s v="Manual       "/>
    <s v="Red    "/>
    <s v="First            "/>
    <s v="1582 cc "/>
    <s v="126 bhp @ 4000 rpm  "/>
    <x v="18"/>
    <n v="4.4400000000000004"/>
    <n v="1.7290000000000001"/>
    <n v="1.4750000000000001"/>
    <x v="0"/>
    <s v="SI"/>
    <n v="45"/>
  </r>
  <r>
    <s v="Hyundai       "/>
    <x v="30"/>
    <x v="774"/>
    <n v="850000"/>
    <x v="27"/>
    <n v="2016"/>
    <n v="72000"/>
    <s v="Diesel       "/>
    <s v="Manual       "/>
    <s v="Red    "/>
    <s v="First            "/>
    <s v="1582 cc "/>
    <s v="126 bhp @ 4000 rpm  "/>
    <x v="18"/>
    <n v="4.2699999999999996"/>
    <n v="1.78"/>
    <n v="1.63"/>
    <x v="0"/>
    <s v="SI"/>
    <n v="60"/>
  </r>
  <r>
    <s v="Hyundai       "/>
    <x v="517"/>
    <x v="775"/>
    <n v="1100000"/>
    <x v="56"/>
    <n v="2018"/>
    <n v="65954"/>
    <s v="Diesel       "/>
    <s v="Manual       "/>
    <s v="Red    "/>
    <s v="First            "/>
    <s v="1582 cc "/>
    <s v="126 bhp @ 4000 rpm  "/>
    <x v="18"/>
    <n v="4.2699999999999996"/>
    <n v="1.78"/>
    <n v="1.665"/>
    <x v="0"/>
    <s v="SI"/>
    <n v="55"/>
  </r>
  <r>
    <s v="Jaguar        "/>
    <x v="159"/>
    <x v="776"/>
    <n v="2700000"/>
    <x v="200"/>
    <n v="2018"/>
    <n v="45545"/>
    <s v="Diesel       "/>
    <s v="Automatic    "/>
    <s v="Red    "/>
    <s v="Second           "/>
    <s v="1999 cc "/>
    <s v="177 bhp @ 4000 rpm  "/>
    <x v="0"/>
    <n v="4.7949999999999999"/>
    <n v="1.9670000000000001"/>
    <n v="1.4159999999999999"/>
    <x v="0"/>
    <s v="SI"/>
    <n v="56"/>
  </r>
  <r>
    <s v="Kia           "/>
    <x v="518"/>
    <x v="777"/>
    <n v="1485000"/>
    <x v="390"/>
    <n v="2021"/>
    <n v="13000"/>
    <s v="Diesel       "/>
    <s v="Automatic    "/>
    <s v="Red    "/>
    <s v="First            "/>
    <s v="1493 cc "/>
    <s v="113 bhp @ 4000 rpm  "/>
    <x v="19"/>
    <n v="3.9950000000000001"/>
    <n v="1.79"/>
    <n v="1.647"/>
    <x v="0"/>
    <s v="SI"/>
    <n v="45"/>
  </r>
  <r>
    <s v="Kia           "/>
    <x v="518"/>
    <x v="778"/>
    <n v="1499000"/>
    <x v="391"/>
    <n v="2021"/>
    <n v="22000"/>
    <s v="Diesel       "/>
    <s v="Automatic    "/>
    <s v="Red    "/>
    <s v="First            "/>
    <s v="1493 cc "/>
    <s v="113 bhp @ 4000 rpm  "/>
    <x v="19"/>
    <n v="3.9950000000000001"/>
    <n v="1.79"/>
    <n v="1.647"/>
    <x v="0"/>
    <s v="SI"/>
    <n v="45"/>
  </r>
  <r>
    <s v="Land Rover    "/>
    <x v="519"/>
    <x v="779"/>
    <n v="2300000"/>
    <x v="392"/>
    <n v="2013"/>
    <n v="110000"/>
    <s v="Diesel       "/>
    <s v="Automatic    "/>
    <s v="Red    "/>
    <s v="Second           "/>
    <s v="2179 cc "/>
    <s v="190 bhp @ 3500 rpm  "/>
    <x v="9"/>
    <n v="4.3550000000000004"/>
    <n v="2.12"/>
    <n v="1.635"/>
    <x v="0"/>
    <s v="SI"/>
    <n v="57"/>
  </r>
  <r>
    <s v="Land Rover    "/>
    <x v="162"/>
    <x v="780"/>
    <n v="3500000"/>
    <x v="58"/>
    <n v="2016"/>
    <n v="78000"/>
    <s v="Diesel       "/>
    <s v="Automatic    "/>
    <s v="Red    "/>
    <s v="First            "/>
    <s v="1999 cc "/>
    <s v="177 bhp @ 4000 rpm  "/>
    <x v="0"/>
    <n v="4.5999999999999996"/>
    <n v="2.069"/>
    <n v="1.69"/>
    <x v="1"/>
    <s v="SI"/>
    <n v="65"/>
  </r>
  <r>
    <s v="Mahindra      "/>
    <x v="520"/>
    <x v="781"/>
    <n v="249000"/>
    <x v="393"/>
    <n v="2013"/>
    <n v="60000"/>
    <s v="Diesel       "/>
    <s v="Manual       "/>
    <s v="Red    "/>
    <s v="First            "/>
    <s v="1493 cc "/>
    <s v="100 bhp @ 3750 rpm  "/>
    <x v="24"/>
    <n v="3.9849999999999999"/>
    <n v="1.85"/>
    <n v="1.88"/>
    <x v="1"/>
    <s v="SI"/>
    <n v="55"/>
  </r>
  <r>
    <s v="Mahindra      "/>
    <x v="521"/>
    <x v="782"/>
    <n v="565000"/>
    <x v="275"/>
    <n v="2017"/>
    <n v="65000"/>
    <s v="Diesel       "/>
    <s v="Manual       "/>
    <s v="Red    "/>
    <s v="Second           "/>
    <s v="1493 cc "/>
    <s v="84 bhp @ 3750 rpm   "/>
    <x v="37"/>
    <n v="3.9950000000000001"/>
    <n v="1.835"/>
    <n v="1.839"/>
    <x v="1"/>
    <s v="SI"/>
    <n v="60"/>
  </r>
  <r>
    <s v="Mahindra      "/>
    <x v="522"/>
    <x v="783"/>
    <n v="875000"/>
    <x v="246"/>
    <n v="2014"/>
    <n v="100000"/>
    <s v="Diesel       "/>
    <s v="Manual       "/>
    <s v="Red    "/>
    <s v="Second           "/>
    <s v="2179 cc "/>
    <s v="120 bhp @ 4000 rpm  "/>
    <x v="118"/>
    <n v="4.4560000000000004"/>
    <n v="1.82"/>
    <n v="1.9950000000000001"/>
    <x v="5"/>
    <s v="SI"/>
    <n v="60"/>
  </r>
  <r>
    <s v="Mahindra      "/>
    <x v="51"/>
    <x v="784"/>
    <n v="1475000"/>
    <x v="327"/>
    <n v="2021"/>
    <n v="12000"/>
    <s v="Diesel       "/>
    <s v="Manual       "/>
    <s v="Red    "/>
    <s v="First            "/>
    <s v="2184 cc "/>
    <s v="130 bhp @ 3750 rpm  "/>
    <x v="27"/>
    <n v="3.9849999999999999"/>
    <n v="1.82"/>
    <n v="1.8440000000000001"/>
    <x v="2"/>
    <s v="NO"/>
    <n v="57"/>
  </r>
  <r>
    <s v="Mahindra      "/>
    <x v="523"/>
    <x v="785"/>
    <n v="1595000"/>
    <x v="181"/>
    <n v="2018"/>
    <n v="54154"/>
    <s v="Diesel       "/>
    <s v="Automatic    "/>
    <s v="Red    "/>
    <s v="Second           "/>
    <s v="2179 cc "/>
    <s v="153 bhp @ 3750 rpm  "/>
    <x v="26"/>
    <n v="4.585"/>
    <n v="1.89"/>
    <n v="1.7849999999999999"/>
    <x v="1"/>
    <s v="SI"/>
    <n v="70"/>
  </r>
  <r>
    <s v="Maruti Suzuki "/>
    <x v="381"/>
    <x v="786"/>
    <n v="675000"/>
    <x v="55"/>
    <n v="2016"/>
    <n v="45000"/>
    <s v="Diesel       "/>
    <s v="Manual       "/>
    <s v="Red    "/>
    <s v="First            "/>
    <s v="1248 cc "/>
    <s v="89 bhp @ 4000 rpm   "/>
    <x v="74"/>
    <n v="3.9950000000000001"/>
    <n v="1.79"/>
    <n v="1.64"/>
    <x v="0"/>
    <s v="SI"/>
    <n v="48"/>
  </r>
  <r>
    <s v="Maruti Suzuki "/>
    <x v="382"/>
    <x v="787"/>
    <n v="695000"/>
    <x v="194"/>
    <n v="2018"/>
    <n v="66000"/>
    <s v="Diesel       "/>
    <s v="Automatic    "/>
    <s v="Red   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524"/>
    <x v="788"/>
    <n v="695000"/>
    <x v="194"/>
    <n v="2016"/>
    <n v="68921"/>
    <s v="Diesel       "/>
    <s v="Manual       "/>
    <s v="Red    "/>
    <s v="First            "/>
    <s v="1248 cc "/>
    <s v="74 bhp @ 4000 rpm   "/>
    <x v="76"/>
    <n v="3.9950000000000001"/>
    <n v="1.7450000000000001"/>
    <n v="1.5"/>
    <x v="0"/>
    <s v="SI"/>
    <n v="37"/>
  </r>
  <r>
    <s v="Maruti Suzuki "/>
    <x v="525"/>
    <x v="789"/>
    <n v="699000"/>
    <x v="309"/>
    <n v="2018"/>
    <n v="43000"/>
    <s v="Diesel       "/>
    <s v="Automatic    "/>
    <s v="Red    "/>
    <s v="First            "/>
    <s v="1248 cc "/>
    <s v="74 bhp @ 4000 rpm   "/>
    <x v="76"/>
    <n v="3.84"/>
    <n v="1.7350000000000001"/>
    <n v="1.53"/>
    <x v="0"/>
    <s v="SI"/>
    <n v="37"/>
  </r>
  <r>
    <s v="Maruti Suzuki "/>
    <x v="381"/>
    <x v="790"/>
    <n v="711000"/>
    <x v="394"/>
    <n v="2018"/>
    <n v="67900"/>
    <s v="Diesel       "/>
    <s v="Manual       "/>
    <s v="Red    "/>
    <s v="First            "/>
    <s v="1248 cc "/>
    <s v="89 bhp @ 4000 rpm   "/>
    <x v="74"/>
    <n v="3.9950000000000001"/>
    <n v="1.79"/>
    <n v="1.64"/>
    <x v="0"/>
    <s v="SI"/>
    <n v="48"/>
  </r>
  <r>
    <s v="Maruti Suzuki "/>
    <x v="173"/>
    <x v="791"/>
    <n v="715000"/>
    <x v="277"/>
    <n v="2017"/>
    <n v="71000"/>
    <s v="Diesel       "/>
    <s v="Manual       "/>
    <s v="Red    "/>
    <s v="First            "/>
    <s v="1248 cc "/>
    <s v="89 bhp @ 4000 rpm   "/>
    <x v="74"/>
    <n v="3.9950000000000001"/>
    <n v="1.79"/>
    <n v="1.64"/>
    <x v="0"/>
    <s v="SI"/>
    <n v="48"/>
  </r>
  <r>
    <s v="Maruti Suzuki "/>
    <x v="177"/>
    <x v="792"/>
    <n v="850000"/>
    <x v="27"/>
    <n v="2018"/>
    <n v="37093"/>
    <s v="Diesel       "/>
    <s v="Manual       "/>
    <s v="Red    "/>
    <s v="First            "/>
    <s v="1248 cc "/>
    <s v="89 bhp @ 4000 rpm   "/>
    <x v="74"/>
    <n v="3.9950000000000001"/>
    <n v="1.79"/>
    <n v="1.64"/>
    <x v="0"/>
    <s v="SI"/>
    <n v="48"/>
  </r>
  <r>
    <s v="Maruti Suzuki "/>
    <x v="386"/>
    <x v="793"/>
    <n v="860000"/>
    <x v="234"/>
    <n v="2018"/>
    <n v="33030"/>
    <s v="Diesel       "/>
    <s v="Manual       "/>
    <s v="Red    "/>
    <s v="First            "/>
    <s v="1248 cc "/>
    <s v="89 bhp @ 4000 rpm   "/>
    <x v="74"/>
    <n v="3.9950000000000001"/>
    <n v="1.79"/>
    <n v="1.64"/>
    <x v="0"/>
    <s v="SI"/>
    <n v="48"/>
  </r>
  <r>
    <s v="Mercedes-Benz "/>
    <x v="526"/>
    <x v="794"/>
    <n v="1495000"/>
    <x v="360"/>
    <n v="2011"/>
    <n v="72100"/>
    <s v="Diesel       "/>
    <s v="Automatic    "/>
    <s v="Red    "/>
    <s v="Second           "/>
    <s v="2987 cc "/>
    <s v="235 bhp @ 4000 rpm  "/>
    <x v="139"/>
    <n v="5.226"/>
    <n v="2.12"/>
    <n v="1.4790000000000001"/>
    <x v="0"/>
    <s v="SI"/>
    <n v="90"/>
  </r>
  <r>
    <s v="Mercedes-Benz "/>
    <x v="527"/>
    <x v="795"/>
    <n v="1850000"/>
    <x v="106"/>
    <n v="2016"/>
    <n v="37600"/>
    <s v="Diesel       "/>
    <s v="Automatic    "/>
    <s v="Red    "/>
    <s v="First            "/>
    <s v="2143 cc "/>
    <s v="134 bhp @ 3600 rpm  "/>
    <x v="101"/>
    <n v="4.2990000000000004"/>
    <n v="1.78"/>
    <n v="1.4330000000000001"/>
    <x v="2"/>
    <s v="NO"/>
    <n v="50"/>
  </r>
  <r>
    <s v="Mercedes-Benz "/>
    <x v="528"/>
    <x v="796"/>
    <n v="2250000"/>
    <x v="332"/>
    <n v="2016"/>
    <n v="79000"/>
    <s v="Diesel       "/>
    <s v="Automatic    "/>
    <s v="Red    "/>
    <s v="First            "/>
    <s v="2143 cc "/>
    <s v="168 bhp @ 3400 rpm  "/>
    <x v="17"/>
    <n v="4.4169999999999998"/>
    <n v="1.804"/>
    <n v="1.494"/>
    <x v="0"/>
    <s v="SI"/>
    <n v="50"/>
  </r>
  <r>
    <s v="Mercedes-Benz "/>
    <x v="529"/>
    <x v="797"/>
    <n v="2800000"/>
    <x v="255"/>
    <n v="2018"/>
    <n v="20000"/>
    <s v="Diesel       "/>
    <s v="Automatic    "/>
    <s v="Red    "/>
    <s v="First            "/>
    <s v="2143 cc "/>
    <s v="136 bhp @ 3200 rpm  "/>
    <x v="140"/>
    <n v="4.63"/>
    <n v="1.7769999999999999"/>
    <n v="1.4319999999999999"/>
    <x v="0"/>
    <s v="SI"/>
    <n v="56"/>
  </r>
  <r>
    <s v="Mercedes-Benz "/>
    <x v="529"/>
    <x v="798"/>
    <n v="3100000"/>
    <x v="395"/>
    <n v="2019"/>
    <n v="17000"/>
    <s v="Diesel       "/>
    <s v="Automatic    "/>
    <s v="Red    "/>
    <s v="First            "/>
    <s v="2143 cc "/>
    <s v="136 bhp @ 3200 rpm  "/>
    <x v="140"/>
    <n v="4.63"/>
    <n v="1.7769999999999999"/>
    <n v="1.4319999999999999"/>
    <x v="0"/>
    <s v="SI"/>
    <n v="56"/>
  </r>
  <r>
    <s v="MG            "/>
    <x v="391"/>
    <x v="799"/>
    <n v="1725000"/>
    <x v="396"/>
    <n v="2019"/>
    <n v="23952"/>
    <s v="Diesel       "/>
    <s v="Manual       "/>
    <s v="Red    "/>
    <s v="First            "/>
    <s v="1956 cc "/>
    <s v="169 bhp @ 3750 rpm  "/>
    <x v="35"/>
    <n v="4.6550000000000002"/>
    <n v="1.835"/>
    <n v="1.76"/>
    <x v="0"/>
    <s v="SI"/>
    <n v="60"/>
  </r>
  <r>
    <s v="MG            "/>
    <x v="66"/>
    <x v="800"/>
    <n v="1975000"/>
    <x v="331"/>
    <n v="2021"/>
    <n v="18500"/>
    <s v="Diesel       "/>
    <s v="Manual       "/>
    <s v="Red    "/>
    <s v="First            "/>
    <s v="1956 cc "/>
    <s v="169 bhp @ 3750 rpm  "/>
    <x v="35"/>
    <n v="4.6550000000000002"/>
    <n v="1.835"/>
    <n v="1.76"/>
    <x v="0"/>
    <s v="SI"/>
    <n v="60"/>
  </r>
  <r>
    <s v="MINI          "/>
    <x v="182"/>
    <x v="801"/>
    <n v="1950000"/>
    <x v="53"/>
    <n v="2014"/>
    <n v="24000"/>
    <s v="Diesel       "/>
    <s v="Automatic    "/>
    <s v="Red    "/>
    <s v="Second           "/>
    <s v="1496 cc "/>
    <s v="114 bhp @ 4000 rpm  "/>
    <x v="56"/>
    <n v="3.9820000000000002"/>
    <n v="1.7270000000000001"/>
    <n v="1.425"/>
    <x v="0"/>
    <s v="SI"/>
    <n v="44"/>
  </r>
  <r>
    <s v="MINI          "/>
    <x v="355"/>
    <x v="802"/>
    <n v="3300000"/>
    <x v="143"/>
    <n v="2019"/>
    <n v="6400"/>
    <s v="Diesel       "/>
    <s v="Automatic    "/>
    <s v="Red    "/>
    <s v="First            "/>
    <s v="1496 cc "/>
    <s v="114 bhp @ 4000 rpm  "/>
    <x v="56"/>
    <n v="3.8210000000000002"/>
    <n v="1.7270000000000001"/>
    <n v="1.4139999999999999"/>
    <x v="0"/>
    <s v="SI"/>
    <n v="44"/>
  </r>
  <r>
    <s v="Tata          "/>
    <x v="530"/>
    <x v="803"/>
    <n v="925000"/>
    <x v="33"/>
    <n v="2017"/>
    <n v="28000"/>
    <s v="Diesel       "/>
    <s v="Manual       "/>
    <s v="Red    "/>
    <s v="First            "/>
    <s v="1497 cc "/>
    <s v="108 bhp @ 3750 rpm  "/>
    <x v="108"/>
    <n v="3.9940000000000002"/>
    <n v="1.8109999999999999"/>
    <n v="1.607"/>
    <x v="0"/>
    <s v="SI"/>
    <n v="44"/>
  </r>
  <r>
    <s v="Tata          "/>
    <x v="531"/>
    <x v="804"/>
    <n v="2095000"/>
    <x v="397"/>
    <n v="2021"/>
    <n v="23000"/>
    <s v="Diesel       "/>
    <s v="Manual       "/>
    <s v="Red    "/>
    <s v="First            "/>
    <s v="1956 cc "/>
    <s v="168 bhp @ 3750 rpm  "/>
    <x v="17"/>
    <n v="4.5979999999999999"/>
    <n v="1.8939999999999999"/>
    <n v="1.706"/>
    <x v="0"/>
    <s v="SI"/>
    <n v="50"/>
  </r>
  <r>
    <s v="Tata          "/>
    <x v="532"/>
    <x v="805"/>
    <n v="2145000"/>
    <x v="398"/>
    <n v="2020"/>
    <n v="10290"/>
    <s v="Diesel       "/>
    <s v="Manual       "/>
    <s v="Red    "/>
    <s v="First            "/>
    <s v="1956 cc "/>
    <s v="168 bhp @ 3750 rpm  "/>
    <x v="17"/>
    <n v="4.5979999999999999"/>
    <n v="1.8939999999999999"/>
    <n v="1.706"/>
    <x v="0"/>
    <s v="SI"/>
    <n v="50"/>
  </r>
  <r>
    <s v="Volkswagen    "/>
    <x v="533"/>
    <x v="806"/>
    <n v="345000"/>
    <x v="111"/>
    <n v="2015"/>
    <n v="70000"/>
    <s v="Diesel       "/>
    <s v="Manual       "/>
    <s v="Red    "/>
    <s v="First            "/>
    <s v="1498 cc "/>
    <s v="89 bhp @ 4200 rpm   "/>
    <x v="74"/>
    <n v="3.9710000000000001"/>
    <n v="1.6819999999999999"/>
    <n v="1.4690000000000001"/>
    <x v="0"/>
    <s v="SI"/>
    <n v="45"/>
  </r>
  <r>
    <s v="Volvo         "/>
    <x v="190"/>
    <x v="807"/>
    <n v="2000000"/>
    <x v="399"/>
    <n v="2016"/>
    <n v="6000"/>
    <s v="Diesel       "/>
    <s v="Automatic    "/>
    <s v="Red    "/>
    <s v="First            "/>
    <s v="1984 cc "/>
    <s v="150 bhp @ 3500 rpm  "/>
    <x v="58"/>
    <n v="4.37"/>
    <n v="1.7829999999999999"/>
    <n v="1.458"/>
    <x v="0"/>
    <s v="SI"/>
    <n v="60"/>
  </r>
  <r>
    <s v="Volvo         "/>
    <x v="190"/>
    <x v="808"/>
    <n v="2100000"/>
    <x v="242"/>
    <n v="2018"/>
    <n v="42000"/>
    <s v="Diesel       "/>
    <s v="Automatic    "/>
    <s v="Red    "/>
    <s v="First            "/>
    <s v="1984 cc "/>
    <s v="150 bhp @ 3500 rpm  "/>
    <x v="58"/>
    <n v="4.37"/>
    <n v="1.7829999999999999"/>
    <n v="1.458"/>
    <x v="0"/>
    <s v="SI"/>
    <n v="60"/>
  </r>
  <r>
    <s v="Hyundai       "/>
    <x v="534"/>
    <x v="809"/>
    <n v="225000"/>
    <x v="308"/>
    <n v="2014"/>
    <n v="47721"/>
    <s v="LPG          "/>
    <s v="Manual       "/>
    <s v="Red    "/>
    <s v="First            "/>
    <s v="1086 cc "/>
    <s v="68 bhp @ 5500 rpm   "/>
    <x v="79"/>
    <n v="3.585"/>
    <n v="1.595"/>
    <n v="1.55"/>
    <x v="0"/>
    <s v="SI"/>
    <n v="35"/>
  </r>
  <r>
    <s v="Audi          "/>
    <x v="196"/>
    <x v="810"/>
    <n v="2900000"/>
    <x v="400"/>
    <n v="2011"/>
    <n v="56000"/>
    <s v="Petrol       "/>
    <s v="Automatic    "/>
    <s v="Red    "/>
    <s v="Third            "/>
    <s v="4163 cc "/>
    <s v="444 bhp @ 8250 rpm  "/>
    <x v="81"/>
    <n v="4.649"/>
    <n v="1.86"/>
    <n v="1.3660000000000001"/>
    <x v="0"/>
    <s v="SI"/>
    <n v="64"/>
  </r>
  <r>
    <s v="BMW           "/>
    <x v="535"/>
    <x v="811"/>
    <n v="10800000"/>
    <x v="401"/>
    <n v="2021"/>
    <n v="20000"/>
    <s v="Petrol       "/>
    <s v="Automatic    "/>
    <s v="Red    "/>
    <s v="First            "/>
    <s v="2998 cc "/>
    <s v="335 bhp @ 5500 rpm  "/>
    <x v="42"/>
    <n v="4.9349999999999996"/>
    <n v="2.004"/>
    <n v="1.696"/>
    <x v="0"/>
    <s v="SI"/>
    <n v="83"/>
  </r>
  <r>
    <s v="Datsun        "/>
    <x v="536"/>
    <x v="812"/>
    <n v="198000"/>
    <x v="402"/>
    <n v="2017"/>
    <n v="24000"/>
    <s v="Petrol       "/>
    <s v="Manual       "/>
    <s v="Red    "/>
    <s v="First            "/>
    <s v="999 cc  "/>
    <s v="67 bhp @ 5500 rpm   "/>
    <x v="89"/>
    <n v="3.4289999999999998"/>
    <n v="1.56"/>
    <n v="1.5409999999999999"/>
    <x v="0"/>
    <s v="SI"/>
    <n v="28"/>
  </r>
  <r>
    <s v="Datsun        "/>
    <x v="407"/>
    <x v="813"/>
    <n v="425000"/>
    <x v="4"/>
    <n v="2020"/>
    <n v="7520"/>
    <s v="Petrol       "/>
    <s v="Manual       "/>
    <s v="Red    "/>
    <s v="First            "/>
    <s v="999 cc  "/>
    <s v="67 bhp @ 5500 rpm   "/>
    <x v="89"/>
    <n v="3.4289999999999998"/>
    <n v="1.56"/>
    <n v="1.5409999999999999"/>
    <x v="0"/>
    <s v="SI"/>
    <n v="28"/>
  </r>
  <r>
    <s v="Honda         "/>
    <x v="537"/>
    <x v="814"/>
    <n v="351000"/>
    <x v="403"/>
    <n v="2014"/>
    <n v="39276"/>
    <s v="Petrol       "/>
    <s v="Manual       "/>
    <s v="Red    "/>
    <s v="First            "/>
    <s v="1198 cc "/>
    <s v="87 bhp @ 6000 rpm   "/>
    <x v="102"/>
    <n v="3.61"/>
    <n v="1.68"/>
    <n v="1.5"/>
    <x v="0"/>
    <s v="SI"/>
    <n v="35"/>
  </r>
  <r>
    <s v="Honda         "/>
    <x v="538"/>
    <x v="815"/>
    <n v="390000"/>
    <x v="341"/>
    <n v="2014"/>
    <n v="67000"/>
    <s v="Petrol       "/>
    <s v="Automatic    "/>
    <s v="Red    "/>
    <s v="First            "/>
    <s v="1198 cc "/>
    <s v="87 bhp @ 6000 rpm   "/>
    <x v="102"/>
    <n v="3.99"/>
    <n v="1.68"/>
    <n v="1.5049999999999999"/>
    <x v="0"/>
    <s v="SI"/>
    <n v="35"/>
  </r>
  <r>
    <s v="Honda         "/>
    <x v="309"/>
    <x v="816"/>
    <n v="400000"/>
    <x v="121"/>
    <n v="2016"/>
    <n v="50000"/>
    <s v="Petrol       "/>
    <s v="Manual       "/>
    <s v="Red    "/>
    <s v="First            "/>
    <s v="1199 cc "/>
    <s v="89 bhp @ 6000 rpm   "/>
    <x v="74"/>
    <n v="3.9550000000000001"/>
    <n v="1.694"/>
    <n v="1.544"/>
    <x v="0"/>
    <s v="SI"/>
    <n v="40"/>
  </r>
  <r>
    <s v="Honda         "/>
    <x v="302"/>
    <x v="817"/>
    <n v="425000"/>
    <x v="4"/>
    <n v="2014"/>
    <n v="58600"/>
    <s v="Petrol       "/>
    <s v="Manual       "/>
    <s v="Red    "/>
    <s v="First            "/>
    <s v="1198 cc "/>
    <s v="87 bhp @ 6000 rpm   "/>
    <x v="102"/>
    <n v="3.99"/>
    <n v="1.68"/>
    <n v="1.5049999999999999"/>
    <x v="0"/>
    <s v="SI"/>
    <n v="35"/>
  </r>
  <r>
    <s v="Honda         "/>
    <x v="336"/>
    <x v="818"/>
    <n v="445000"/>
    <x v="245"/>
    <n v="2012"/>
    <n v="111000"/>
    <s v="Petrol       "/>
    <s v="Manual       "/>
    <s v="Red   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94"/>
    <x v="819"/>
    <n v="475000"/>
    <x v="191"/>
    <n v="2012"/>
    <n v="40000"/>
    <s v="Petrol       "/>
    <s v="Automatic    "/>
    <s v="Red    "/>
    <s v="Second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94"/>
    <x v="820"/>
    <n v="495000"/>
    <x v="265"/>
    <n v="2012"/>
    <n v="65001"/>
    <s v="Petrol       "/>
    <s v="Automatic    "/>
    <s v="Red   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269"/>
    <x v="821"/>
    <n v="675000"/>
    <x v="55"/>
    <n v="2016"/>
    <n v="87693"/>
    <s v="Petrol       "/>
    <s v="Manual       "/>
    <s v="Red  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539"/>
    <x v="822"/>
    <n v="785000"/>
    <x v="218"/>
    <n v="2018"/>
    <n v="23000"/>
    <s v="Petrol       "/>
    <s v="Automatic    "/>
    <s v="Red    "/>
    <s v="First            "/>
    <s v="1199 cc "/>
    <s v="89 bhp @ 6000 rpm   "/>
    <x v="74"/>
    <n v="3.9550000000000001"/>
    <n v="1.694"/>
    <n v="1.544"/>
    <x v="0"/>
    <s v="SI"/>
    <n v="40"/>
  </r>
  <r>
    <s v="Hyundai       "/>
    <x v="540"/>
    <x v="823"/>
    <n v="150000"/>
    <x v="404"/>
    <n v="2008"/>
    <n v="62000"/>
    <s v="Petrol       "/>
    <s v="Manual       "/>
    <s v="Red    "/>
    <s v="Second           "/>
    <s v="1086 cc "/>
    <s v="67@5500             "/>
    <x v="82"/>
    <n v="3.5649999999999999"/>
    <n v="1.595"/>
    <n v="1.55"/>
    <x v="0"/>
    <s v="SI"/>
    <n v="35"/>
  </r>
  <r>
    <s v="Hyundai       "/>
    <x v="201"/>
    <x v="824"/>
    <n v="175000"/>
    <x v="188"/>
    <n v="2009"/>
    <n v="23000"/>
    <s v="Petrol       "/>
    <s v="Manual       "/>
    <s v="Red    "/>
    <s v="First            "/>
    <s v="1086 cc "/>
    <s v="67@5500             "/>
    <x v="82"/>
    <n v="3.5649999999999999"/>
    <n v="1.595"/>
    <n v="1.55"/>
    <x v="0"/>
    <s v="SI"/>
    <n v="35"/>
  </r>
  <r>
    <s v="Hyundai       "/>
    <x v="415"/>
    <x v="825"/>
    <n v="210000"/>
    <x v="405"/>
    <n v="2014"/>
    <n v="48000"/>
    <s v="Petrol       "/>
    <s v="Manual       "/>
    <s v="Red    "/>
    <s v="First            "/>
    <s v="814 cc  "/>
    <s v="55 bhp @ 5500 rpm   "/>
    <x v="83"/>
    <n v="3.4950000000000001"/>
    <n v="1.55"/>
    <n v="1.5"/>
    <x v="0"/>
    <s v="SI"/>
    <n v="32"/>
  </r>
  <r>
    <s v="Hyundai       "/>
    <x v="203"/>
    <x v="826"/>
    <n v="250000"/>
    <x v="93"/>
    <n v="2013"/>
    <n v="82461"/>
    <s v="Petrol       "/>
    <s v="Manual       "/>
    <s v="Red    "/>
    <s v="First            "/>
    <s v="814 cc  "/>
    <s v="55 bhp @ 5500 rpm   "/>
    <x v="83"/>
    <n v="3.4950000000000001"/>
    <n v="1.55"/>
    <n v="1.5"/>
    <x v="0"/>
    <s v="SI"/>
    <n v="32"/>
  </r>
  <r>
    <s v="Hyundai       "/>
    <x v="486"/>
    <x v="827"/>
    <n v="325000"/>
    <x v="208"/>
    <n v="2013"/>
    <n v="15780"/>
    <s v="Petrol       "/>
    <s v="Manual       "/>
    <s v="Red    "/>
    <s v="First            "/>
    <s v="1197 cc "/>
    <s v="79 bhp @ 6000 rpm   "/>
    <x v="84"/>
    <n v="3.585"/>
    <n v="1.595"/>
    <n v="1.55"/>
    <x v="0"/>
    <s v="SI"/>
    <n v="35"/>
  </r>
  <r>
    <s v="Hyundai       "/>
    <x v="486"/>
    <x v="828"/>
    <n v="350000"/>
    <x v="31"/>
    <n v="2011"/>
    <n v="21000"/>
    <s v="Petrol       "/>
    <s v="Manual       "/>
    <s v="Red    "/>
    <s v="First            "/>
    <s v="1197 cc "/>
    <s v="79 bhp @ 6000 rpm   "/>
    <x v="84"/>
    <n v="3.585"/>
    <n v="1.595"/>
    <n v="1.55"/>
    <x v="0"/>
    <s v="SI"/>
    <n v="35"/>
  </r>
  <r>
    <s v="Hyundai       "/>
    <x v="418"/>
    <x v="829"/>
    <n v="375000"/>
    <x v="75"/>
    <n v="2013"/>
    <n v="34000"/>
    <s v="Petrol       "/>
    <s v="Automatic    "/>
    <s v="Red    "/>
    <s v="First            "/>
    <s v="1197 cc "/>
    <s v="79 bhp @ 6000 rpm   "/>
    <x v="84"/>
    <n v="3.585"/>
    <n v="1.595"/>
    <n v="1.55"/>
    <x v="0"/>
    <s v="SI"/>
    <n v="35"/>
  </r>
  <r>
    <s v="Hyundai       "/>
    <x v="541"/>
    <x v="830"/>
    <n v="405000"/>
    <x v="406"/>
    <n v="2018"/>
    <n v="34000"/>
    <s v="Petrol       "/>
    <s v="Manual       "/>
    <s v="Red    "/>
    <s v="First            "/>
    <s v="814 cc  "/>
    <s v="55 bhp @ 5500 rpm   "/>
    <x v="83"/>
    <n v="3.4950000000000001"/>
    <n v="1.55"/>
    <n v="1.5"/>
    <x v="0"/>
    <s v="SI"/>
    <n v="32"/>
  </r>
  <r>
    <s v="Hyundai       "/>
    <x v="542"/>
    <x v="831"/>
    <n v="495000"/>
    <x v="265"/>
    <n v="2015"/>
    <n v="42000"/>
    <s v="Petrol       "/>
    <s v="Manual       "/>
    <s v="Red    "/>
    <s v="First            "/>
    <s v="1591 cc "/>
    <s v="121 bhp @ 6300 rpm  "/>
    <x v="53"/>
    <n v="4.375"/>
    <n v="1.7"/>
    <n v="1.4750000000000001"/>
    <x v="0"/>
    <s v="SI"/>
    <n v="43"/>
  </r>
  <r>
    <s v="Hyundai       "/>
    <x v="420"/>
    <x v="832"/>
    <n v="545000"/>
    <x v="211"/>
    <n v="2014"/>
    <n v="56000"/>
    <s v="Petrol       "/>
    <s v="Manual       "/>
    <s v="Red    "/>
    <s v="First            "/>
    <s v="1591 cc "/>
    <s v="121 bhp @ 6300 rpm  "/>
    <x v="53"/>
    <n v="4.37"/>
    <n v="1.7"/>
    <n v="1.4750000000000001"/>
    <x v="0"/>
    <s v="SI"/>
    <n v="43"/>
  </r>
  <r>
    <s v="Hyundai       "/>
    <x v="341"/>
    <x v="833"/>
    <n v="550000"/>
    <x v="91"/>
    <n v="2015"/>
    <n v="33000"/>
    <s v="Petrol       "/>
    <s v="Manual       "/>
    <s v="Red 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316"/>
    <x v="834"/>
    <n v="560000"/>
    <x v="286"/>
    <n v="2016"/>
    <n v="22700"/>
    <s v="Petrol       "/>
    <s v="Manual       "/>
    <s v="Red    "/>
    <s v="First            "/>
    <s v="1197 cc "/>
    <s v="82 bhp @ 6000 rpm   "/>
    <x v="85"/>
    <n v="3.9950000000000001"/>
    <n v="1.76"/>
    <n v="1.5549999999999999"/>
    <x v="0"/>
    <s v="SI"/>
    <n v="45"/>
  </r>
  <r>
    <s v="Hyundai       "/>
    <x v="543"/>
    <x v="835"/>
    <n v="591000"/>
    <x v="407"/>
    <n v="2017"/>
    <n v="20281"/>
    <s v="Petrol       "/>
    <s v="Manual       "/>
    <s v="Red 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428"/>
    <x v="836"/>
    <n v="611000"/>
    <x v="408"/>
    <n v="2017"/>
    <n v="51349"/>
    <s v="Petrol       "/>
    <s v="Manual       "/>
    <s v="Red 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543"/>
    <x v="837"/>
    <n v="625000"/>
    <x v="187"/>
    <n v="2018"/>
    <n v="23000"/>
    <s v="Petrol       "/>
    <s v="Manual       "/>
    <s v="Red    "/>
    <s v="First            "/>
    <s v="1197 cc "/>
    <s v="82 bhp @ 6000 rpm   "/>
    <x v="85"/>
    <n v="3.9849999999999999"/>
    <n v="1.734"/>
    <n v="1.5049999999999999"/>
    <x v="0"/>
    <s v="SI"/>
    <n v="40"/>
  </r>
  <r>
    <s v="Hyundai       "/>
    <x v="210"/>
    <x v="838"/>
    <n v="690000"/>
    <x v="233"/>
    <n v="2017"/>
    <n v="17268"/>
    <s v="Petrol       "/>
    <s v="Manual       "/>
    <s v="Red  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210"/>
    <x v="839"/>
    <n v="725000"/>
    <x v="287"/>
    <n v="2017"/>
    <n v="36597"/>
    <s v="Petrol       "/>
    <s v="Manual       "/>
    <s v="Red    "/>
    <s v="Second           "/>
    <s v="1197 cc "/>
    <s v="82 bhp @ 6000 rpm   "/>
    <x v="85"/>
    <n v="3.9849999999999999"/>
    <n v="1.734"/>
    <n v="1.5049999999999999"/>
    <x v="0"/>
    <s v="SI"/>
    <n v="45"/>
  </r>
  <r>
    <s v="Hyundai       "/>
    <x v="544"/>
    <x v="840"/>
    <n v="750000"/>
    <x v="96"/>
    <n v="2018"/>
    <n v="33647"/>
    <s v="Petrol       "/>
    <s v="Automatic    "/>
    <s v="Red    "/>
    <s v="First            "/>
    <s v="1197 cc "/>
    <s v="82 bhp @ 6000 rpm   "/>
    <x v="85"/>
    <n v="3.9849999999999999"/>
    <n v="1.734"/>
    <n v="1.5049999999999999"/>
    <x v="0"/>
    <s v="SI"/>
    <n v="40"/>
  </r>
  <r>
    <s v="Hyundai       "/>
    <x v="545"/>
    <x v="841"/>
    <n v="960000"/>
    <x v="261"/>
    <n v="2016"/>
    <n v="37079"/>
    <s v="Petrol       "/>
    <s v="Automatic    "/>
    <s v="Red    "/>
    <s v="First            "/>
    <s v="1591 cc "/>
    <s v="122 bhp @ 6400 rpm  "/>
    <x v="54"/>
    <n v="4.2699999999999996"/>
    <n v="1.78"/>
    <n v="1.63"/>
    <x v="0"/>
    <s v="SI"/>
    <n v="60"/>
  </r>
  <r>
    <s v="Hyundai       "/>
    <x v="545"/>
    <x v="842"/>
    <n v="1095000"/>
    <x v="47"/>
    <n v="2017"/>
    <n v="39000"/>
    <s v="Petrol       "/>
    <s v="Automatic    "/>
    <s v="Red    "/>
    <s v="Second           "/>
    <s v="1591 cc "/>
    <s v="122 bhp @ 6400 rpm  "/>
    <x v="54"/>
    <n v="4.2699999999999996"/>
    <n v="1.78"/>
    <n v="1.63"/>
    <x v="0"/>
    <s v="SI"/>
    <n v="60"/>
  </r>
  <r>
    <s v="Hyundai       "/>
    <x v="546"/>
    <x v="843"/>
    <n v="1245000"/>
    <x v="409"/>
    <n v="2021"/>
    <n v="10530"/>
    <s v="Petrol       "/>
    <s v="Automatic    "/>
    <s v="Red    "/>
    <s v="First            "/>
    <s v="998 cc  "/>
    <s v="118 bhp @ 6000 rpm  "/>
    <x v="68"/>
    <n v="3.9950000000000001"/>
    <n v="1.7749999999999999"/>
    <n v="1.5049999999999999"/>
    <x v="0"/>
    <s v="SI"/>
    <n v="37"/>
  </r>
  <r>
    <s v="Jeep          "/>
    <x v="547"/>
    <x v="844"/>
    <n v="6100000"/>
    <x v="324"/>
    <n v="2022"/>
    <n v="15000"/>
    <s v="Petrol       "/>
    <s v="Automatic    "/>
    <s v="Red    "/>
    <s v="First            "/>
    <s v="1995 cc "/>
    <s v="268 bhp @ 5150 rpm  "/>
    <x v="141"/>
    <n v="4.8819999999999997"/>
    <n v="1.8939999999999999"/>
    <n v="1.8480000000000001"/>
    <x v="0"/>
    <s v="SI"/>
    <n v="81"/>
  </r>
  <r>
    <s v="Kia           "/>
    <x v="488"/>
    <x v="845"/>
    <n v="1195000"/>
    <x v="410"/>
    <n v="2022"/>
    <n v="6200"/>
    <s v="Petrol       "/>
    <s v="Manual       "/>
    <s v="Red    "/>
    <s v="First            "/>
    <s v="998 cc  "/>
    <s v="118 bhp @ 6000 rpm  "/>
    <x v="68"/>
    <n v="3.9950000000000001"/>
    <n v="1.79"/>
    <n v="1.647"/>
    <x v="0"/>
    <s v="SI"/>
    <n v="45"/>
  </r>
  <r>
    <s v="Kia           "/>
    <x v="434"/>
    <x v="846"/>
    <n v="1625000"/>
    <x v="411"/>
    <n v="2021"/>
    <n v="16000"/>
    <s v="Petrol       "/>
    <s v="Automatic    "/>
    <s v="Red    "/>
    <s v="First            "/>
    <s v="1353 cc "/>
    <s v="138 bhp @ 6000 rpm  "/>
    <x v="5"/>
    <n v="4.3150000000000004"/>
    <n v="1.8"/>
    <n v="1.645"/>
    <x v="0"/>
    <s v="SI"/>
    <n v="50"/>
  </r>
  <r>
    <s v="Mahindra      "/>
    <x v="219"/>
    <x v="847"/>
    <n v="1500000"/>
    <x v="125"/>
    <n v="2021"/>
    <n v="8000"/>
    <s v="Petrol       "/>
    <s v="Manual       "/>
    <s v="Red    "/>
    <s v="Second           "/>
    <s v="1997 cc "/>
    <s v="150 bhp @ 5000 rpm  "/>
    <x v="58"/>
    <n v="3.9849999999999999"/>
    <n v="1.82"/>
    <n v="1.8440000000000001"/>
    <x v="2"/>
    <s v="NO"/>
    <n v="57"/>
  </r>
  <r>
    <s v="Mahindra      "/>
    <x v="548"/>
    <x v="848"/>
    <n v="1700000"/>
    <x v="37"/>
    <n v="2021"/>
    <n v="3813"/>
    <s v="Petrol       "/>
    <s v="Manual       "/>
    <s v="Red    "/>
    <s v="First            "/>
    <s v="1997 cc "/>
    <s v="150 bhp @ 5000 rpm  "/>
    <x v="58"/>
    <n v="3.9849999999999999"/>
    <n v="1.82"/>
    <n v="1.855"/>
    <x v="2"/>
    <s v="NO"/>
    <n v="57"/>
  </r>
  <r>
    <s v="Mahindra      "/>
    <x v="549"/>
    <x v="849"/>
    <n v="1850000"/>
    <x v="106"/>
    <n v="2021"/>
    <n v="23280"/>
    <s v="Petrol       "/>
    <s v="Manual       "/>
    <s v="Red    "/>
    <s v="Second           "/>
    <s v="1997 cc "/>
    <s v="150 bhp @ 5000 rpm  "/>
    <x v="58"/>
    <n v="3.9849999999999999"/>
    <n v="1.82"/>
    <n v="1.92"/>
    <x v="3"/>
    <s v="SI"/>
    <n v="57"/>
  </r>
  <r>
    <s v="Maruti Suzuki "/>
    <x v="343"/>
    <x v="850"/>
    <n v="145000"/>
    <x v="412"/>
    <n v="2009"/>
    <n v="39586"/>
    <s v="Petrol       "/>
    <s v="Manual       "/>
    <s v="Red    "/>
    <s v="First            "/>
    <s v="1061 cc "/>
    <s v="67@6200             "/>
    <x v="82"/>
    <n v="3.52"/>
    <n v="1.4750000000000001"/>
    <n v="1.69"/>
    <x v="0"/>
    <s v="SI"/>
    <n v="35"/>
  </r>
  <r>
    <s v="Maruti Suzuki "/>
    <x v="272"/>
    <x v="851"/>
    <n v="185000"/>
    <x v="95"/>
    <n v="2012"/>
    <n v="37000"/>
    <s v="Petrol       "/>
    <s v="Manual       "/>
    <s v="Red    "/>
    <s v="First            "/>
    <s v="998 cc  "/>
    <s v="67 bhp @ 6200 rpm   "/>
    <x v="89"/>
    <n v="3.62"/>
    <n v="1.4750000000000001"/>
    <n v="1.46"/>
    <x v="0"/>
    <s v="SI"/>
    <n v="35"/>
  </r>
  <r>
    <s v="Maruti Suzuki "/>
    <x v="437"/>
    <x v="852"/>
    <n v="210000"/>
    <x v="405"/>
    <n v="2014"/>
    <n v="42505"/>
    <s v="Petrol       "/>
    <s v="Manual       "/>
    <s v="Red    "/>
    <s v="First            "/>
    <s v="796 cc  "/>
    <s v="47 bhp @ 6000 rpm   "/>
    <x v="122"/>
    <n v="3.395"/>
    <n v="1.49"/>
    <n v="1.4750000000000001"/>
    <x v="0"/>
    <s v="SI"/>
    <n v="35"/>
  </r>
  <r>
    <s v="Maruti Suzuki "/>
    <x v="550"/>
    <x v="853"/>
    <n v="319000"/>
    <x v="382"/>
    <n v="2013"/>
    <n v="47800"/>
    <s v="Petrol       "/>
    <s v="Manual       "/>
    <s v="Red    "/>
    <s v="First            "/>
    <s v="796 cc  "/>
    <s v="47 bhp @ 6000 rpm   "/>
    <x v="122"/>
    <n v="3.395"/>
    <n v="1.49"/>
    <n v="1.4750000000000001"/>
    <x v="0"/>
    <s v="SI"/>
    <n v="35"/>
  </r>
  <r>
    <s v="Maruti Suzuki "/>
    <x v="440"/>
    <x v="854"/>
    <n v="329000"/>
    <x v="413"/>
    <n v="2014"/>
    <n v="76116"/>
    <s v="Petrol       "/>
    <s v="Automatic    "/>
    <s v="Red    "/>
    <s v="First            "/>
    <s v="998 cc  "/>
    <s v="67 bhp @ 6000 rpm   "/>
    <x v="89"/>
    <n v="3.6"/>
    <n v="1.6"/>
    <n v="1.56"/>
    <x v="0"/>
    <s v="SI"/>
    <n v="35"/>
  </r>
  <r>
    <s v="Maruti Suzuki "/>
    <x v="551"/>
    <x v="855"/>
    <n v="365000"/>
    <x v="209"/>
    <n v="2015"/>
    <n v="20100"/>
    <s v="Petrol       "/>
    <s v="Automatic    "/>
    <s v="Red  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440"/>
    <x v="856"/>
    <n v="375000"/>
    <x v="75"/>
    <n v="2014"/>
    <n v="35000"/>
    <s v="Petrol       "/>
    <s v="Automatic    "/>
    <s v="Red    "/>
    <s v="First            "/>
    <s v="998 cc  "/>
    <s v="67 bhp @ 6000 rpm   "/>
    <x v="89"/>
    <n v="3.6"/>
    <n v="1.6"/>
    <n v="1.56"/>
    <x v="0"/>
    <s v="SI"/>
    <n v="35"/>
  </r>
  <r>
    <s v="Maruti Suzuki "/>
    <x v="318"/>
    <x v="857"/>
    <n v="390000"/>
    <x v="341"/>
    <n v="2015"/>
    <n v="43297"/>
    <s v="Petrol       "/>
    <s v="Manual       "/>
    <s v="Red   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440"/>
    <x v="858"/>
    <n v="395000"/>
    <x v="229"/>
    <n v="2014"/>
    <n v="47884"/>
    <s v="Petrol       "/>
    <s v="Automatic    "/>
    <s v="Red    "/>
    <s v="First            "/>
    <s v="998 cc  "/>
    <s v="67 bhp @ 6000 rpm   "/>
    <x v="89"/>
    <n v="3.6"/>
    <n v="1.6"/>
    <n v="1.56"/>
    <x v="0"/>
    <s v="SI"/>
    <n v="35"/>
  </r>
  <r>
    <s v="Maruti Suzuki "/>
    <x v="552"/>
    <x v="859"/>
    <n v="465000"/>
    <x v="291"/>
    <n v="2014"/>
    <n v="25704"/>
    <s v="Petrol       "/>
    <s v="Manual       "/>
    <s v="Red    "/>
    <s v="First            "/>
    <s v="1197 cc "/>
    <s v="85 bhp @ 6000 rpm   "/>
    <x v="91"/>
    <n v="3.85"/>
    <n v="1.6950000000000001"/>
    <n v="1.53"/>
    <x v="0"/>
    <s v="SI"/>
    <n v="42"/>
  </r>
  <r>
    <s v="Maruti Suzuki "/>
    <x v="553"/>
    <x v="860"/>
    <n v="475000"/>
    <x v="191"/>
    <n v="2021"/>
    <n v="7942"/>
    <s v="Petrol       "/>
    <s v="Manual       "/>
    <s v="Red    "/>
    <s v="First            "/>
    <s v="998 cc  "/>
    <s v="67 bhp @ 5500 rpm   "/>
    <x v="89"/>
    <n v="3.5649999999999999"/>
    <n v="1.52"/>
    <n v="1.5640000000000001"/>
    <x v="0"/>
    <s v="SI"/>
    <n v="27"/>
  </r>
  <r>
    <s v="Maruti Suzuki "/>
    <x v="226"/>
    <x v="861"/>
    <n v="521000"/>
    <x v="414"/>
    <n v="2017"/>
    <n v="40879"/>
    <s v="Petrol       "/>
    <s v="Automatic    "/>
    <s v="Red    "/>
    <s v="First            "/>
    <s v="1197 cc "/>
    <s v="82 bhp @ 6000 rpm   "/>
    <x v="85"/>
    <n v="3.7"/>
    <n v="1.69"/>
    <n v="1.595"/>
    <x v="0"/>
    <s v="SI"/>
    <n v="32"/>
  </r>
  <r>
    <s v="Maruti Suzuki "/>
    <x v="228"/>
    <x v="862"/>
    <n v="525000"/>
    <x v="249"/>
    <n v="2016"/>
    <n v="64928"/>
    <s v="Petrol       "/>
    <s v="Manual       "/>
    <s v="Red    "/>
    <s v="First            "/>
    <s v="1197 cc "/>
    <s v="83 bhp @ 6000 rpm   "/>
    <x v="92"/>
    <n v="3.85"/>
    <n v="1.6950000000000001"/>
    <n v="1.53"/>
    <x v="0"/>
    <s v="SI"/>
    <n v="42"/>
  </r>
  <r>
    <s v="Maruti Suzuki "/>
    <x v="448"/>
    <x v="863"/>
    <n v="545000"/>
    <x v="211"/>
    <n v="2017"/>
    <n v="61518"/>
    <s v="Petrol       "/>
    <s v="Manual       "/>
    <s v="Red 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554"/>
    <x v="864"/>
    <n v="569000"/>
    <x v="342"/>
    <n v="2016"/>
    <n v="11471"/>
    <s v="Petrol       "/>
    <s v="Automatic    "/>
    <s v="Red    "/>
    <s v="First            "/>
    <s v="998 cc  "/>
    <s v="67 bhp @ 6000 rpm   "/>
    <x v="89"/>
    <n v="3.6949999999999998"/>
    <n v="1.6"/>
    <n v="1.56"/>
    <x v="0"/>
    <s v="SI"/>
    <n v="35"/>
  </r>
  <r>
    <s v="Maruti Suzuki "/>
    <x v="555"/>
    <x v="865"/>
    <n v="575000"/>
    <x v="163"/>
    <n v="2015"/>
    <n v="48000"/>
    <s v="Petrol       "/>
    <s v="Manual       "/>
    <s v="Red    "/>
    <s v="First            "/>
    <s v="1373 cc "/>
    <s v="91 bhp @ 6000 rpm   "/>
    <x v="94"/>
    <n v="4.49"/>
    <n v="1.73"/>
    <n v="1.4850000000000001"/>
    <x v="0"/>
    <s v="SI"/>
    <n v="43"/>
  </r>
  <r>
    <s v="Maruti Suzuki "/>
    <x v="435"/>
    <x v="866"/>
    <n v="610000"/>
    <x v="415"/>
    <n v="2017"/>
    <n v="38674"/>
    <s v="Petrol       "/>
    <s v="Manual       "/>
    <s v="Red  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231"/>
    <x v="867"/>
    <n v="620000"/>
    <x v="256"/>
    <n v="2019"/>
    <n v="42356"/>
    <s v="Petrol       "/>
    <s v="Manual       "/>
    <s v="Red 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40"/>
    <x v="868"/>
    <n v="625000"/>
    <x v="187"/>
    <n v="2017"/>
    <n v="51145"/>
    <s v="Petrol       "/>
    <s v="Manual       "/>
    <s v="Red 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0"/>
    <x v="869"/>
    <n v="685000"/>
    <x v="193"/>
    <n v="2017"/>
    <n v="58146"/>
    <s v="Petrol       "/>
    <s v="Manual       "/>
    <s v="Red  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458"/>
    <x v="870"/>
    <n v="775000"/>
    <x v="266"/>
    <n v="2018"/>
    <n v="39000"/>
    <s v="Petrol       "/>
    <s v="Automatic    "/>
    <s v="Red    "/>
    <s v="First            "/>
    <s v="1197 cc "/>
    <s v="82 bhp @ 6000 rpm   "/>
    <x v="85"/>
    <n v="3.9950000000000001"/>
    <n v="1.7450000000000001"/>
    <n v="1.51"/>
    <x v="0"/>
    <s v="SI"/>
    <n v="37"/>
  </r>
  <r>
    <s v="Maruti Suzuki "/>
    <x v="458"/>
    <x v="871"/>
    <n v="775000"/>
    <x v="266"/>
    <n v="2018"/>
    <n v="40000"/>
    <s v="Petrol       "/>
    <s v="Automatic    "/>
    <s v="Red    "/>
    <s v="First            "/>
    <s v="1197 cc "/>
    <s v="82 bhp @ 6000 rpm   "/>
    <x v="85"/>
    <n v="3.9950000000000001"/>
    <n v="1.7450000000000001"/>
    <n v="1.51"/>
    <x v="0"/>
    <s v="SI"/>
    <n v="37"/>
  </r>
  <r>
    <s v="Mercedes-Benz "/>
    <x v="556"/>
    <x v="872"/>
    <n v="1300000"/>
    <x v="177"/>
    <n v="1988"/>
    <n v="71000"/>
    <s v="Petrol       "/>
    <s v="Automatic    "/>
    <s v="Red    "/>
    <s v="Third            "/>
    <s v="1991 cc "/>
    <s v="181 bhp @ 5500 rpm  "/>
    <x v="62"/>
    <n v="5.0629999999999997"/>
    <n v="1.86"/>
    <n v="1.494"/>
    <x v="0"/>
    <s v="SI"/>
    <n v="80"/>
  </r>
  <r>
    <s v="Mercedes-Benz "/>
    <x v="557"/>
    <x v="873"/>
    <n v="1500000"/>
    <x v="125"/>
    <n v="2009"/>
    <n v="75000"/>
    <s v="Petrol       "/>
    <s v="Automatic    "/>
    <s v="Red    "/>
    <s v="Second           "/>
    <s v="3498 cc "/>
    <s v="272@6000            "/>
    <x v="142"/>
    <n v="5.0759999999999996"/>
    <n v="1.871"/>
    <n v="1.4730000000000001"/>
    <x v="0"/>
    <s v="SI"/>
    <n v="90"/>
  </r>
  <r>
    <s v="Mercedes-Benz "/>
    <x v="558"/>
    <x v="874"/>
    <n v="3100000"/>
    <x v="395"/>
    <n v="2019"/>
    <n v="24000"/>
    <s v="Petrol       "/>
    <s v="Automatic    "/>
    <s v="Red    "/>
    <s v="First            "/>
    <s v="1991 cc "/>
    <s v="181 bhp @ 5500 rpm  "/>
    <x v="62"/>
    <n v="4.4240000000000004"/>
    <n v="1.804"/>
    <n v="1.494"/>
    <x v="0"/>
    <s v="SI"/>
    <n v="50"/>
  </r>
  <r>
    <s v="Mercedes-Benz "/>
    <x v="559"/>
    <x v="875"/>
    <n v="7500000"/>
    <x v="224"/>
    <n v="2021"/>
    <n v="13000"/>
    <s v="Petrol       "/>
    <s v="Automatic    "/>
    <s v="Red    "/>
    <s v="First            "/>
    <s v="2996 cc "/>
    <s v="362 bhp @ 5500 rpm  "/>
    <x v="64"/>
    <n v="4.702"/>
    <n v="1.81"/>
    <n v="1.4339999999999999"/>
    <x v="2"/>
    <s v="NO"/>
    <n v="66"/>
  </r>
  <r>
    <s v="MG            "/>
    <x v="560"/>
    <x v="876"/>
    <n v="1625000"/>
    <x v="411"/>
    <n v="2019"/>
    <n v="7000"/>
    <s v="Petrol       "/>
    <s v="Automatic    "/>
    <s v="Red    "/>
    <s v="First            "/>
    <s v="1451 cc "/>
    <s v="141 bhp @ 5000 rpm  "/>
    <x v="7"/>
    <n v="4.6550000000000002"/>
    <n v="1.835"/>
    <n v="1.76"/>
    <x v="0"/>
    <s v="SI"/>
    <n v="60"/>
  </r>
  <r>
    <s v="MG            "/>
    <x v="561"/>
    <x v="877"/>
    <n v="1764999"/>
    <x v="416"/>
    <n v="2021"/>
    <n v="1942"/>
    <s v="Petrol       "/>
    <s v="Automatic    "/>
    <s v="Red    "/>
    <s v="First            "/>
    <s v="1498 cc "/>
    <s v="108 bhp @ 6000 rpm  "/>
    <x v="108"/>
    <n v="4.3230000000000004"/>
    <n v="1.8089999999999999"/>
    <n v="1.65"/>
    <x v="0"/>
    <s v="SI"/>
    <n v="48"/>
  </r>
  <r>
    <s v="MG            "/>
    <x v="123"/>
    <x v="878"/>
    <n v="1875000"/>
    <x v="101"/>
    <n v="2021"/>
    <n v="10000"/>
    <s v="Petrol       "/>
    <s v="Automatic    "/>
    <s v="Red    "/>
    <s v="First            "/>
    <s v="1451 cc "/>
    <s v="141 bhp @ 5000 rpm  "/>
    <x v="7"/>
    <n v="4.72"/>
    <n v="1.835"/>
    <n v="1.76"/>
    <x v="3"/>
    <s v="SI"/>
    <n v="60"/>
  </r>
  <r>
    <s v="Porsche       "/>
    <x v="562"/>
    <x v="879"/>
    <n v="9000000"/>
    <x v="417"/>
    <n v="2017"/>
    <n v="7000"/>
    <s v="Petrol       "/>
    <s v="Automatic    "/>
    <s v="Red    "/>
    <s v="First            "/>
    <s v="1988 cc "/>
    <s v="295 bhp @ 6500 rpm  "/>
    <x v="133"/>
    <n v="4.3789999999999996"/>
    <n v="1.8009999999999999"/>
    <n v="1.2949999999999999"/>
    <x v="4"/>
    <s v="NO"/>
    <n v="54"/>
  </r>
  <r>
    <s v="Porsche       "/>
    <x v="251"/>
    <x v="880"/>
    <n v="9000000"/>
    <x v="417"/>
    <n v="2019"/>
    <n v="27000"/>
    <s v="Petrol       "/>
    <s v="Automatic    "/>
    <s v="Red    "/>
    <s v="First            "/>
    <s v="1984 cc "/>
    <s v="248 bhp @ 5000 rpm  "/>
    <x v="43"/>
    <n v="4.6959999999999997"/>
    <n v="1.923"/>
    <n v="1.6240000000000001"/>
    <x v="0"/>
    <s v="SI"/>
    <n v="65"/>
  </r>
  <r>
    <s v="Renault       "/>
    <x v="321"/>
    <x v="881"/>
    <n v="265000"/>
    <x v="122"/>
    <n v="2016"/>
    <n v="122000"/>
    <s v="Petrol       "/>
    <s v="Manual       "/>
    <s v="Red    "/>
    <s v="First            "/>
    <s v="999 cc  "/>
    <s v="67 bhp @ 5500 rpm   "/>
    <x v="89"/>
    <n v="3.6789999999999998"/>
    <n v="1.579"/>
    <n v="1.478"/>
    <x v="0"/>
    <s v="SI"/>
    <n v="28"/>
  </r>
  <r>
    <s v="Renault       "/>
    <x v="321"/>
    <x v="882"/>
    <n v="295000"/>
    <x v="235"/>
    <n v="2016"/>
    <n v="34736"/>
    <s v="Petrol       "/>
    <s v="Manual       "/>
    <s v="Red    "/>
    <s v="First            "/>
    <s v="999 cc  "/>
    <s v="67 bhp @ 5500 rpm   "/>
    <x v="89"/>
    <n v="3.6789999999999998"/>
    <n v="1.579"/>
    <n v="1.478"/>
    <x v="0"/>
    <s v="SI"/>
    <n v="28"/>
  </r>
  <r>
    <s v="Renault       "/>
    <x v="321"/>
    <x v="883"/>
    <n v="299000"/>
    <x v="180"/>
    <n v="2018"/>
    <n v="19000"/>
    <s v="Petrol       "/>
    <s v="Manual       "/>
    <s v="Red    "/>
    <s v="First            "/>
    <s v="999 cc  "/>
    <s v="67 bhp @ 5500 rpm   "/>
    <x v="89"/>
    <n v="3.6789999999999998"/>
    <n v="1.579"/>
    <n v="1.478"/>
    <x v="0"/>
    <s v="SI"/>
    <n v="28"/>
  </r>
  <r>
    <s v="Renault       "/>
    <x v="563"/>
    <x v="884"/>
    <n v="305000"/>
    <x v="418"/>
    <n v="2018"/>
    <n v="34800"/>
    <s v="Petrol       "/>
    <s v="Manual       "/>
    <s v="Red    "/>
    <s v="First            "/>
    <s v="799 cc  "/>
    <s v="53 bhp @ 5678 rpm   "/>
    <x v="104"/>
    <n v="3.6789999999999998"/>
    <n v="1.579"/>
    <n v="1.478"/>
    <x v="0"/>
    <s v="SI"/>
    <n v="28"/>
  </r>
  <r>
    <s v="Renault       "/>
    <x v="322"/>
    <x v="885"/>
    <n v="390000"/>
    <x v="341"/>
    <n v="2018"/>
    <n v="47874"/>
    <s v="Petrol       "/>
    <s v="Manual       "/>
    <s v="Red    "/>
    <s v="First            "/>
    <s v="999 cc  "/>
    <s v="67 bhp @ 5500 rpm   "/>
    <x v="89"/>
    <n v="3.6789999999999998"/>
    <n v="1.579"/>
    <n v="1.478"/>
    <x v="0"/>
    <s v="SI"/>
    <n v="28"/>
  </r>
  <r>
    <s v="Renault       "/>
    <x v="125"/>
    <x v="886"/>
    <n v="789000"/>
    <x v="419"/>
    <n v="2017"/>
    <n v="60444"/>
    <s v="Petrol       "/>
    <s v="Manual       "/>
    <s v="Red    "/>
    <s v="First            "/>
    <s v="1498 cc "/>
    <s v="105 bhp @ 5600 rpm  "/>
    <x v="67"/>
    <n v="4.3150000000000004"/>
    <n v="1.8220000000000001"/>
    <n v="1.6950000000000001"/>
    <x v="0"/>
    <s v="SI"/>
    <n v="50"/>
  </r>
  <r>
    <s v="Skoda         "/>
    <x v="564"/>
    <x v="887"/>
    <n v="885000"/>
    <x v="420"/>
    <n v="2018"/>
    <n v="38000"/>
    <s v="Petrol       "/>
    <s v="Manual       "/>
    <s v="Red    "/>
    <s v="First            "/>
    <s v="1598 cc "/>
    <s v="104 bhp @ 5200 rpm  "/>
    <x v="4"/>
    <n v="4.4130000000000003"/>
    <n v="1.6990000000000001"/>
    <n v="1.466"/>
    <x v="0"/>
    <s v="SI"/>
    <n v="55"/>
  </r>
  <r>
    <s v="Skoda         "/>
    <x v="463"/>
    <x v="888"/>
    <n v="1099000"/>
    <x v="421"/>
    <n v="2018"/>
    <n v="20690"/>
    <s v="Petrol       "/>
    <s v="Automatic    "/>
    <s v="Red    "/>
    <s v="First            "/>
    <s v="1598 cc "/>
    <s v="104 bhp @ 5200 rpm  "/>
    <x v="4"/>
    <n v="4.4130000000000003"/>
    <n v="1.6990000000000001"/>
    <n v="1.466"/>
    <x v="0"/>
    <s v="SI"/>
    <n v="55"/>
  </r>
  <r>
    <s v="Skoda         "/>
    <x v="565"/>
    <x v="889"/>
    <n v="1125000"/>
    <x v="422"/>
    <n v="2020"/>
    <n v="46807"/>
    <s v="Petrol       "/>
    <s v="Automatic    "/>
    <s v="Red    "/>
    <s v="First            "/>
    <s v="999 cc  "/>
    <s v="109 bhp @ 5000 rpm  "/>
    <x v="46"/>
    <n v="4.4130000000000003"/>
    <n v="1.6990000000000001"/>
    <n v="1.466"/>
    <x v="0"/>
    <s v="SI"/>
    <n v="55"/>
  </r>
  <r>
    <s v="Skoda         "/>
    <x v="566"/>
    <x v="890"/>
    <n v="1600000"/>
    <x v="136"/>
    <n v="2022"/>
    <n v="1300"/>
    <s v="Petrol       "/>
    <s v="Manual       "/>
    <s v="Red    "/>
    <s v="First            "/>
    <s v="999 cc  "/>
    <s v="114 bhp @ 5000 rpm  "/>
    <x v="56"/>
    <n v="4.2249999999999996"/>
    <n v="1.76"/>
    <n v="1.6120000000000001"/>
    <x v="0"/>
    <s v="SI"/>
    <n v="50"/>
  </r>
  <r>
    <s v="Skoda         "/>
    <x v="567"/>
    <x v="891"/>
    <n v="3400000"/>
    <x v="20"/>
    <n v="2019"/>
    <n v="30600"/>
    <s v="Petrol       "/>
    <s v="Automatic    "/>
    <s v="Red    "/>
    <s v="First            "/>
    <s v="1984 cc "/>
    <s v="227 bhp @ 5500 rpm  "/>
    <x v="143"/>
    <n v="4.6890000000000001"/>
    <n v="1.8140000000000001"/>
    <n v="1.496"/>
    <x v="0"/>
    <s v="SI"/>
    <n v="50"/>
  </r>
  <r>
    <s v="Tata          "/>
    <x v="568"/>
    <x v="892"/>
    <n v="555000"/>
    <x v="423"/>
    <n v="2018"/>
    <n v="20000"/>
    <s v="Petrol       "/>
    <s v="Automatic    "/>
    <s v="Red    "/>
    <s v="First            "/>
    <s v="1199 cc "/>
    <s v="84 bhp @ 6000 rpm   "/>
    <x v="37"/>
    <n v="3.746"/>
    <n v="1.647"/>
    <n v="1.5349999999999999"/>
    <x v="0"/>
    <s v="SI"/>
    <n v="35"/>
  </r>
  <r>
    <s v="Tata          "/>
    <x v="569"/>
    <x v="893"/>
    <n v="580000"/>
    <x v="164"/>
    <n v="2018"/>
    <n v="81000"/>
    <s v="Petrol       "/>
    <s v="Automatic    "/>
    <s v="Red    "/>
    <s v="First            "/>
    <s v="1198 cc "/>
    <s v="108 bhp @ 5000 rpm  "/>
    <x v="108"/>
    <n v="3.9940000000000002"/>
    <n v="1.8109999999999999"/>
    <n v="1.607"/>
    <x v="0"/>
    <s v="SI"/>
    <n v="44"/>
  </r>
  <r>
    <s v="Tata          "/>
    <x v="501"/>
    <x v="894"/>
    <n v="1085000"/>
    <x v="36"/>
    <n v="2018"/>
    <n v="8922"/>
    <s v="Petrol       "/>
    <s v="Automatic    "/>
    <s v="Red    "/>
    <s v="First            "/>
    <s v="1198 cc "/>
    <s v="108 bhp @ 5000 rpm  "/>
    <x v="108"/>
    <n v="3.9940000000000002"/>
    <n v="1.8109999999999999"/>
    <n v="1.607"/>
    <x v="0"/>
    <s v="SI"/>
    <n v="44"/>
  </r>
  <r>
    <s v="Toyota        "/>
    <x v="131"/>
    <x v="895"/>
    <n v="315000"/>
    <x v="247"/>
    <n v="2011"/>
    <n v="38091"/>
    <s v="Petrol       "/>
    <s v="Manual       "/>
    <s v="Red    "/>
    <s v="First            "/>
    <s v="1197 cc "/>
    <s v="80 bhp @ 5600 rpm   "/>
    <x v="69"/>
    <n v="3.7749999999999999"/>
    <n v="1.6950000000000001"/>
    <n v="1.51"/>
    <x v="0"/>
    <s v="SI"/>
    <n v="45"/>
  </r>
  <r>
    <s v="Toyota        "/>
    <x v="570"/>
    <x v="896"/>
    <n v="325000"/>
    <x v="208"/>
    <n v="2011"/>
    <n v="101347"/>
    <s v="Petrol       "/>
    <s v="Manual       "/>
    <s v="Red    "/>
    <s v="Third            "/>
    <s v="1496 cc "/>
    <s v="90 bhp @ 5600 rpm   "/>
    <x v="144"/>
    <n v="4.2649999999999997"/>
    <n v="1.6950000000000001"/>
    <n v="1.51"/>
    <x v="0"/>
    <s v="SI"/>
    <n v="45"/>
  </r>
  <r>
    <s v="Toyota        "/>
    <x v="259"/>
    <x v="897"/>
    <n v="700000"/>
    <x v="424"/>
    <n v="2019"/>
    <n v="19244"/>
    <s v="Petrol       "/>
    <s v="Manual       "/>
    <s v="Red    "/>
    <s v="First            "/>
    <s v="1197 cc "/>
    <s v="82 bhp @ 6000 rpm   "/>
    <x v="85"/>
    <n v="3.9950000000000001"/>
    <n v="1.7450000000000001"/>
    <n v="1.51"/>
    <x v="0"/>
    <s v="SI"/>
    <n v="37"/>
  </r>
  <r>
    <s v="Toyota        "/>
    <x v="571"/>
    <x v="898"/>
    <n v="790000"/>
    <x v="425"/>
    <n v="2019"/>
    <n v="25000"/>
    <s v="Petrol       "/>
    <s v="Automatic    "/>
    <s v="Red    "/>
    <s v="First            "/>
    <s v="1197 cc "/>
    <s v="82 bhp @ 6000 rpm   "/>
    <x v="85"/>
    <n v="3.9950000000000001"/>
    <n v="1.7450000000000001"/>
    <n v="1.51"/>
    <x v="0"/>
    <s v="SI"/>
    <n v="37"/>
  </r>
  <r>
    <s v="Toyota        "/>
    <x v="259"/>
    <x v="899"/>
    <n v="799000"/>
    <x v="313"/>
    <n v="2019"/>
    <n v="37500"/>
    <s v="Petrol       "/>
    <s v="Manual       "/>
    <s v="Red    "/>
    <s v="First            "/>
    <s v="1197 cc "/>
    <s v="82 bhp @ 6000 rpm   "/>
    <x v="85"/>
    <n v="3.9950000000000001"/>
    <n v="1.7450000000000001"/>
    <n v="1.51"/>
    <x v="0"/>
    <s v="SI"/>
    <n v="37"/>
  </r>
  <r>
    <s v="Toyota        "/>
    <x v="572"/>
    <x v="900"/>
    <n v="875000"/>
    <x v="246"/>
    <n v="2018"/>
    <n v="23148"/>
    <s v="Petrol       "/>
    <s v="Automatic    "/>
    <s v="Red    "/>
    <s v="First            "/>
    <s v="1496 cc "/>
    <s v="106 bhp @ 6000 rpm  "/>
    <x v="145"/>
    <n v="4.4249999999999998"/>
    <n v="1.73"/>
    <n v="1.4950000000000001"/>
    <x v="0"/>
    <s v="SI"/>
    <n v="42"/>
  </r>
  <r>
    <s v="Toyota        "/>
    <x v="573"/>
    <x v="901"/>
    <n v="1090000"/>
    <x v="154"/>
    <n v="2019"/>
    <n v="40900"/>
    <s v="Petrol       "/>
    <s v="Automatic    "/>
    <s v="Red    "/>
    <s v="First            "/>
    <s v="1496 cc "/>
    <s v="106 bhp @ 6000 rpm  "/>
    <x v="145"/>
    <n v="4.4249999999999998"/>
    <n v="1.73"/>
    <n v="1.4950000000000001"/>
    <x v="0"/>
    <s v="SI"/>
    <n v="42"/>
  </r>
  <r>
    <s v="Volkswagen    "/>
    <x v="502"/>
    <x v="902"/>
    <n v="325000"/>
    <x v="208"/>
    <n v="2013"/>
    <n v="53000"/>
    <s v="Petrol       "/>
    <s v="Manual       "/>
    <s v="Red    "/>
    <s v="Second           "/>
    <s v="1198 cc "/>
    <s v="74 bhp @ 5400 rpm   "/>
    <x v="76"/>
    <n v="3.97"/>
    <n v="1.6819999999999999"/>
    <n v="1.4530000000000001"/>
    <x v="0"/>
    <s v="SI"/>
    <n v="45"/>
  </r>
  <r>
    <s v="Volkswagen    "/>
    <x v="471"/>
    <x v="903"/>
    <n v="375000"/>
    <x v="75"/>
    <n v="2013"/>
    <n v="39000"/>
    <s v="Petrol       "/>
    <s v="Manual       "/>
    <s v="Red    "/>
    <s v="First            "/>
    <s v="1198 cc "/>
    <s v="74 bhp @ 5400 rpm   "/>
    <x v="76"/>
    <n v="3.97"/>
    <n v="1.6819999999999999"/>
    <n v="1.4530000000000001"/>
    <x v="0"/>
    <s v="SI"/>
    <n v="45"/>
  </r>
  <r>
    <s v="Volkswagen    "/>
    <x v="574"/>
    <x v="904"/>
    <n v="699000"/>
    <x v="309"/>
    <n v="2019"/>
    <n v="53929"/>
    <s v="Petrol       "/>
    <s v="Manual       "/>
    <s v="Red    "/>
    <s v="First            "/>
    <s v="999 cc  "/>
    <s v="75 bhp @ 6200 rpm   "/>
    <x v="75"/>
    <n v="3.9710000000000001"/>
    <n v="1.6819999999999999"/>
    <n v="1.4690000000000001"/>
    <x v="0"/>
    <s v="SI"/>
    <n v="45"/>
  </r>
  <r>
    <s v="Volkswagen    "/>
    <x v="575"/>
    <x v="905"/>
    <n v="1025000"/>
    <x v="253"/>
    <n v="2020"/>
    <n v="20124"/>
    <s v="Petrol       "/>
    <s v="Manual       "/>
    <s v="Red    "/>
    <s v="First            "/>
    <s v="999 cc  "/>
    <s v="109 bhp @ 5000 rpm  "/>
    <x v="46"/>
    <n v="3.9710000000000001"/>
    <n v="1.6819999999999999"/>
    <n v="1.4690000000000001"/>
    <x v="0"/>
    <s v="SI"/>
    <n v="45"/>
  </r>
  <r>
    <s v="Volkswagen    "/>
    <x v="470"/>
    <x v="906"/>
    <n v="1095000"/>
    <x v="47"/>
    <n v="2020"/>
    <n v="43260"/>
    <s v="Petrol       "/>
    <s v="Automatic    "/>
    <s v="Red    "/>
    <s v="First            "/>
    <s v="1197 cc "/>
    <s v="103 bhp @ 5000 rpm  "/>
    <x v="38"/>
    <n v="3.9710000000000001"/>
    <n v="1.6819999999999999"/>
    <n v="1.4690000000000001"/>
    <x v="0"/>
    <s v="SI"/>
    <n v="45"/>
  </r>
  <r>
    <s v="Hyundai       "/>
    <x v="576"/>
    <x v="907"/>
    <n v="145000"/>
    <x v="412"/>
    <n v="2009"/>
    <n v="72000"/>
    <s v="CNG          "/>
    <s v="Manual       "/>
    <s v="Silver "/>
    <s v="Second           "/>
    <s v="1086 cc "/>
    <s v="62 bhp @ 5500 rpm   "/>
    <x v="146"/>
    <n v="3.5649999999999999"/>
    <n v="1.5249999999999999"/>
    <n v="1.59"/>
    <x v="0"/>
    <s v="SI"/>
    <n v="35"/>
  </r>
  <r>
    <s v="Hyundai       "/>
    <x v="577"/>
    <x v="908"/>
    <n v="495000"/>
    <x v="265"/>
    <n v="2019"/>
    <n v="46000"/>
    <s v="CNG          "/>
    <s v="Manual       "/>
    <s v="Silver "/>
    <s v="First            "/>
    <s v="1086 cc "/>
    <s v="58 bhp @ 5500 rpm   "/>
    <x v="106"/>
    <n v="3.61"/>
    <n v="1.645"/>
    <n v="1.56"/>
    <x v="0"/>
    <s v="SI"/>
    <n v="60"/>
  </r>
  <r>
    <s v="Hyundai       "/>
    <x v="577"/>
    <x v="909"/>
    <n v="545000"/>
    <x v="211"/>
    <n v="2019"/>
    <n v="43000"/>
    <s v="CNG          "/>
    <s v="Manual       "/>
    <s v="Silver "/>
    <s v="First            "/>
    <s v="1086 cc "/>
    <s v="58 bhp @ 5500 rpm   "/>
    <x v="106"/>
    <n v="3.61"/>
    <n v="1.645"/>
    <n v="1.56"/>
    <x v="0"/>
    <s v="SI"/>
    <n v="60"/>
  </r>
  <r>
    <s v="Hyundai       "/>
    <x v="578"/>
    <x v="910"/>
    <n v="740000"/>
    <x v="44"/>
    <n v="2020"/>
    <n v="39000"/>
    <s v="CNG          "/>
    <s v="Manual       "/>
    <s v="Silver "/>
    <s v="First            "/>
    <s v="1197 cc "/>
    <s v="68 bhp @ 6000 rpm   "/>
    <x v="79"/>
    <n v="3.9950000000000001"/>
    <n v="1.68"/>
    <n v="1.52"/>
    <x v="0"/>
    <s v="SI"/>
    <n v="65"/>
  </r>
  <r>
    <s v="Maruti Suzuki "/>
    <x v="279"/>
    <x v="911"/>
    <n v="225000"/>
    <x v="308"/>
    <n v="2012"/>
    <n v="57000"/>
    <s v="CNG          "/>
    <s v="Manual       "/>
    <s v="Silver "/>
    <s v="First            "/>
    <s v="998 cc  "/>
    <s v="59@6200             "/>
    <x v="105"/>
    <n v="3.5390000000000001"/>
    <n v="1.4750000000000001"/>
    <n v="1.7"/>
    <x v="0"/>
    <s v="SI"/>
    <n v="35"/>
  </r>
  <r>
    <s v="Maruti Suzuki "/>
    <x v="361"/>
    <x v="912"/>
    <n v="245000"/>
    <x v="295"/>
    <n v="2015"/>
    <n v="72000"/>
    <s v="CNG          "/>
    <s v="Manual       "/>
    <s v="Silver "/>
    <s v="Second           "/>
    <s v="796 cc  "/>
    <s v="47 bhp @ 6000 rpm   "/>
    <x v="122"/>
    <n v="3.395"/>
    <n v="1.49"/>
    <n v="1.4750000000000001"/>
    <x v="0"/>
    <s v="SI"/>
    <n v="35"/>
  </r>
  <r>
    <s v="Maruti Suzuki "/>
    <x v="279"/>
    <x v="913"/>
    <n v="260000"/>
    <x v="3"/>
    <n v="2013"/>
    <n v="89000"/>
    <s v="CNG          "/>
    <s v="Manual       "/>
    <s v="Silver "/>
    <s v="First            "/>
    <s v="998 cc  "/>
    <s v="59@6200             "/>
    <x v="105"/>
    <n v="3.5390000000000001"/>
    <n v="1.4750000000000001"/>
    <n v="1.7"/>
    <x v="0"/>
    <s v="SI"/>
    <n v="35"/>
  </r>
  <r>
    <s v="Maruti Suzuki "/>
    <x v="279"/>
    <x v="914"/>
    <n v="280000"/>
    <x v="296"/>
    <n v="2011"/>
    <n v="54000"/>
    <s v="CNG          "/>
    <s v="Manual       "/>
    <s v="Silver "/>
    <s v="First            "/>
    <s v="998 cc  "/>
    <s v="59@6200             "/>
    <x v="105"/>
    <n v="3.5390000000000001"/>
    <n v="1.4750000000000001"/>
    <n v="1.7"/>
    <x v="0"/>
    <s v="SI"/>
    <n v="35"/>
  </r>
  <r>
    <s v="Maruti Suzuki "/>
    <x v="579"/>
    <x v="915"/>
    <n v="299000"/>
    <x v="180"/>
    <n v="2017"/>
    <n v="45000"/>
    <s v="CNG          "/>
    <s v="Manual       "/>
    <s v="Silver "/>
    <s v="First            "/>
    <s v="796 cc  "/>
    <s v="48 bhp @ 6000 rpm   "/>
    <x v="147"/>
    <n v="3.395"/>
    <n v="1.49"/>
    <n v="1.4750000000000001"/>
    <x v="0"/>
    <s v="SI"/>
    <n v="35"/>
  </r>
  <r>
    <s v="Maruti Suzuki "/>
    <x v="279"/>
    <x v="916"/>
    <n v="375000"/>
    <x v="75"/>
    <n v="2015"/>
    <n v="64000"/>
    <s v="CNG          "/>
    <s v="Manual       "/>
    <s v="Silver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280"/>
    <x v="917"/>
    <n v="380000"/>
    <x v="328"/>
    <n v="2018"/>
    <n v="68320"/>
    <s v="CNG          "/>
    <s v="Manual       "/>
    <s v="Silver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363"/>
    <x v="918"/>
    <n v="550000"/>
    <x v="91"/>
    <n v="2019"/>
    <n v="48000"/>
    <s v="CNG          "/>
    <s v="Manual       "/>
    <s v="Silver "/>
    <s v="First            "/>
    <s v="998 cc  "/>
    <s v="58 bhp @ 5500 rpm   "/>
    <x v="106"/>
    <n v="3.6549999999999998"/>
    <n v="1.62"/>
    <n v="1.675"/>
    <x v="0"/>
    <s v="SI"/>
    <n v="60"/>
  </r>
  <r>
    <s v="Maruti Suzuki "/>
    <x v="280"/>
    <x v="919"/>
    <n v="625000"/>
    <x v="187"/>
    <n v="2021"/>
    <n v="18000"/>
    <s v="CNG          "/>
    <s v="Manual       "/>
    <s v="Silver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281"/>
    <x v="920"/>
    <n v="800000"/>
    <x v="170"/>
    <n v="2017"/>
    <n v="76642"/>
    <s v="CNG          "/>
    <s v="Manual       "/>
    <s v="Silver "/>
    <s v="First            "/>
    <s v="1373 cc "/>
    <s v="94 bhp @ 6000 rpm   "/>
    <x v="93"/>
    <n v="4.2960000000000003"/>
    <n v="1.6950000000000001"/>
    <n v="1.6850000000000001"/>
    <x v="1"/>
    <s v="SI"/>
    <n v="45"/>
  </r>
  <r>
    <s v="Audi          "/>
    <x v="580"/>
    <x v="921"/>
    <n v="975000"/>
    <x v="220"/>
    <n v="2011"/>
    <n v="75000"/>
    <s v="Diesel       "/>
    <s v="Automatic    "/>
    <s v="Silver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581"/>
    <x v="922"/>
    <n v="1525000"/>
    <x v="105"/>
    <n v="2015"/>
    <n v="49000"/>
    <s v="Diesel       "/>
    <s v="Automatic    "/>
    <s v="Silver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582"/>
    <x v="923"/>
    <n v="1775000"/>
    <x v="426"/>
    <n v="2015"/>
    <n v="80000"/>
    <s v="Diesel       "/>
    <s v="Automatic    "/>
    <s v="Silver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40"/>
    <x v="924"/>
    <n v="2100000"/>
    <x v="242"/>
    <n v="2017"/>
    <n v="42000"/>
    <s v="Diesel       "/>
    <s v="Automatic    "/>
    <s v="Silver "/>
    <s v="First            "/>
    <s v="1968 cc "/>
    <s v="184 bhp @ 3500 rpm  "/>
    <x v="12"/>
    <n v="4.3849999999999998"/>
    <n v="1.831"/>
    <n v="1.6080000000000001"/>
    <x v="0"/>
    <s v="SI"/>
    <n v="64"/>
  </r>
  <r>
    <s v="Audi          "/>
    <x v="583"/>
    <x v="925"/>
    <n v="2400000"/>
    <x v="114"/>
    <n v="2017"/>
    <n v="59267"/>
    <s v="Diesel       "/>
    <s v="Automatic    "/>
    <s v="Silver "/>
    <s v="First            "/>
    <s v="1968 cc "/>
    <s v="188 bhp @ 4200 rpm  "/>
    <x v="11"/>
    <n v="4.726"/>
    <n v="1.8420000000000001"/>
    <n v="1.427"/>
    <x v="0"/>
    <s v="SI"/>
    <n v="54"/>
  </r>
  <r>
    <s v="BMW           "/>
    <x v="18"/>
    <x v="926"/>
    <n v="1090000"/>
    <x v="154"/>
    <n v="2012"/>
    <n v="65000"/>
    <s v="Diesel       "/>
    <s v="Automatic    "/>
    <s v="Silver "/>
    <s v="Second           "/>
    <s v="1995 cc "/>
    <s v="184 bhp @ 4000 rpm  "/>
    <x v="12"/>
    <n v="4.6479999999999997"/>
    <n v="1.881"/>
    <n v="1.661"/>
    <x v="0"/>
    <s v="SI"/>
    <n v="67"/>
  </r>
  <r>
    <s v="BMW           "/>
    <x v="584"/>
    <x v="927"/>
    <n v="1195000"/>
    <x v="410"/>
    <n v="2010"/>
    <n v="74000"/>
    <s v="Diesel       "/>
    <s v="Automatic    "/>
    <s v="Silver "/>
    <s v="Second           "/>
    <s v="2497 cc "/>
    <s v="177@4000            "/>
    <x v="72"/>
    <n v="4.8410000000000002"/>
    <n v="1.8460000000000001"/>
    <n v="1.468"/>
    <x v="0"/>
    <s v="SI"/>
    <n v="70"/>
  </r>
  <r>
    <s v="BMW           "/>
    <x v="20"/>
    <x v="928"/>
    <n v="2149000"/>
    <x v="427"/>
    <n v="2015"/>
    <n v="69000"/>
    <s v="Diesel       "/>
    <s v="Automatic    "/>
    <s v="Silver "/>
    <s v="First            "/>
    <s v="1995 cc "/>
    <s v="188 bhp @ 4000 rpm  "/>
    <x v="11"/>
    <n v="4.9359999999999999"/>
    <n v="1.8680000000000001"/>
    <n v="1.4790000000000001"/>
    <x v="0"/>
    <s v="SI"/>
    <n v="65"/>
  </r>
  <r>
    <s v="Chevrolet     "/>
    <x v="585"/>
    <x v="929"/>
    <n v="229999"/>
    <x v="428"/>
    <n v="2011"/>
    <n v="41215"/>
    <s v="Diesel       "/>
    <s v="Manual       "/>
    <s v="Silver "/>
    <s v="First            "/>
    <s v="936 cc  "/>
    <s v="58 bhp @ 4000 rpm   "/>
    <x v="106"/>
    <n v="3.64"/>
    <n v="1.595"/>
    <n v="1.52"/>
    <x v="0"/>
    <s v="SI"/>
    <n v="35"/>
  </r>
  <r>
    <s v="Chevrolet     "/>
    <x v="506"/>
    <x v="930"/>
    <n v="400000"/>
    <x v="121"/>
    <n v="2011"/>
    <n v="80000"/>
    <s v="Diesel       "/>
    <s v="Manual       "/>
    <s v="Silver "/>
    <s v="Third            "/>
    <s v="1991 cc "/>
    <s v="150@4000            "/>
    <x v="137"/>
    <n v="4.5970000000000004"/>
    <n v="1.788"/>
    <n v="1.4770000000000001"/>
    <x v="0"/>
    <s v="SI"/>
    <n v="60"/>
  </r>
  <r>
    <s v="Ford          "/>
    <x v="492"/>
    <x v="931"/>
    <n v="285000"/>
    <x v="251"/>
    <n v="2013"/>
    <n v="72000"/>
    <s v="Diesel       "/>
    <s v="Manual       "/>
    <s v="Silver "/>
    <s v="First            "/>
    <s v="1498 cc "/>
    <s v="89 bhp @ 3750 rpm   "/>
    <x v="74"/>
    <n v="3.9990000000000001"/>
    <n v="1.7649999999999999"/>
    <n v="1.708"/>
    <x v="0"/>
    <s v="SI"/>
    <n v="52"/>
  </r>
  <r>
    <s v="Ford          "/>
    <x v="586"/>
    <x v="932"/>
    <n v="350000"/>
    <x v="31"/>
    <n v="2012"/>
    <n v="85000"/>
    <s v="Diesel       "/>
    <s v="Manual       "/>
    <s v="Silver "/>
    <s v="First            "/>
    <s v="1498 cc "/>
    <s v="89 bhp @ 3750 rpm   "/>
    <x v="74"/>
    <n v="4.32"/>
    <n v="1.764"/>
    <n v="1.486"/>
    <x v="0"/>
    <s v="SI"/>
    <n v="40"/>
  </r>
  <r>
    <s v="Ford          "/>
    <x v="587"/>
    <x v="933"/>
    <n v="445000"/>
    <x v="245"/>
    <n v="2014"/>
    <n v="38985"/>
    <s v="Diesel       "/>
    <s v="Manual       "/>
    <s v="Silver "/>
    <s v="First            "/>
    <s v="1498 cc "/>
    <s v="99 bhp @ 3750 rpm   "/>
    <x v="14"/>
    <n v="3.9980000000000002"/>
    <n v="1.7649999999999999"/>
    <n v="1.647"/>
    <x v="0"/>
    <s v="SI"/>
    <n v="52"/>
  </r>
  <r>
    <s v="Ford          "/>
    <x v="588"/>
    <x v="934"/>
    <n v="450000"/>
    <x v="271"/>
    <n v="2016"/>
    <n v="44613"/>
    <s v="Diesel       "/>
    <s v="Manual       "/>
    <s v="Silver "/>
    <s v="First            "/>
    <s v="1498 cc "/>
    <s v="99 bhp @ 3750 rpm   "/>
    <x v="14"/>
    <n v="3.9950000000000001"/>
    <n v="1.6950000000000001"/>
    <n v="1.5249999999999999"/>
    <x v="0"/>
    <s v="SI"/>
    <n v="40"/>
  </r>
  <r>
    <s v="Ford          "/>
    <x v="587"/>
    <x v="935"/>
    <n v="585000"/>
    <x v="276"/>
    <n v="2016"/>
    <n v="62591"/>
    <s v="Diesel       "/>
    <s v="Manual       "/>
    <s v="Silver "/>
    <s v="First            "/>
    <s v="1498 cc "/>
    <s v="99 bhp @ 3750 rpm   "/>
    <x v="14"/>
    <n v="3.9980000000000002"/>
    <n v="1.7649999999999999"/>
    <n v="1.647"/>
    <x v="0"/>
    <s v="SI"/>
    <n v="52"/>
  </r>
  <r>
    <s v="Ford          "/>
    <x v="589"/>
    <x v="936"/>
    <n v="595000"/>
    <x v="32"/>
    <n v="2015"/>
    <n v="43000"/>
    <s v="Diesel       "/>
    <s v="Manual       "/>
    <s v="Silver "/>
    <s v="First            "/>
    <s v="1498 cc "/>
    <s v="89 bhp @ 3750 rpm   "/>
    <x v="74"/>
    <n v="3.9990000000000001"/>
    <n v="1.7649999999999999"/>
    <n v="1.708"/>
    <x v="0"/>
    <s v="SI"/>
    <n v="52"/>
  </r>
  <r>
    <s v="Ford          "/>
    <x v="590"/>
    <x v="937"/>
    <n v="675000"/>
    <x v="55"/>
    <n v="2017"/>
    <n v="81323"/>
    <s v="Diesel       "/>
    <s v="Manual       "/>
    <s v="Silver "/>
    <s v="First            "/>
    <s v="1498 cc "/>
    <s v="99 bhp @ 3750 rpm   "/>
    <x v="14"/>
    <n v="3.9980000000000002"/>
    <n v="1.7649999999999999"/>
    <n v="1.647"/>
    <x v="0"/>
    <s v="SI"/>
    <n v="52"/>
  </r>
  <r>
    <s v="Ford          "/>
    <x v="591"/>
    <x v="938"/>
    <n v="3300000"/>
    <x v="143"/>
    <n v="2019"/>
    <n v="42475"/>
    <s v="Diesel       "/>
    <s v="Automatic    "/>
    <s v="Silver "/>
    <s v="First            "/>
    <s v="3198 cc "/>
    <s v="197 bhp @ 3000 rpm  "/>
    <x v="16"/>
    <n v="4.9029999999999996"/>
    <n v="1.869"/>
    <n v="1.837"/>
    <x v="1"/>
    <s v="SI"/>
    <n v="80"/>
  </r>
  <r>
    <s v="Ford          "/>
    <x v="24"/>
    <x v="939"/>
    <n v="3450000"/>
    <x v="158"/>
    <n v="2019"/>
    <n v="41526"/>
    <s v="Diesel       "/>
    <s v="Automatic    "/>
    <s v="Silver "/>
    <s v="First            "/>
    <s v="3198 cc "/>
    <s v="197 bhp @ 3000 rpm  "/>
    <x v="16"/>
    <n v="4.8920000000000003"/>
    <n v="1.86"/>
    <n v="1.837"/>
    <x v="1"/>
    <s v="SI"/>
    <n v="80"/>
  </r>
  <r>
    <s v="Honda         "/>
    <x v="592"/>
    <x v="940"/>
    <n v="425000"/>
    <x v="4"/>
    <n v="2013"/>
    <n v="79500"/>
    <s v="Diesel       "/>
    <s v="Manual       "/>
    <s v="Silver "/>
    <s v="First            "/>
    <s v="1498 cc "/>
    <s v="99 bhp @ 3600 rpm   "/>
    <x v="14"/>
    <n v="3.99"/>
    <n v="1.68"/>
    <n v="1.5049999999999999"/>
    <x v="0"/>
    <s v="SI"/>
    <n v="35"/>
  </r>
  <r>
    <s v="Honda         "/>
    <x v="593"/>
    <x v="941"/>
    <n v="525000"/>
    <x v="249"/>
    <n v="2015"/>
    <n v="68244"/>
    <s v="Diesel       "/>
    <s v="Manual       "/>
    <s v="Silver "/>
    <s v="Second           "/>
    <s v="1498 cc "/>
    <s v="98 bhp @ 3600 rpm   "/>
    <x v="148"/>
    <n v="3.9550000000000001"/>
    <n v="1.694"/>
    <n v="1.544"/>
    <x v="0"/>
    <s v="SI"/>
    <n v="40"/>
  </r>
  <r>
    <s v="Honda         "/>
    <x v="514"/>
    <x v="942"/>
    <n v="550000"/>
    <x v="91"/>
    <n v="2014"/>
    <n v="85000"/>
    <s v="Diesel       "/>
    <s v="Manual       "/>
    <s v="Silver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285"/>
    <x v="943"/>
    <n v="600000"/>
    <x v="119"/>
    <n v="2016"/>
    <n v="70000"/>
    <s v="Diesel       "/>
    <s v="Manual       "/>
    <s v="Silver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594"/>
    <x v="944"/>
    <n v="790000"/>
    <x v="425"/>
    <n v="2018"/>
    <n v="41000"/>
    <s v="Diesel       "/>
    <s v="Manual       "/>
    <s v="Silver "/>
    <s v="First            "/>
    <s v="1498 cc "/>
    <s v="99 bhp @ 3600 rpm   "/>
    <x v="14"/>
    <n v="3.9990000000000001"/>
    <n v="1.734"/>
    <n v="1.601"/>
    <x v="0"/>
    <s v="SI"/>
    <n v="40"/>
  </r>
  <r>
    <s v="Hyundai       "/>
    <x v="595"/>
    <x v="945"/>
    <n v="225000"/>
    <x v="308"/>
    <n v="2009"/>
    <n v="140000"/>
    <s v="Diesel       "/>
    <s v="Manual       "/>
    <s v="Silver "/>
    <s v="Third            "/>
    <s v="1991 cc "/>
    <s v="142@4000            "/>
    <x v="149"/>
    <n v="4.8"/>
    <n v="1.8320000000000001"/>
    <n v="1.4850000000000001"/>
    <x v="0"/>
    <s v="SI"/>
    <n v="70"/>
  </r>
  <r>
    <s v="Hyundai       "/>
    <x v="596"/>
    <x v="946"/>
    <n v="340000"/>
    <x v="346"/>
    <n v="2013"/>
    <n v="98500"/>
    <s v="Diesel       "/>
    <s v="Manual       "/>
    <s v="Silver "/>
    <s v="First            "/>
    <s v="1336 cc "/>
    <s v="89 bhp @ 4000 rpm   "/>
    <x v="74"/>
    <n v="3.9950000000000001"/>
    <n v="1.71"/>
    <n v="1.5049999999999999"/>
    <x v="0"/>
    <s v="SI"/>
    <n v="45"/>
  </r>
  <r>
    <s v="Hyundai       "/>
    <x v="476"/>
    <x v="947"/>
    <n v="409999"/>
    <x v="348"/>
    <n v="2014"/>
    <n v="68000"/>
    <s v="Diesel       "/>
    <s v="Manual       "/>
    <s v="Silver "/>
    <s v="First            "/>
    <s v="1396 cc "/>
    <s v="90@4000             "/>
    <x v="45"/>
    <n v="3.94"/>
    <n v="1.71"/>
    <n v="1.5049999999999999"/>
    <x v="0"/>
    <s v="SI"/>
    <n v="45"/>
  </r>
  <r>
    <s v="Hyundai       "/>
    <x v="27"/>
    <x v="948"/>
    <n v="415000"/>
    <x v="252"/>
    <n v="2014"/>
    <n v="62000"/>
    <s v="Diesel       "/>
    <s v="Manual       "/>
    <s v="Silver "/>
    <s v="Second           "/>
    <s v="1582 cc "/>
    <s v="126 bhp @ 4000 rpm  "/>
    <x v="18"/>
    <n v="4.37"/>
    <n v="1.7"/>
    <n v="1.4750000000000001"/>
    <x v="0"/>
    <s v="SI"/>
    <n v="43"/>
  </r>
  <r>
    <s v="Hyundai       "/>
    <x v="597"/>
    <x v="949"/>
    <n v="434999"/>
    <x v="333"/>
    <n v="2012"/>
    <n v="76148"/>
    <s v="Diesel       "/>
    <s v="Manual       "/>
    <s v="Silver "/>
    <s v="First            "/>
    <s v="1396 cc "/>
    <s v="90@4000             "/>
    <x v="45"/>
    <n v="3.94"/>
    <n v="1.71"/>
    <n v="1.5049999999999999"/>
    <x v="0"/>
    <s v="SI"/>
    <n v="45"/>
  </r>
  <r>
    <s v="Hyundai       "/>
    <x v="598"/>
    <x v="950"/>
    <n v="525000"/>
    <x v="249"/>
    <n v="2018"/>
    <n v="78900"/>
    <s v="Diesel       "/>
    <s v="Manual       "/>
    <s v="Silver "/>
    <s v="First            "/>
    <s v="1120 cc "/>
    <s v="71 bhp @ 4000 rpm   "/>
    <x v="150"/>
    <n v="3.9950000000000001"/>
    <n v="1.66"/>
    <n v="1.52"/>
    <x v="0"/>
    <s v="SI"/>
    <n v="43"/>
  </r>
  <r>
    <s v="Hyundai       "/>
    <x v="27"/>
    <x v="951"/>
    <n v="540000"/>
    <x v="297"/>
    <n v="2014"/>
    <n v="86000"/>
    <s v="Diesel       "/>
    <s v="Manual       "/>
    <s v="Silver "/>
    <s v="First            "/>
    <s v="1582 cc "/>
    <s v="126 bhp @ 4000 rpm  "/>
    <x v="18"/>
    <n v="4.37"/>
    <n v="1.7"/>
    <n v="1.4750000000000001"/>
    <x v="0"/>
    <s v="SI"/>
    <n v="43"/>
  </r>
  <r>
    <s v="Hyundai       "/>
    <x v="599"/>
    <x v="952"/>
    <n v="540000"/>
    <x v="297"/>
    <n v="2015"/>
    <n v="59000"/>
    <s v="Diesel       "/>
    <s v="Manual       "/>
    <s v="Silver "/>
    <s v="First            "/>
    <s v="1396 cc "/>
    <s v="89 bhp @ 4000 rpm   "/>
    <x v="74"/>
    <n v="3.9950000000000001"/>
    <n v="1.76"/>
    <n v="1.5549999999999999"/>
    <x v="0"/>
    <s v="SI"/>
    <n v="45"/>
  </r>
  <r>
    <s v="Hyundai       "/>
    <x v="600"/>
    <x v="953"/>
    <n v="561000"/>
    <x v="274"/>
    <n v="2015"/>
    <n v="61000"/>
    <s v="Diesel       "/>
    <s v="Manual       "/>
    <s v="Silver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601"/>
    <x v="954"/>
    <n v="575000"/>
    <x v="163"/>
    <n v="2016"/>
    <n v="38000"/>
    <s v="Diesel       "/>
    <s v="Manual       "/>
    <s v="Silver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602"/>
    <x v="955"/>
    <n v="800000"/>
    <x v="170"/>
    <n v="2015"/>
    <n v="90000"/>
    <s v="Diesel       "/>
    <s v="Manual       "/>
    <s v="Silver "/>
    <s v="First            "/>
    <s v="1582 cc "/>
    <s v="126 bhp @ 4000 rpm  "/>
    <x v="18"/>
    <n v="4.2699999999999996"/>
    <n v="1.78"/>
    <n v="1.63"/>
    <x v="0"/>
    <s v="SI"/>
    <n v="60"/>
  </r>
  <r>
    <s v="Hyundai       "/>
    <x v="603"/>
    <x v="956"/>
    <n v="825000"/>
    <x v="79"/>
    <n v="2015"/>
    <n v="75000"/>
    <s v="Diesel       "/>
    <s v="Automatic    "/>
    <s v="Silver "/>
    <s v="Second           "/>
    <s v="2199 cc "/>
    <s v="194 bhp @ 3800 rpm  "/>
    <x v="57"/>
    <n v="4.6900000000000004"/>
    <n v="1.88"/>
    <n v="1.69"/>
    <x v="1"/>
    <s v="SI"/>
    <n v="64"/>
  </r>
  <r>
    <s v="Hyundai       "/>
    <x v="28"/>
    <x v="957"/>
    <n v="890000"/>
    <x v="343"/>
    <n v="2016"/>
    <n v="88000"/>
    <s v="Diesel       "/>
    <s v="Automatic    "/>
    <s v="Silver "/>
    <s v="First            "/>
    <s v="1582 cc "/>
    <s v="126 bhp @ 4000 rpm  "/>
    <x v="18"/>
    <n v="4.2699999999999996"/>
    <n v="1.78"/>
    <n v="1.63"/>
    <x v="0"/>
    <s v="SI"/>
    <n v="60"/>
  </r>
  <r>
    <s v="Hyundai       "/>
    <x v="28"/>
    <x v="958"/>
    <n v="950000"/>
    <x v="112"/>
    <n v="2016"/>
    <n v="73000"/>
    <s v="Diesel       "/>
    <s v="Automatic    "/>
    <s v="Silver "/>
    <s v="First            "/>
    <s v="1582 cc "/>
    <s v="126 bhp @ 4000 rpm  "/>
    <x v="18"/>
    <n v="4.2699999999999996"/>
    <n v="1.78"/>
    <n v="1.63"/>
    <x v="0"/>
    <s v="SI"/>
    <n v="60"/>
  </r>
  <r>
    <s v="Hyundai       "/>
    <x v="604"/>
    <x v="959"/>
    <n v="1025000"/>
    <x v="253"/>
    <n v="2019"/>
    <n v="42000"/>
    <s v="Diesel       "/>
    <s v="Manual       "/>
    <s v="Silver "/>
    <s v="First            "/>
    <s v="1396 cc "/>
    <s v="89 bhp @ 4000 rpm   "/>
    <x v="74"/>
    <n v="3.9950000000000001"/>
    <n v="1.77"/>
    <n v="1.605"/>
    <x v="0"/>
    <s v="SI"/>
    <n v="45"/>
  </r>
  <r>
    <s v="Hyundai       "/>
    <x v="371"/>
    <x v="960"/>
    <n v="1050000"/>
    <x v="40"/>
    <n v="2017"/>
    <n v="97000"/>
    <s v="Diesel       "/>
    <s v="Automatic    "/>
    <s v="Silver "/>
    <s v="First            "/>
    <s v="1582 cc "/>
    <s v="126 bhp @ 4000 rpm  "/>
    <x v="18"/>
    <n v="4.2699999999999996"/>
    <n v="1.78"/>
    <n v="1.63"/>
    <x v="0"/>
    <s v="SI"/>
    <n v="60"/>
  </r>
  <r>
    <s v="Hyundai       "/>
    <x v="31"/>
    <x v="961"/>
    <n v="1123000"/>
    <x v="429"/>
    <n v="2017"/>
    <n v="80000"/>
    <s v="Diesel       "/>
    <s v="Automatic    "/>
    <s v="Silver "/>
    <s v="First            "/>
    <s v="1582 cc "/>
    <s v="126 bhp @ 4000 rpm  "/>
    <x v="18"/>
    <n v="4.4400000000000004"/>
    <n v="1.7290000000000001"/>
    <n v="1.4750000000000001"/>
    <x v="0"/>
    <s v="SI"/>
    <n v="45"/>
  </r>
  <r>
    <s v="Isuzu         "/>
    <x v="605"/>
    <x v="962"/>
    <n v="1791000"/>
    <x v="430"/>
    <n v="2017"/>
    <n v="96095"/>
    <s v="Diesel       "/>
    <s v="Automatic    "/>
    <s v="Silver "/>
    <s v="First            "/>
    <s v="2999 cc "/>
    <s v="174 bhp @ 3600 rpm  "/>
    <x v="6"/>
    <n v="4.8250000000000002"/>
    <n v="1.86"/>
    <n v="1.84"/>
    <x v="1"/>
    <s v="SI"/>
    <n v="65"/>
  </r>
  <r>
    <s v="Jaguar        "/>
    <x v="606"/>
    <x v="963"/>
    <n v="3750000"/>
    <x v="431"/>
    <n v="2019"/>
    <n v="13500"/>
    <s v="Diesel       "/>
    <s v="Automatic    "/>
    <s v="Silver "/>
    <s v="Second           "/>
    <s v="1999 cc "/>
    <s v="177 bhp @ 4000 rpm  "/>
    <x v="0"/>
    <n v="5.0670000000000002"/>
    <n v="2.0910000000000002"/>
    <n v="1.4570000000000001"/>
    <x v="0"/>
    <s v="SI"/>
    <n v="66"/>
  </r>
  <r>
    <s v="Jeep          "/>
    <x v="607"/>
    <x v="964"/>
    <n v="1250000"/>
    <x v="432"/>
    <n v="2018"/>
    <n v="90000"/>
    <s v="Diesel       "/>
    <s v="Manual       "/>
    <s v="Silver "/>
    <s v="First            "/>
    <s v="1956 cc "/>
    <s v="171 bhp @ 3750 rpm  "/>
    <x v="21"/>
    <n v="4.3949999999999996"/>
    <n v="1.8180000000000001"/>
    <n v="1.64"/>
    <x v="0"/>
    <s v="SI"/>
    <n v="60"/>
  </r>
  <r>
    <s v="Kia           "/>
    <x v="608"/>
    <x v="965"/>
    <n v="1300000"/>
    <x v="177"/>
    <n v="2020"/>
    <n v="27000"/>
    <s v="Diesel       "/>
    <s v="Manual       "/>
    <s v="Silver "/>
    <s v="First            "/>
    <s v="1493 cc "/>
    <s v="113 bhp @ 4000 rpm  "/>
    <x v="19"/>
    <n v="4.3150000000000004"/>
    <n v="1.8"/>
    <n v="1.645"/>
    <x v="0"/>
    <s v="SI"/>
    <n v="50"/>
  </r>
  <r>
    <s v="Kia           "/>
    <x v="374"/>
    <x v="966"/>
    <n v="1575000"/>
    <x v="201"/>
    <n v="2019"/>
    <n v="55000"/>
    <s v="Diesel       "/>
    <s v="Manual       "/>
    <s v="Silver "/>
    <s v="First            "/>
    <s v="1493 cc "/>
    <s v="113 bhp @ 4000 rpm  "/>
    <x v="19"/>
    <n v="4.3150000000000004"/>
    <n v="1.8"/>
    <n v="1.645"/>
    <x v="0"/>
    <s v="SI"/>
    <n v="50"/>
  </r>
  <r>
    <s v="Mahindra      "/>
    <x v="41"/>
    <x v="967"/>
    <n v="549000"/>
    <x v="239"/>
    <n v="2012"/>
    <n v="143000"/>
    <s v="Diesel       "/>
    <s v="Manual       "/>
    <s v="Silver "/>
    <s v="First            "/>
    <s v="2179 cc "/>
    <s v="140 bhp @ 3750 rpm  "/>
    <x v="23"/>
    <n v="4.585"/>
    <n v="1.89"/>
    <n v="1.7849999999999999"/>
    <x v="1"/>
    <s v="SI"/>
    <n v="70"/>
  </r>
  <r>
    <s v="Mahindra      "/>
    <x v="609"/>
    <x v="968"/>
    <n v="690000"/>
    <x v="233"/>
    <n v="2015"/>
    <n v="157662"/>
    <s v="Diesel       "/>
    <s v="Manual       "/>
    <s v="Silver "/>
    <s v="Second           "/>
    <s v="1997 cc "/>
    <s v="138 bhp @ 3750 rpm  "/>
    <x v="5"/>
    <n v="4.585"/>
    <n v="1.89"/>
    <n v="1.7849999999999999"/>
    <x v="1"/>
    <s v="SI"/>
    <n v="70"/>
  </r>
  <r>
    <s v="Mahindra      "/>
    <x v="610"/>
    <x v="969"/>
    <n v="800000"/>
    <x v="170"/>
    <n v="2017"/>
    <n v="112000"/>
    <s v="Diesel       "/>
    <s v="Manual       "/>
    <s v="Silver "/>
    <s v="First            "/>
    <s v="1997 cc "/>
    <s v="138 bhp @ 3750 rpm  "/>
    <x v="5"/>
    <n v="4.585"/>
    <n v="1.89"/>
    <n v="1.7849999999999999"/>
    <x v="1"/>
    <s v="SI"/>
    <n v="70"/>
  </r>
  <r>
    <s v="Mahindra      "/>
    <x v="43"/>
    <x v="970"/>
    <n v="925000"/>
    <x v="33"/>
    <n v="2019"/>
    <n v="60888"/>
    <s v="Diesel       "/>
    <s v="Manual       "/>
    <s v="Silver "/>
    <s v="First            "/>
    <s v="1497 cc "/>
    <s v="115 bhp @ 3750 rpm  "/>
    <x v="25"/>
    <n v="3.9950000000000001"/>
    <n v="1.821"/>
    <n v="1.627"/>
    <x v="0"/>
    <s v="SI"/>
    <n v="42"/>
  </r>
  <r>
    <s v="Mahindra      "/>
    <x v="611"/>
    <x v="971"/>
    <n v="975000"/>
    <x v="220"/>
    <n v="2017"/>
    <n v="78000"/>
    <s v="Diesel       "/>
    <s v="Manual       "/>
    <s v="Silver "/>
    <s v="First            "/>
    <s v="2179 cc "/>
    <s v="140 bhp @ 3750 rpm  "/>
    <x v="23"/>
    <n v="4.585"/>
    <n v="1.89"/>
    <n v="1.7849999999999999"/>
    <x v="1"/>
    <s v="SI"/>
    <n v="70"/>
  </r>
  <r>
    <s v="Mahindra      "/>
    <x v="48"/>
    <x v="972"/>
    <n v="1075000"/>
    <x v="198"/>
    <n v="2015"/>
    <n v="138000"/>
    <s v="Diesel       "/>
    <s v="Manual       "/>
    <s v="Silver "/>
    <s v="First            "/>
    <s v="2179 cc "/>
    <s v="138 bhp @ 3750 rpm  "/>
    <x v="5"/>
    <n v="4.585"/>
    <n v="1.89"/>
    <n v="1.7849999999999999"/>
    <x v="1"/>
    <s v="SI"/>
    <n v="70"/>
  </r>
  <r>
    <s v="Mahindra      "/>
    <x v="522"/>
    <x v="973"/>
    <n v="1150000"/>
    <x v="315"/>
    <n v="2014"/>
    <n v="99000"/>
    <s v="Diesel       "/>
    <s v="Manual       "/>
    <s v="Silver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612"/>
    <x v="974"/>
    <n v="1700000"/>
    <x v="37"/>
    <n v="2021"/>
    <n v="17000"/>
    <s v="Diesel       "/>
    <s v="Manual       "/>
    <s v="Silver "/>
    <s v="First            "/>
    <s v="2184 cc "/>
    <s v="130 bhp @ 3750 rpm  "/>
    <x v="27"/>
    <n v="3.9849999999999999"/>
    <n v="1.82"/>
    <n v="1.855"/>
    <x v="2"/>
    <s v="NO"/>
    <n v="57"/>
  </r>
  <r>
    <s v="Maruti Suzuki "/>
    <x v="379"/>
    <x v="975"/>
    <n v="120000"/>
    <x v="334"/>
    <n v="2009"/>
    <n v="80000"/>
    <s v="Diesel       "/>
    <s v="Manual       "/>
    <s v="Silver "/>
    <s v="4 or More        "/>
    <s v="1248 cc "/>
    <s v="75@4000             "/>
    <x v="124"/>
    <n v="3.7149999999999999"/>
    <n v="1.68"/>
    <n v="1.62"/>
    <x v="0"/>
    <s v="SI"/>
    <n v="43"/>
  </r>
  <r>
    <s v="Maruti Suzuki "/>
    <x v="328"/>
    <x v="976"/>
    <n v="175000"/>
    <x v="188"/>
    <n v="2008"/>
    <n v="65000"/>
    <s v="Diesel       "/>
    <s v="Manual       "/>
    <s v="Silver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79"/>
    <x v="977"/>
    <n v="275000"/>
    <x v="189"/>
    <n v="2011"/>
    <n v="65000"/>
    <s v="Diesel       "/>
    <s v="Manual       "/>
    <s v="Silver "/>
    <s v="First            "/>
    <s v="1248 cc "/>
    <s v="75@4000             "/>
    <x v="124"/>
    <n v="3.7149999999999999"/>
    <n v="1.68"/>
    <n v="1.62"/>
    <x v="0"/>
    <s v="SI"/>
    <n v="43"/>
  </r>
  <r>
    <s v="Maruti Suzuki "/>
    <x v="379"/>
    <x v="978"/>
    <n v="275000"/>
    <x v="189"/>
    <n v="2013"/>
    <n v="85785"/>
    <s v="Diesel       "/>
    <s v="Manual       "/>
    <s v="Silver "/>
    <s v="Second           "/>
    <s v="1248 cc "/>
    <s v="73 bhp @ 4000 rpm   "/>
    <x v="59"/>
    <n v="3.7749999999999999"/>
    <n v="1.68"/>
    <n v="1.62"/>
    <x v="0"/>
    <s v="SI"/>
    <n v="43"/>
  </r>
  <r>
    <s v="Maruti Suzuki "/>
    <x v="613"/>
    <x v="979"/>
    <n v="295000"/>
    <x v="235"/>
    <n v="2011"/>
    <n v="87230"/>
    <s v="Diesel       "/>
    <s v="Manual       "/>
    <s v="Silver "/>
    <s v="First            "/>
    <s v="1248 cc "/>
    <s v="75@4000             "/>
    <x v="124"/>
    <n v="3.76"/>
    <n v="1.69"/>
    <n v="1.53"/>
    <x v="0"/>
    <s v="SI"/>
    <n v="43"/>
  </r>
  <r>
    <s v="Maruti Suzuki "/>
    <x v="614"/>
    <x v="980"/>
    <n v="299000"/>
    <x v="180"/>
    <n v="2017"/>
    <n v="65822"/>
    <s v="Diesel       "/>
    <s v="Manual       "/>
    <s v="Silver "/>
    <s v="First            "/>
    <s v="793 cc  "/>
    <s v="46 bhp @ 3500 rpm   "/>
    <x v="121"/>
    <n v="3.6"/>
    <n v="1.6"/>
    <n v="1.56"/>
    <x v="0"/>
    <s v="SI"/>
    <n v="35"/>
  </r>
  <r>
    <s v="Maruti Suzuki "/>
    <x v="168"/>
    <x v="981"/>
    <n v="375000"/>
    <x v="75"/>
    <n v="2011"/>
    <n v="120000"/>
    <s v="Diesel       "/>
    <s v="Manual       "/>
    <s v="Silver "/>
    <s v="First            "/>
    <s v="1248 cc "/>
    <s v="74 bhp @ 4000 rpm   "/>
    <x v="76"/>
    <n v="3.85"/>
    <n v="1.6950000000000001"/>
    <n v="1.53"/>
    <x v="0"/>
    <s v="SI"/>
    <n v="42"/>
  </r>
  <r>
    <s v="Maruti Suzuki "/>
    <x v="328"/>
    <x v="982"/>
    <n v="400000"/>
    <x v="121"/>
    <n v="2015"/>
    <n v="65000"/>
    <s v="Diesel       "/>
    <s v="Manual       "/>
    <s v="Silver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79"/>
    <x v="983"/>
    <n v="445000"/>
    <x v="245"/>
    <n v="2012"/>
    <n v="54948"/>
    <s v="Diesel       "/>
    <s v="Manual       "/>
    <s v="Silver "/>
    <s v="First            "/>
    <s v="1248 cc "/>
    <s v="75@4000             "/>
    <x v="124"/>
    <n v="3.7149999999999999"/>
    <n v="1.68"/>
    <n v="1.62"/>
    <x v="0"/>
    <s v="SI"/>
    <n v="43"/>
  </r>
  <r>
    <s v="Maruti Suzuki "/>
    <x v="328"/>
    <x v="984"/>
    <n v="459999"/>
    <x v="310"/>
    <n v="2015"/>
    <n v="55000"/>
    <s v="Diesel       "/>
    <s v="Manual       "/>
    <s v="Silver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28"/>
    <x v="985"/>
    <n v="500000"/>
    <x v="42"/>
    <n v="2015"/>
    <n v="50000"/>
    <s v="Diesel       "/>
    <s v="Manual       "/>
    <s v="Silver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175"/>
    <x v="986"/>
    <n v="590000"/>
    <x v="212"/>
    <n v="2016"/>
    <n v="77000"/>
    <s v="Diesel       "/>
    <s v="Manual       "/>
    <s v="Silver "/>
    <s v="First            "/>
    <s v="1598 cc "/>
    <s v="118 bhp @ 3750 rpm  "/>
    <x v="68"/>
    <n v="4.3"/>
    <n v="1.7649999999999999"/>
    <n v="1.59"/>
    <x v="0"/>
    <s v="SI"/>
    <n v="48"/>
  </r>
  <r>
    <s v="Maruti Suzuki "/>
    <x v="330"/>
    <x v="987"/>
    <n v="599000"/>
    <x v="433"/>
    <n v="2015"/>
    <n v="72000"/>
    <s v="Diesel       "/>
    <s v="Manual       "/>
    <s v="Silver "/>
    <s v="First 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168"/>
    <x v="988"/>
    <n v="610000"/>
    <x v="415"/>
    <n v="2017"/>
    <n v="105000"/>
    <s v="Diesel       "/>
    <s v="Manual       "/>
    <s v="Silver "/>
    <s v="First            "/>
    <s v="1248 cc "/>
    <s v="74 bhp @ 4000 rpm   "/>
    <x v="76"/>
    <n v="3.85"/>
    <n v="1.6950000000000001"/>
    <n v="1.53"/>
    <x v="0"/>
    <s v="SI"/>
    <n v="42"/>
  </r>
  <r>
    <s v="Maruti Suzuki "/>
    <x v="615"/>
    <x v="989"/>
    <n v="650000"/>
    <x v="213"/>
    <n v="2017"/>
    <n v="76000"/>
    <s v="Diesel       "/>
    <s v="Automatic    "/>
    <s v="Silver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82"/>
    <x v="990"/>
    <n v="770000"/>
    <x v="288"/>
    <n v="2019"/>
    <n v="72040"/>
    <s v="Diesel       "/>
    <s v="Automatic    "/>
    <s v="Silver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177"/>
    <x v="991"/>
    <n v="801000"/>
    <x v="434"/>
    <n v="2018"/>
    <n v="30000"/>
    <s v="Diesel       "/>
    <s v="Manual       "/>
    <s v="Silver "/>
    <s v="First            "/>
    <s v="1248 cc "/>
    <s v="89 bhp @ 4000 rpm   "/>
    <x v="74"/>
    <n v="3.9950000000000001"/>
    <n v="1.79"/>
    <n v="1.64"/>
    <x v="0"/>
    <s v="SI"/>
    <n v="48"/>
  </r>
  <r>
    <s v="Maruti Suzuki "/>
    <x v="385"/>
    <x v="992"/>
    <n v="825000"/>
    <x v="79"/>
    <n v="2019"/>
    <n v="25500"/>
    <s v="Diesel       "/>
    <s v="Manual       "/>
    <s v="Silver "/>
    <s v="First            "/>
    <s v="1248 cc "/>
    <s v="89 bhp @ 4000 rpm   "/>
    <x v="74"/>
    <n v="3.9950000000000001"/>
    <n v="1.79"/>
    <n v="1.64"/>
    <x v="0"/>
    <s v="SI"/>
    <n v="48"/>
  </r>
  <r>
    <s v="Maruti Suzuki "/>
    <x v="384"/>
    <x v="993"/>
    <n v="850000"/>
    <x v="27"/>
    <n v="2019"/>
    <n v="72000"/>
    <s v="Diesel       "/>
    <s v="Manual       "/>
    <s v="Silver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616"/>
    <x v="994"/>
    <n v="1011000"/>
    <x v="435"/>
    <n v="2019"/>
    <n v="74179"/>
    <s v="Diesel       "/>
    <s v="Automatic    "/>
    <s v="Silver "/>
    <s v="First            "/>
    <s v="1248 cc "/>
    <s v="89 bhp @ 4000 rpm   "/>
    <x v="74"/>
    <n v="3.9950000000000001"/>
    <n v="1.79"/>
    <n v="1.64"/>
    <x v="0"/>
    <s v="SI"/>
    <n v="48"/>
  </r>
  <r>
    <s v="Mercedes-Benz "/>
    <x v="617"/>
    <x v="995"/>
    <n v="1150000"/>
    <x v="315"/>
    <n v="2010"/>
    <n v="120000"/>
    <s v="Diesel       "/>
    <s v="Automatic    "/>
    <s v="Silver "/>
    <s v="First            "/>
    <s v="2987 cc "/>
    <s v="231@3800            "/>
    <x v="151"/>
    <n v="4.8680000000000003"/>
    <n v="1.8540000000000001"/>
    <n v="1.4710000000000001"/>
    <x v="0"/>
    <s v="SI"/>
    <n v="80"/>
  </r>
  <r>
    <s v="Mercedes-Benz "/>
    <x v="618"/>
    <x v="996"/>
    <n v="1650000"/>
    <x v="108"/>
    <n v="2013"/>
    <n v="58000"/>
    <s v="Diesel       "/>
    <s v="Automatic    "/>
    <s v="Silver "/>
    <s v="First            "/>
    <s v="2143 cc "/>
    <s v="170 bhp @ 4200 rpm  "/>
    <x v="152"/>
    <n v="4.5960000000000001"/>
    <n v="1.77"/>
    <n v="1.4470000000000001"/>
    <x v="0"/>
    <s v="SI"/>
    <n v="66"/>
  </r>
  <r>
    <s v="Mercedes-Benz "/>
    <x v="619"/>
    <x v="997"/>
    <n v="1998999"/>
    <x v="436"/>
    <n v="2017"/>
    <n v="39328"/>
    <s v="Diesel       "/>
    <s v="Automatic    "/>
    <s v="Silver "/>
    <s v="First            "/>
    <s v="2143 cc "/>
    <s v="134 bhp @ 3600 rpm  "/>
    <x v="101"/>
    <n v="4.63"/>
    <n v="1.7769999999999999"/>
    <n v="1.4319999999999999"/>
    <x v="0"/>
    <s v="SI"/>
    <n v="56"/>
  </r>
  <r>
    <s v="Mercedes-Benz "/>
    <x v="620"/>
    <x v="998"/>
    <n v="2690000"/>
    <x v="139"/>
    <n v="2016"/>
    <n v="43323"/>
    <s v="Diesel       "/>
    <s v="Automatic    "/>
    <s v="Silver "/>
    <s v="Second           "/>
    <s v="2143 cc "/>
    <s v="204 bhp @ 4200 rpm  "/>
    <x v="31"/>
    <n v="4.8789999999999996"/>
    <n v="1.8540000000000001"/>
    <n v="1.474"/>
    <x v="0"/>
    <s v="SI"/>
    <n v="80"/>
  </r>
  <r>
    <s v="Mercedes-Benz "/>
    <x v="293"/>
    <x v="999"/>
    <n v="2850000"/>
    <x v="85"/>
    <n v="2016"/>
    <n v="21200"/>
    <s v="Diesel       "/>
    <s v="Automatic    "/>
    <s v="Silver "/>
    <s v="First            "/>
    <s v="2143 cc "/>
    <s v="168 bhp @ 3000 rpm  "/>
    <x v="17"/>
    <n v="4.6859999999999999"/>
    <n v="1.81"/>
    <n v="1.4419999999999999"/>
    <x v="0"/>
    <s v="SI"/>
    <n v="66"/>
  </r>
  <r>
    <s v="Mercedes-Benz "/>
    <x v="388"/>
    <x v="1000"/>
    <n v="3200000"/>
    <x v="118"/>
    <n v="2014"/>
    <n v="60514"/>
    <s v="Diesel       "/>
    <s v="Automatic    "/>
    <s v="Silver "/>
    <s v="First            "/>
    <s v="2987 cc "/>
    <s v="234@3800            "/>
    <x v="126"/>
    <n v="4.7809999999999997"/>
    <n v="1.911"/>
    <n v="1.774"/>
    <x v="0"/>
    <s v="SI"/>
    <n v="95"/>
  </r>
  <r>
    <s v="Mercedes-Benz "/>
    <x v="621"/>
    <x v="1001"/>
    <n v="3200000"/>
    <x v="118"/>
    <n v="2014"/>
    <n v="60513"/>
    <s v="Diesel       "/>
    <s v="Automatic    "/>
    <s v="Silver "/>
    <s v="First            "/>
    <s v="2997 cc "/>
    <s v="254 bhp @ 3600 rpm  "/>
    <x v="153"/>
    <n v="4.8040000000000003"/>
    <n v="2.141"/>
    <n v="1.796"/>
    <x v="0"/>
    <s v="SI"/>
    <n v="70"/>
  </r>
  <r>
    <s v="Mercedes-Benz "/>
    <x v="57"/>
    <x v="1002"/>
    <n v="3390000"/>
    <x v="437"/>
    <n v="2015"/>
    <n v="91100"/>
    <s v="Diesel       "/>
    <s v="Automatic    "/>
    <s v="Silver "/>
    <s v="First            "/>
    <s v="2987 cc "/>
    <s v="258 bhp @ 3600 rpm  "/>
    <x v="32"/>
    <n v="5.12"/>
    <n v="1.9339999999999999"/>
    <n v="1.85"/>
    <x v="1"/>
    <s v="SI"/>
    <n v="100"/>
  </r>
  <r>
    <s v="Mercedes-Benz "/>
    <x v="60"/>
    <x v="1003"/>
    <n v="4550000"/>
    <x v="321"/>
    <n v="2017"/>
    <n v="34000"/>
    <s v="Diesel       "/>
    <s v="Automatic    "/>
    <s v="Silver "/>
    <s v="First            "/>
    <s v="2143 cc "/>
    <s v="201 bhp @ 3800 rpm  "/>
    <x v="33"/>
    <n v="4.819"/>
    <n v="2.141"/>
    <n v="1.796"/>
    <x v="0"/>
    <s v="SI"/>
    <n v="93"/>
  </r>
  <r>
    <s v="Mercedes-Benz "/>
    <x v="63"/>
    <x v="1004"/>
    <n v="6100000"/>
    <x v="324"/>
    <n v="2020"/>
    <n v="9500"/>
    <s v="Diesel       "/>
    <s v="Automatic    "/>
    <s v="Silver "/>
    <s v="First            "/>
    <s v="1950 cc "/>
    <s v="192 bhp @ 3800 rpm  "/>
    <x v="1"/>
    <n v="5.0629999999999997"/>
    <n v="1.86"/>
    <n v="1.494"/>
    <x v="0"/>
    <s v="SI"/>
    <n v="80"/>
  </r>
  <r>
    <s v="Mercedes-Benz "/>
    <x v="622"/>
    <x v="1005"/>
    <n v="6225000"/>
    <x v="438"/>
    <n v="2019"/>
    <n v="42079"/>
    <s v="Diesel       "/>
    <s v="Automatic    "/>
    <s v="Silver "/>
    <s v="First            "/>
    <s v="2987 cc "/>
    <s v="255 bhp @ 3400 rpm  "/>
    <x v="34"/>
    <n v="5.0629999999999997"/>
    <n v="1.86"/>
    <n v="1.494"/>
    <x v="0"/>
    <s v="SI"/>
    <n v="80"/>
  </r>
  <r>
    <s v="Mercedes-Benz "/>
    <x v="623"/>
    <x v="1006"/>
    <n v="6300000"/>
    <x v="439"/>
    <n v="2020"/>
    <n v="40000"/>
    <s v="Diesel       "/>
    <s v="Automatic    "/>
    <s v="Silver "/>
    <s v="First            "/>
    <s v="1950 cc "/>
    <s v="161 bhp @ 4200 rpm  "/>
    <x v="86"/>
    <n v="5.14"/>
    <n v="1.9279999999999999"/>
    <n v="1.901"/>
    <x v="3"/>
    <s v="SI"/>
    <n v="57"/>
  </r>
  <r>
    <s v="Mercedes-Benz "/>
    <x v="179"/>
    <x v="1007"/>
    <n v="6500000"/>
    <x v="115"/>
    <n v="2020"/>
    <n v="13000"/>
    <s v="Diesel       "/>
    <s v="Automatic    "/>
    <s v="Silver "/>
    <s v="First            "/>
    <s v="1950 cc "/>
    <s v="192 bhp @ 3800 rpm  "/>
    <x v="1"/>
    <n v="4.6580000000000004"/>
    <n v="1.89"/>
    <n v="1.6439999999999999"/>
    <x v="0"/>
    <s v="SI"/>
    <n v="66"/>
  </r>
  <r>
    <s v="Mercedes-Benz "/>
    <x v="179"/>
    <x v="1008"/>
    <n v="6800000"/>
    <x v="440"/>
    <n v="2020"/>
    <n v="14500"/>
    <s v="Diesel       "/>
    <s v="Automatic    "/>
    <s v="Silver "/>
    <s v="First            "/>
    <s v="1950 cc "/>
    <s v="192 bhp @ 3800 rpm  "/>
    <x v="1"/>
    <n v="4.6580000000000004"/>
    <n v="1.89"/>
    <n v="1.6439999999999999"/>
    <x v="0"/>
    <s v="SI"/>
    <n v="66"/>
  </r>
  <r>
    <s v="MG            "/>
    <x v="624"/>
    <x v="1009"/>
    <n v="3950000"/>
    <x v="441"/>
    <n v="2021"/>
    <n v="40000"/>
    <s v="Diesel       "/>
    <s v="Automatic    "/>
    <s v="Silver "/>
    <s v="First            "/>
    <s v="1996 cc "/>
    <s v="215 bhp @ 4000 rpm  "/>
    <x v="36"/>
    <n v="4.9850000000000003"/>
    <n v="1.9259999999999999"/>
    <n v="1.867"/>
    <x v="3"/>
    <s v="SI"/>
    <n v="75"/>
  </r>
  <r>
    <s v="Mitsubishi    "/>
    <x v="625"/>
    <x v="1010"/>
    <n v="1995000"/>
    <x v="77"/>
    <n v="2018"/>
    <n v="122000"/>
    <s v="Diesel       "/>
    <s v="Automatic    "/>
    <s v="Silver "/>
    <s v="First            "/>
    <s v="2477 cc "/>
    <s v="176 bhp @ 4000 rpm  "/>
    <x v="78"/>
    <n v="4.6950000000000003"/>
    <n v="1.8149999999999999"/>
    <n v="1.84"/>
    <x v="1"/>
    <s v="SI"/>
    <n v="70"/>
  </r>
  <r>
    <s v="Nissan        "/>
    <x v="626"/>
    <x v="1011"/>
    <n v="425000"/>
    <x v="4"/>
    <n v="2014"/>
    <n v="74000"/>
    <s v="Diesel       "/>
    <s v="Manual       "/>
    <s v="Silver "/>
    <s v="Second           "/>
    <s v="1461 cc "/>
    <s v="84 bhp @ 3750 rpm   "/>
    <x v="37"/>
    <n v="4.3310000000000004"/>
    <n v="1.8220000000000001"/>
    <n v="1.671"/>
    <x v="0"/>
    <s v="SI"/>
    <n v="50"/>
  </r>
  <r>
    <s v="Nissan        "/>
    <x v="394"/>
    <x v="1012"/>
    <n v="450000"/>
    <x v="271"/>
    <n v="2014"/>
    <n v="85000"/>
    <s v="Diesel       "/>
    <s v="Manual       "/>
    <s v="Silver "/>
    <s v="Second           "/>
    <s v="1461 cc "/>
    <s v="84 bhp @ 3750 rpm   "/>
    <x v="37"/>
    <n v="4.3310000000000004"/>
    <n v="1.8220000000000001"/>
    <n v="1.671"/>
    <x v="0"/>
    <s v="SI"/>
    <n v="50"/>
  </r>
  <r>
    <s v="Porsche       "/>
    <x v="627"/>
    <x v="1013"/>
    <n v="5350000"/>
    <x v="442"/>
    <n v="2016"/>
    <n v="55700"/>
    <s v="Diesel       "/>
    <s v="Automatic    "/>
    <s v="Silver "/>
    <s v="First            "/>
    <s v="2967 cc "/>
    <s v="241 bhp @ 3800 rpm  "/>
    <x v="8"/>
    <n v="4.8550000000000004"/>
    <n v="1.9390000000000001"/>
    <n v="1.7050000000000001"/>
    <x v="0"/>
    <s v="SI"/>
    <n v="85"/>
  </r>
  <r>
    <s v="Renault       "/>
    <x v="628"/>
    <x v="1014"/>
    <n v="390000"/>
    <x v="341"/>
    <n v="2013"/>
    <n v="62000"/>
    <s v="Diesel       "/>
    <s v="Manual       "/>
    <s v="Silver "/>
    <s v="First            "/>
    <s v="1461 cc "/>
    <s v="108 bhp @ 4000 rpm  "/>
    <x v="108"/>
    <n v="4.6180000000000003"/>
    <n v="1.8129999999999999"/>
    <n v="1.488"/>
    <x v="0"/>
    <s v="SI"/>
    <n v="67"/>
  </r>
  <r>
    <s v="Renault       "/>
    <x v="629"/>
    <x v="1015"/>
    <n v="525000"/>
    <x v="249"/>
    <n v="2014"/>
    <n v="48000"/>
    <s v="Diesel       "/>
    <s v="Manual       "/>
    <s v="Silver "/>
    <s v="First            "/>
    <s v="1461 cc "/>
    <s v="84 bhp @ 3750 rpm   "/>
    <x v="37"/>
    <n v="4.3150000000000004"/>
    <n v="1.8220000000000001"/>
    <n v="1.6950000000000001"/>
    <x v="0"/>
    <s v="SI"/>
    <n v="50"/>
  </r>
  <r>
    <s v="Skoda         "/>
    <x v="397"/>
    <x v="1016"/>
    <n v="745000"/>
    <x v="443"/>
    <n v="2016"/>
    <n v="117048"/>
    <s v="Diesel       "/>
    <s v="Manual       "/>
    <s v="Silver "/>
    <s v="First            "/>
    <s v="1598 cc "/>
    <s v="105 bhp @ 4400 rpm  "/>
    <x v="67"/>
    <n v="4.3860000000000001"/>
    <n v="1.6990000000000001"/>
    <n v="1.466"/>
    <x v="0"/>
    <s v="SI"/>
    <n v="55"/>
  </r>
  <r>
    <s v="Skoda         "/>
    <x v="397"/>
    <x v="1017"/>
    <n v="950000"/>
    <x v="112"/>
    <n v="2019"/>
    <n v="32809"/>
    <s v="Diesel       "/>
    <s v="Manual       "/>
    <s v="Silver "/>
    <s v="First            "/>
    <s v="1598 cc "/>
    <s v="105 bhp @ 4400 rpm  "/>
    <x v="67"/>
    <n v="4.3860000000000001"/>
    <n v="1.6990000000000001"/>
    <n v="1.466"/>
    <x v="0"/>
    <s v="SI"/>
    <n v="55"/>
  </r>
  <r>
    <s v="Ssangyong     "/>
    <x v="630"/>
    <x v="1018"/>
    <n v="975000"/>
    <x v="220"/>
    <n v="2013"/>
    <n v="72000"/>
    <s v="Diesel       "/>
    <s v="Automatic    "/>
    <s v="Silver "/>
    <s v="First            "/>
    <s v="2696 cc "/>
    <s v="184 bhp @ 4000 rpm  "/>
    <x v="12"/>
    <n v="4.7549999999999999"/>
    <n v="1.9"/>
    <n v="1.7849999999999999"/>
    <x v="1"/>
    <s v="SI"/>
    <n v="78"/>
  </r>
  <r>
    <s v="Tata          "/>
    <x v="631"/>
    <x v="1019"/>
    <n v="250999"/>
    <x v="444"/>
    <n v="2011"/>
    <n v="98000"/>
    <s v="Diesel       "/>
    <s v="Manual       "/>
    <s v="Silver "/>
    <s v="First            "/>
    <s v="2179 cc "/>
    <s v="120@4000            "/>
    <x v="60"/>
    <n v="4.4210000000000003"/>
    <n v="1.78"/>
    <n v="1.94"/>
    <x v="1"/>
    <s v="SI"/>
    <n v="65"/>
  </r>
  <r>
    <s v="Tata          "/>
    <x v="632"/>
    <x v="1020"/>
    <n v="425000"/>
    <x v="4"/>
    <n v="2017"/>
    <n v="39000"/>
    <s v="Diesel       "/>
    <s v="Manual       "/>
    <s v="Silver "/>
    <s v="First            "/>
    <s v="1248 cc "/>
    <s v="74 bhp @ 4000 rpm   "/>
    <x v="76"/>
    <n v="3.9950000000000001"/>
    <n v="1.706"/>
    <n v="1.57"/>
    <x v="0"/>
    <s v="SI"/>
    <n v="44"/>
  </r>
  <r>
    <s v="Tata          "/>
    <x v="531"/>
    <x v="1021"/>
    <n v="1750000"/>
    <x v="38"/>
    <n v="2020"/>
    <n v="14400"/>
    <s v="Diesel       "/>
    <s v="Manual       "/>
    <s v="Silver "/>
    <s v="First            "/>
    <s v="1956 cc "/>
    <s v="168 bhp @ 3750 rpm  "/>
    <x v="17"/>
    <n v="4.5979999999999999"/>
    <n v="1.8939999999999999"/>
    <n v="1.706"/>
    <x v="0"/>
    <s v="SI"/>
    <n v="50"/>
  </r>
  <r>
    <s v="Toyota        "/>
    <x v="187"/>
    <x v="1022"/>
    <n v="300000"/>
    <x v="445"/>
    <n v="2013"/>
    <n v="75000"/>
    <s v="Diesel       "/>
    <s v="Manual       "/>
    <s v="Silver "/>
    <s v="Second           "/>
    <s v="1364 cc "/>
    <s v="68 bhp @ 3600 rpm   "/>
    <x v="79"/>
    <n v="4.2649999999999997"/>
    <n v="1.6950000000000001"/>
    <n v="1.51"/>
    <x v="0"/>
    <s v="SI"/>
    <n v="45"/>
  </r>
  <r>
    <s v="Toyota        "/>
    <x v="633"/>
    <x v="1023"/>
    <n v="465000"/>
    <x v="291"/>
    <n v="2014"/>
    <n v="82000"/>
    <s v="Diesel       "/>
    <s v="Manual       "/>
    <s v="Silver "/>
    <s v="First            "/>
    <s v="1364 cc "/>
    <s v="67 bhp @ 3800 rpm   "/>
    <x v="89"/>
    <n v="4.2649999999999997"/>
    <n v="1.6950000000000001"/>
    <n v="1.51"/>
    <x v="0"/>
    <s v="SI"/>
    <n v="45"/>
  </r>
  <r>
    <s v="Toyota        "/>
    <x v="634"/>
    <x v="1024"/>
    <n v="750000"/>
    <x v="96"/>
    <n v="2014"/>
    <n v="126000"/>
    <s v="Diesel       "/>
    <s v="Manual       "/>
    <s v="Silver "/>
    <s v="First            "/>
    <s v="2494 cc "/>
    <s v="100 bhp @ 3600 rpm  "/>
    <x v="24"/>
    <n v="4.585"/>
    <n v="1.76"/>
    <n v="1.76"/>
    <x v="1"/>
    <s v="SI"/>
    <n v="55"/>
  </r>
  <r>
    <s v="Toyota        "/>
    <x v="333"/>
    <x v="1025"/>
    <n v="865000"/>
    <x v="320"/>
    <n v="2015"/>
    <n v="43634"/>
    <s v="Diesel       "/>
    <s v="Manual       "/>
    <s v="Silver "/>
    <s v="First            "/>
    <s v="2494 cc "/>
    <s v="101 bhp @ 3600 rpm  "/>
    <x v="115"/>
    <n v="4.585"/>
    <n v="1.7649999999999999"/>
    <n v="1.76"/>
    <x v="1"/>
    <s v="SI"/>
    <n v="55"/>
  </r>
  <r>
    <s v="Toyota        "/>
    <x v="635"/>
    <x v="1026"/>
    <n v="899000"/>
    <x v="355"/>
    <n v="2015"/>
    <n v="125000"/>
    <s v="Diesel       "/>
    <s v="Manual       "/>
    <s v="Silver "/>
    <s v="Third            "/>
    <s v="2494 cc "/>
    <s v="101 bhp @ 3600 rpm  "/>
    <x v="115"/>
    <n v="4.585"/>
    <n v="1.7649999999999999"/>
    <n v="1.76"/>
    <x v="5"/>
    <s v="SI"/>
    <n v="55"/>
  </r>
  <r>
    <s v="Toyota        "/>
    <x v="332"/>
    <x v="1027"/>
    <n v="960000"/>
    <x v="261"/>
    <n v="2012"/>
    <n v="222000"/>
    <s v="Diesel       "/>
    <s v="Manual       "/>
    <s v="Silver "/>
    <s v="First            "/>
    <s v="2494 cc "/>
    <s v="102@5600            "/>
    <x v="114"/>
    <n v="4.5549999999999997"/>
    <n v="1.77"/>
    <n v="1.7549999999999999"/>
    <x v="1"/>
    <s v="SI"/>
    <n v="55"/>
  </r>
  <r>
    <s v="Toyota        "/>
    <x v="636"/>
    <x v="1028"/>
    <n v="1000000"/>
    <x v="446"/>
    <n v="2014"/>
    <n v="158690"/>
    <s v="Diesel       "/>
    <s v="Manual       "/>
    <s v="Silver "/>
    <s v="Second           "/>
    <s v="2494 cc "/>
    <s v="100 bhp @ 3600 rpm  "/>
    <x v="24"/>
    <n v="4.585"/>
    <n v="1.76"/>
    <n v="1.76"/>
    <x v="1"/>
    <s v="SI"/>
    <n v="55"/>
  </r>
  <r>
    <s v="Toyota        "/>
    <x v="637"/>
    <x v="1029"/>
    <n v="1290000"/>
    <x v="289"/>
    <n v="2014"/>
    <n v="85000"/>
    <s v="Diesel       "/>
    <s v="Manual       "/>
    <s v="Silver "/>
    <s v="Second           "/>
    <s v="2494 cc "/>
    <s v="100 bhp @ 3600 rpm  "/>
    <x v="24"/>
    <n v="4.585"/>
    <n v="1.76"/>
    <n v="1.76"/>
    <x v="1"/>
    <s v="SI"/>
    <n v="55"/>
  </r>
  <r>
    <s v="Toyota        "/>
    <x v="483"/>
    <x v="1030"/>
    <n v="1998999"/>
    <x v="436"/>
    <n v="2019"/>
    <n v="71063"/>
    <s v="Diesel       "/>
    <s v="Manual       "/>
    <s v="Silver "/>
    <s v="First            "/>
    <s v="2393 cc "/>
    <s v="148 bhp @ 3400 rpm  "/>
    <x v="41"/>
    <n v="4.7350000000000003"/>
    <n v="1.83"/>
    <n v="1.7949999999999999"/>
    <x v="5"/>
    <s v="SI"/>
    <n v="55"/>
  </r>
  <r>
    <s v="Toyota        "/>
    <x v="265"/>
    <x v="1031"/>
    <n v="2295000"/>
    <x v="447"/>
    <n v="2019"/>
    <n v="26000"/>
    <s v="Diesel       "/>
    <s v="Automatic    "/>
    <s v="Silver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402"/>
    <x v="1032"/>
    <n v="3470000"/>
    <x v="448"/>
    <n v="2018"/>
    <n v="62152"/>
    <s v="Diesel       "/>
    <s v="Automatic    "/>
    <s v="Silver "/>
    <s v="First            "/>
    <s v="2755 cc "/>
    <s v="174 bhp @ 3400 rpm  "/>
    <x v="6"/>
    <n v="4.7949999999999999"/>
    <n v="1.855"/>
    <n v="1.835"/>
    <x v="1"/>
    <s v="SI"/>
    <n v="80"/>
  </r>
  <r>
    <s v="Volkswagen    "/>
    <x v="188"/>
    <x v="1033"/>
    <n v="365000"/>
    <x v="209"/>
    <n v="2013"/>
    <n v="78000"/>
    <s v="Diesel       "/>
    <s v="Manual       "/>
    <s v="Silver "/>
    <s v="First            "/>
    <s v="1199 cc "/>
    <s v="74 bhp @ 4200 rpm   "/>
    <x v="76"/>
    <n v="3.97"/>
    <n v="1.6819999999999999"/>
    <n v="1.4530000000000001"/>
    <x v="0"/>
    <s v="SI"/>
    <n v="45"/>
  </r>
  <r>
    <s v="Volkswagen    "/>
    <x v="638"/>
    <x v="1034"/>
    <n v="545000"/>
    <x v="211"/>
    <n v="2013"/>
    <n v="110000"/>
    <s v="Diesel       "/>
    <s v="Manual       "/>
    <s v="Silver "/>
    <s v="First            "/>
    <s v="1598 cc "/>
    <s v="103 bhp @ 4400 rpm  "/>
    <x v="38"/>
    <n v="4.3840000000000003"/>
    <n v="1.6990000000000001"/>
    <n v="1.466"/>
    <x v="0"/>
    <s v="SI"/>
    <n v="55"/>
  </r>
  <r>
    <s v="Volvo         "/>
    <x v="189"/>
    <x v="1035"/>
    <n v="1250000"/>
    <x v="432"/>
    <n v="2013"/>
    <n v="71141"/>
    <s v="Diesel       "/>
    <s v="Automatic    "/>
    <s v="Silver "/>
    <s v="First            "/>
    <s v="1984 cc "/>
    <s v="150 bhp @ 3500 rpm  "/>
    <x v="58"/>
    <n v="4.37"/>
    <n v="1.7829999999999999"/>
    <n v="1.458"/>
    <x v="0"/>
    <s v="SI"/>
    <n v="60"/>
  </r>
  <r>
    <s v="Audi          "/>
    <x v="639"/>
    <x v="1036"/>
    <n v="1000000"/>
    <x v="446"/>
    <n v="2010"/>
    <n v="67000"/>
    <s v="Petrol       "/>
    <s v="Automatic    "/>
    <s v="Silver "/>
    <s v="Second           "/>
    <s v="1798 cc "/>
    <s v="170 bhp @ 3800 rpm  "/>
    <x v="152"/>
    <n v="4.7009999999999996"/>
    <n v="1.8260000000000001"/>
    <n v="1.427"/>
    <x v="0"/>
    <s v="SI"/>
    <n v="63"/>
  </r>
  <r>
    <s v="Audi          "/>
    <x v="640"/>
    <x v="1037"/>
    <n v="9900000"/>
    <x v="449"/>
    <n v="2021"/>
    <n v="28000"/>
    <s v="Petrol       "/>
    <s v="Automatic    "/>
    <s v="Silver "/>
    <s v="First            "/>
    <s v="2995 cc "/>
    <s v="335 bhp @ 5000 rpm  "/>
    <x v="42"/>
    <n v="4.9859999999999998"/>
    <n v="1.9950000000000001"/>
    <n v="1.7050000000000001"/>
    <x v="0"/>
    <s v="SI"/>
    <n v="85"/>
  </r>
  <r>
    <s v="Chevrolet     "/>
    <x v="641"/>
    <x v="1038"/>
    <n v="299000"/>
    <x v="180"/>
    <n v="2014"/>
    <n v="32000"/>
    <s v="Petrol       "/>
    <s v="Manual       "/>
    <s v="Silver "/>
    <s v="First            "/>
    <s v="1199 cc "/>
    <s v="85 bhp @ 6000 rpm   "/>
    <x v="91"/>
    <n v="4.2489999999999997"/>
    <n v="1.69"/>
    <n v="1.5029999999999999"/>
    <x v="0"/>
    <s v="SI"/>
    <n v="42"/>
  </r>
  <r>
    <s v="Datsun        "/>
    <x v="642"/>
    <x v="1039"/>
    <n v="270000"/>
    <x v="335"/>
    <n v="2017"/>
    <n v="27000"/>
    <s v="Petrol       "/>
    <s v="Manual       "/>
    <s v="Silver "/>
    <s v="First            "/>
    <s v="1198 cc "/>
    <s v="67 bhp @ 5000 rpm   "/>
    <x v="89"/>
    <n v="3.7850000000000001"/>
    <n v="1.635"/>
    <n v="1.4850000000000001"/>
    <x v="0"/>
    <s v="SI"/>
    <n v="35"/>
  </r>
  <r>
    <s v="Datsun        "/>
    <x v="642"/>
    <x v="1040"/>
    <n v="345000"/>
    <x v="111"/>
    <n v="2019"/>
    <n v="60969"/>
    <s v="Petrol       "/>
    <s v="Manual       "/>
    <s v="Silver "/>
    <s v="First            "/>
    <s v="1198 cc "/>
    <s v="67 bhp @ 5000 rpm   "/>
    <x v="89"/>
    <n v="3.7850000000000001"/>
    <n v="1.635"/>
    <n v="1.4850000000000001"/>
    <x v="0"/>
    <s v="SI"/>
    <n v="35"/>
  </r>
  <r>
    <s v="Ford          "/>
    <x v="643"/>
    <x v="1041"/>
    <n v="240000"/>
    <x v="365"/>
    <n v="2013"/>
    <n v="73000"/>
    <s v="Petrol       "/>
    <s v="Manual       "/>
    <s v="Silver "/>
    <s v="First            "/>
    <s v="1196 cc "/>
    <s v="70 bhp @ 6250 rpm   "/>
    <x v="129"/>
    <n v="3.7949999999999999"/>
    <n v="1.68"/>
    <n v="1.427"/>
    <x v="0"/>
    <s v="SI"/>
    <n v="45"/>
  </r>
  <r>
    <s v="Ford          "/>
    <x v="644"/>
    <x v="1042"/>
    <n v="535000"/>
    <x v="312"/>
    <n v="2015"/>
    <n v="28000"/>
    <s v="Petrol       "/>
    <s v="Manual       "/>
    <s v="Silver "/>
    <s v="First            "/>
    <s v="999 cc  "/>
    <s v="124 bhp @ 6000 rpm  "/>
    <x v="154"/>
    <n v="3.9990000000000001"/>
    <n v="1.7649999999999999"/>
    <n v="1.708"/>
    <x v="0"/>
    <s v="SI"/>
    <n v="52"/>
  </r>
  <r>
    <s v="Honda         "/>
    <x v="645"/>
    <x v="1043"/>
    <n v="195000"/>
    <x v="450"/>
    <n v="2010"/>
    <n v="32000"/>
    <s v="Petrol       "/>
    <s v="Manual       "/>
    <s v="Silver "/>
    <s v="First            "/>
    <s v="1198 cc "/>
    <s v="89 bhp @ 6200 rpm   "/>
    <x v="74"/>
    <n v="3.9"/>
    <n v="1.6950000000000001"/>
    <n v="1.5349999999999999"/>
    <x v="0"/>
    <s v="SI"/>
    <n v="42"/>
  </r>
  <r>
    <s v="Honda         "/>
    <x v="93"/>
    <x v="1044"/>
    <n v="250000"/>
    <x v="93"/>
    <n v="2011"/>
    <n v="55000"/>
    <s v="Petrol       "/>
    <s v="Manual       "/>
    <s v="Silver "/>
    <s v="First            "/>
    <s v="1497 cc "/>
    <s v="118@6600            "/>
    <x v="49"/>
    <n v="4.42"/>
    <n v="1.6950000000000001"/>
    <n v="1.48"/>
    <x v="0"/>
    <s v="SI"/>
    <n v="42"/>
  </r>
  <r>
    <s v="Honda         "/>
    <x v="336"/>
    <x v="1045"/>
    <n v="269000"/>
    <x v="451"/>
    <n v="2010"/>
    <n v="73000"/>
    <s v="Petrol       "/>
    <s v="Manual       "/>
    <s v="Silver "/>
    <s v="Second           "/>
    <s v="1497 cc "/>
    <s v="118@6600            "/>
    <x v="49"/>
    <n v="4.42"/>
    <n v="1.6950000000000001"/>
    <n v="1.48"/>
    <x v="0"/>
    <s v="SI"/>
    <n v="42"/>
  </r>
  <r>
    <s v="Honda         "/>
    <x v="646"/>
    <x v="1046"/>
    <n v="325000"/>
    <x v="208"/>
    <n v="2014"/>
    <n v="43037"/>
    <s v="Petrol       "/>
    <s v="Manual       "/>
    <s v="Silver "/>
    <s v="First            "/>
    <s v="1198 cc "/>
    <s v="87 bhp @ 6000 rpm   "/>
    <x v="102"/>
    <n v="3.61"/>
    <n v="1.68"/>
    <n v="1.5"/>
    <x v="0"/>
    <s v="SI"/>
    <n v="35"/>
  </r>
  <r>
    <s v="Honda         "/>
    <x v="94"/>
    <x v="1047"/>
    <n v="325000"/>
    <x v="208"/>
    <n v="2011"/>
    <n v="89000"/>
    <s v="Petrol       "/>
    <s v="Automatic    "/>
    <s v="Silver "/>
    <s v="Second           "/>
    <s v="1497 cc "/>
    <s v="118@6600            "/>
    <x v="49"/>
    <n v="4.42"/>
    <n v="1.6950000000000001"/>
    <n v="1.48"/>
    <x v="0"/>
    <s v="SI"/>
    <n v="42"/>
  </r>
  <r>
    <s v="Honda         "/>
    <x v="647"/>
    <x v="1048"/>
    <n v="335000"/>
    <x v="263"/>
    <n v="2013"/>
    <n v="64418"/>
    <s v="Petrol       "/>
    <s v="Automatic    "/>
    <s v="Silver "/>
    <s v="Second           "/>
    <s v="1198 cc "/>
    <s v="87 bhp @ 6000 rpm   "/>
    <x v="102"/>
    <n v="3.61"/>
    <n v="1.68"/>
    <n v="1.5"/>
    <x v="0"/>
    <s v="SI"/>
    <n v="35"/>
  </r>
  <r>
    <s v="Honda         "/>
    <x v="648"/>
    <x v="1049"/>
    <n v="375000"/>
    <x v="75"/>
    <n v="2016"/>
    <n v="35134"/>
    <s v="Petrol       "/>
    <s v="Manual       "/>
    <s v="Silver "/>
    <s v="First            "/>
    <s v="1198 cc "/>
    <s v="87 bhp @ 6000 rpm   "/>
    <x v="102"/>
    <n v="3.61"/>
    <n v="1.68"/>
    <n v="1.5"/>
    <x v="0"/>
    <s v="SI"/>
    <n v="35"/>
  </r>
  <r>
    <s v="Honda         "/>
    <x v="336"/>
    <x v="1050"/>
    <n v="375000"/>
    <x v="75"/>
    <n v="2012"/>
    <n v="80350"/>
    <s v="Petrol       "/>
    <s v="Manual       "/>
    <s v="Silver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649"/>
    <x v="1051"/>
    <n v="465000"/>
    <x v="291"/>
    <n v="2014"/>
    <n v="29442"/>
    <s v="Petrol       "/>
    <s v="Automatic    "/>
    <s v="Silver "/>
    <s v="First            "/>
    <s v="1198 cc "/>
    <s v="87 bhp @ 6000 rpm   "/>
    <x v="102"/>
    <n v="3.99"/>
    <n v="1.68"/>
    <n v="1.5049999999999999"/>
    <x v="0"/>
    <s v="SI"/>
    <n v="35"/>
  </r>
  <r>
    <s v="Honda         "/>
    <x v="302"/>
    <x v="1052"/>
    <n v="475000"/>
    <x v="191"/>
    <n v="2014"/>
    <n v="65000"/>
    <s v="Petrol       "/>
    <s v="Manual       "/>
    <s v="Silver "/>
    <s v="Second           "/>
    <s v="1198 cc "/>
    <s v="87 bhp @ 6000 rpm   "/>
    <x v="102"/>
    <n v="3.99"/>
    <n v="1.68"/>
    <n v="1.5049999999999999"/>
    <x v="0"/>
    <s v="SI"/>
    <n v="35"/>
  </r>
  <r>
    <s v="Honda         "/>
    <x v="93"/>
    <x v="1053"/>
    <n v="499000"/>
    <x v="72"/>
    <n v="2012"/>
    <n v="96506"/>
    <s v="Petrol       "/>
    <s v="Manual       "/>
    <s v="Silver "/>
    <s v="Second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309"/>
    <x v="1054"/>
    <n v="500000"/>
    <x v="42"/>
    <n v="2016"/>
    <n v="54440"/>
    <s v="Petrol       "/>
    <s v="Manual       "/>
    <s v="Silver "/>
    <s v="First            "/>
    <s v="1199 cc "/>
    <s v="89 bhp @ 6000 rpm   "/>
    <x v="74"/>
    <n v="3.9550000000000001"/>
    <n v="1.694"/>
    <n v="1.544"/>
    <x v="0"/>
    <s v="SI"/>
    <n v="40"/>
  </r>
  <r>
    <s v="Honda         "/>
    <x v="304"/>
    <x v="1055"/>
    <n v="585000"/>
    <x v="276"/>
    <n v="2017"/>
    <n v="24100"/>
    <s v="Petrol       "/>
    <s v="Manual       "/>
    <s v="Silver "/>
    <s v="First            "/>
    <s v="1199 cc "/>
    <s v="89 bhp @ 6000 rpm   "/>
    <x v="74"/>
    <n v="3.9550000000000001"/>
    <n v="1.694"/>
    <n v="1.544"/>
    <x v="0"/>
    <s v="SI"/>
    <n v="40"/>
  </r>
  <r>
    <s v="Honda         "/>
    <x v="310"/>
    <x v="1056"/>
    <n v="690000"/>
    <x v="233"/>
    <n v="2015"/>
    <n v="59000"/>
    <s v="Petrol       "/>
    <s v="Automatic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69"/>
    <x v="1057"/>
    <n v="745000"/>
    <x v="443"/>
    <n v="2016"/>
    <n v="38000"/>
    <s v="Petrol       "/>
    <s v="Manual   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650"/>
    <x v="1058"/>
    <n v="745000"/>
    <x v="443"/>
    <n v="2018"/>
    <n v="54000"/>
    <s v="Petrol       "/>
    <s v="Automatic    "/>
    <s v="Silver "/>
    <s v="First            "/>
    <s v="1497 cc "/>
    <s v="117 bhp @ 6600 rpm  "/>
    <x v="50"/>
    <n v="4.4530000000000003"/>
    <n v="1.7350000000000001"/>
    <n v="1.6659999999999999"/>
    <x v="1"/>
    <s v="SI"/>
    <n v="42"/>
  </r>
  <r>
    <s v="Honda         "/>
    <x v="269"/>
    <x v="1059"/>
    <n v="850000"/>
    <x v="27"/>
    <n v="2018"/>
    <n v="52890"/>
    <s v="Petrol       "/>
    <s v="Manual   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69"/>
    <x v="1060"/>
    <n v="875000"/>
    <x v="246"/>
    <n v="2018"/>
    <n v="28000"/>
    <s v="Petrol       "/>
    <s v="Manual   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651"/>
    <x v="1061"/>
    <n v="875000"/>
    <x v="246"/>
    <n v="2018"/>
    <n v="50000"/>
    <s v="Petrol       "/>
    <s v="Manual   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06"/>
    <x v="1062"/>
    <n v="975000"/>
    <x v="220"/>
    <n v="2019"/>
    <n v="56881"/>
    <s v="Petrol       "/>
    <s v="Manual   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652"/>
    <x v="1063"/>
    <n v="1050000"/>
    <x v="40"/>
    <n v="2017"/>
    <n v="29386"/>
    <s v="Petrol       "/>
    <s v="Automatic    "/>
    <s v="Silver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653"/>
    <x v="1064"/>
    <n v="1095000"/>
    <x v="47"/>
    <n v="2022"/>
    <n v="2700"/>
    <s v="Petrol       "/>
    <s v="Manual       "/>
    <s v="Silver "/>
    <s v="First            "/>
    <s v="1497 cc "/>
    <s v="118 bhp @ 6600 rpm  "/>
    <x v="68"/>
    <n v="4.4400000000000004"/>
    <n v="1.6950000000000001"/>
    <n v="1.4950000000000001"/>
    <x v="0"/>
    <s v="SI"/>
    <n v="40"/>
  </r>
  <r>
    <s v="Honda         "/>
    <x v="654"/>
    <x v="1065"/>
    <n v="1138000"/>
    <x v="452"/>
    <n v="2018"/>
    <n v="6000"/>
    <s v="Petrol       "/>
    <s v="Automatic    "/>
    <s v="Silver "/>
    <s v="First            "/>
    <s v="1497 cc "/>
    <s v="117 bhp @ 6600 rpm  "/>
    <x v="50"/>
    <n v="4.4400000000000004"/>
    <n v="1.6950000000000001"/>
    <n v="1.4950000000000001"/>
    <x v="0"/>
    <s v="SI"/>
    <n v="40"/>
  </r>
  <r>
    <s v="Hyundai       "/>
    <x v="655"/>
    <x v="1066"/>
    <n v="130000"/>
    <x v="453"/>
    <n v="2009"/>
    <n v="59000"/>
    <s v="Petrol       "/>
    <s v="Manual       "/>
    <s v="Silver "/>
    <s v="Second           "/>
    <s v="1086 cc "/>
    <s v="67@5500             "/>
    <x v="82"/>
    <n v="3.5649999999999999"/>
    <n v="1.595"/>
    <n v="1.55"/>
    <x v="0"/>
    <s v="SI"/>
    <n v="35"/>
  </r>
  <r>
    <s v="Hyundai       "/>
    <x v="656"/>
    <x v="1067"/>
    <n v="141000"/>
    <x v="454"/>
    <n v="2009"/>
    <n v="56400"/>
    <s v="Petrol       "/>
    <s v="Manual       "/>
    <s v="Silver "/>
    <s v="Third            "/>
    <s v="1086 cc "/>
    <s v="62 bhp @ 5500 rpm   "/>
    <x v="146"/>
    <n v="3.5649999999999999"/>
    <n v="1.5249999999999999"/>
    <n v="1.59"/>
    <x v="0"/>
    <s v="SI"/>
    <n v="35"/>
  </r>
  <r>
    <s v="Hyundai       "/>
    <x v="201"/>
    <x v="1068"/>
    <n v="170000"/>
    <x v="455"/>
    <n v="2009"/>
    <n v="135797"/>
    <s v="Petrol       "/>
    <s v="Manual       "/>
    <s v="Silver "/>
    <s v="Second           "/>
    <s v="1086 cc "/>
    <s v="67@5500             "/>
    <x v="82"/>
    <n v="3.5649999999999999"/>
    <n v="1.595"/>
    <n v="1.55"/>
    <x v="0"/>
    <s v="SI"/>
    <n v="35"/>
  </r>
  <r>
    <s v="Hyundai       "/>
    <x v="657"/>
    <x v="1069"/>
    <n v="178000"/>
    <x v="456"/>
    <n v="2007"/>
    <n v="85000"/>
    <s v="Petrol       "/>
    <s v="Manual       "/>
    <s v="Silver "/>
    <s v="Second           "/>
    <s v="1086 cc "/>
    <s v="63@5500             "/>
    <x v="128"/>
    <n v="3.5649999999999999"/>
    <n v="1.5249999999999999"/>
    <n v="1.59"/>
    <x v="0"/>
    <s v="SI"/>
    <n v="35"/>
  </r>
  <r>
    <s v="Hyundai       "/>
    <x v="658"/>
    <x v="1070"/>
    <n v="185000"/>
    <x v="95"/>
    <n v="2012"/>
    <n v="55700"/>
    <s v="Petrol       "/>
    <s v="Manual       "/>
    <s v="Silver "/>
    <s v="Second           "/>
    <s v="814 cc  "/>
    <s v="56@5500             "/>
    <x v="155"/>
    <n v="3.4950000000000001"/>
    <n v="1.55"/>
    <n v="1.5"/>
    <x v="0"/>
    <s v="SI"/>
    <n v="32"/>
  </r>
  <r>
    <s v="Hyundai       "/>
    <x v="659"/>
    <x v="1071"/>
    <n v="254999"/>
    <x v="457"/>
    <n v="2012"/>
    <n v="17000"/>
    <s v="Petrol       "/>
    <s v="Manual       "/>
    <s v="Silver "/>
    <s v="First            "/>
    <s v="1086 cc "/>
    <s v="62 bhp @ 5500 rpm   "/>
    <x v="146"/>
    <n v="3.5649999999999999"/>
    <n v="1.5249999999999999"/>
    <n v="1.59"/>
    <x v="0"/>
    <s v="SI"/>
    <n v="35"/>
  </r>
  <r>
    <s v="Hyundai       "/>
    <x v="486"/>
    <x v="1072"/>
    <n v="270000"/>
    <x v="335"/>
    <n v="2012"/>
    <n v="41200"/>
    <s v="Petrol       "/>
    <s v="Manual       "/>
    <s v="Silver "/>
    <s v="First            "/>
    <s v="1197 cc "/>
    <s v="79 bhp @ 6000 rpm   "/>
    <x v="84"/>
    <n v="3.585"/>
    <n v="1.595"/>
    <n v="1.55"/>
    <x v="0"/>
    <s v="SI"/>
    <n v="35"/>
  </r>
  <r>
    <s v="Hyundai       "/>
    <x v="487"/>
    <x v="1073"/>
    <n v="300000"/>
    <x v="445"/>
    <n v="2014"/>
    <n v="40000"/>
    <s v="Petrol       "/>
    <s v="Manual       "/>
    <s v="Silver "/>
    <s v="First            "/>
    <s v="1197 cc "/>
    <s v="83 bhp @ 6000 rpm   "/>
    <x v="92"/>
    <n v="3.9950000000000001"/>
    <n v="1.71"/>
    <n v="1.5049999999999999"/>
    <x v="0"/>
    <s v="SI"/>
    <n v="45"/>
  </r>
  <r>
    <s v="Hyundai       "/>
    <x v="660"/>
    <x v="1074"/>
    <n v="310000"/>
    <x v="264"/>
    <n v="2011"/>
    <n v="26000"/>
    <s v="Petrol       "/>
    <s v="Automatic    "/>
    <s v="Silver "/>
    <s v="First            "/>
    <s v="1396 cc "/>
    <s v="100@5500            "/>
    <x v="156"/>
    <n v="3.94"/>
    <n v="1.71"/>
    <n v="1.5049999999999999"/>
    <x v="0"/>
    <s v="SI"/>
    <n v="45"/>
  </r>
  <r>
    <s v="Hyundai       "/>
    <x v="661"/>
    <x v="1075"/>
    <n v="325000"/>
    <x v="208"/>
    <n v="2013"/>
    <n v="46721"/>
    <s v="Petrol       "/>
    <s v="Automatic    "/>
    <s v="Silver "/>
    <s v="Second           "/>
    <s v="1197 cc "/>
    <s v="80@5200             "/>
    <x v="51"/>
    <n v="3.5649999999999999"/>
    <n v="1.595"/>
    <n v="1.55"/>
    <x v="0"/>
    <s v="SI"/>
    <n v="35"/>
  </r>
  <r>
    <s v="Hyundai       "/>
    <x v="541"/>
    <x v="1076"/>
    <n v="325000"/>
    <x v="208"/>
    <n v="2017"/>
    <n v="56000"/>
    <s v="Petrol       "/>
    <s v="Manual       "/>
    <s v="Silver "/>
    <s v="First            "/>
    <s v="814 cc  "/>
    <s v="55 bhp @ 5500 rpm   "/>
    <x v="83"/>
    <n v="3.4950000000000001"/>
    <n v="1.55"/>
    <n v="1.5"/>
    <x v="0"/>
    <s v="SI"/>
    <n v="32"/>
  </r>
  <r>
    <s v="Hyundai       "/>
    <x v="425"/>
    <x v="1077"/>
    <n v="399000"/>
    <x v="375"/>
    <n v="2018"/>
    <n v="38000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62"/>
    <x v="1078"/>
    <n v="409999"/>
    <x v="348"/>
    <n v="2019"/>
    <n v="32000"/>
    <s v="Petrol       "/>
    <s v="Manual       "/>
    <s v="Silver "/>
    <s v="First            "/>
    <s v="1086 cc "/>
    <s v="68 bhp @ 5500 rpm   "/>
    <x v="79"/>
    <n v="3.61"/>
    <n v="1.645"/>
    <n v="1.56"/>
    <x v="0"/>
    <s v="SI"/>
    <n v="35"/>
  </r>
  <r>
    <s v="Hyundai       "/>
    <x v="421"/>
    <x v="1079"/>
    <n v="409999"/>
    <x v="348"/>
    <n v="2014"/>
    <n v="55000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424"/>
    <x v="1080"/>
    <n v="425000"/>
    <x v="4"/>
    <n v="2015"/>
    <n v="48000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340"/>
    <x v="1081"/>
    <n v="434999"/>
    <x v="333"/>
    <n v="2019"/>
    <n v="34400"/>
    <s v="Petrol       "/>
    <s v="Automatic    "/>
    <s v="Silver "/>
    <s v="First            "/>
    <s v="1086 cc "/>
    <s v="68 bhp @ 5500 rpm   "/>
    <x v="79"/>
    <n v="3.61"/>
    <n v="1.645"/>
    <n v="1.56"/>
    <x v="0"/>
    <s v="SI"/>
    <n v="35"/>
  </r>
  <r>
    <s v="Hyundai       "/>
    <x v="422"/>
    <x v="1082"/>
    <n v="475000"/>
    <x v="191"/>
    <n v="2014"/>
    <n v="62000"/>
    <s v="Petrol       "/>
    <s v="Manual       "/>
    <s v="Silver "/>
    <s v="First            "/>
    <s v="1591 cc "/>
    <s v="121 bhp @ 6300 rpm  "/>
    <x v="53"/>
    <n v="4.37"/>
    <n v="1.7"/>
    <n v="1.4750000000000001"/>
    <x v="0"/>
    <s v="SI"/>
    <n v="43"/>
  </r>
  <r>
    <s v="Hyundai       "/>
    <x v="663"/>
    <x v="1083"/>
    <n v="495000"/>
    <x v="265"/>
    <n v="2017"/>
    <n v="47000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64"/>
    <x v="1084"/>
    <n v="509999"/>
    <x v="458"/>
    <n v="2019"/>
    <n v="30858"/>
    <s v="Petrol       "/>
    <s v="Manual       "/>
    <s v="Silver "/>
    <s v="First            "/>
    <s v="1086 cc "/>
    <s v="68 bhp @ 5500 rpm   "/>
    <x v="79"/>
    <n v="3.61"/>
    <n v="1.645"/>
    <n v="1.56"/>
    <x v="0"/>
    <s v="SI"/>
    <n v="35"/>
  </r>
  <r>
    <s v="Hyundai       "/>
    <x v="665"/>
    <x v="1085"/>
    <n v="525000"/>
    <x v="249"/>
    <n v="2015"/>
    <n v="68766"/>
    <s v="Petrol       "/>
    <s v="Manual       "/>
    <s v="Silver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666"/>
    <x v="1086"/>
    <n v="545000"/>
    <x v="211"/>
    <n v="2013"/>
    <n v="63000"/>
    <s v="Petrol       "/>
    <s v="Automatic    "/>
    <s v="Silver "/>
    <s v="First            "/>
    <s v="1797 cc "/>
    <s v="147 bhp @ 6500 rpm  "/>
    <x v="127"/>
    <n v="4.53"/>
    <n v="1.7749999999999999"/>
    <n v="1.47"/>
    <x v="0"/>
    <s v="SI"/>
    <n v="56"/>
  </r>
  <r>
    <s v="Hyundai       "/>
    <x v="422"/>
    <x v="1087"/>
    <n v="547000"/>
    <x v="459"/>
    <n v="2013"/>
    <n v="36623"/>
    <s v="Petrol       "/>
    <s v="Manual       "/>
    <s v="Silver "/>
    <s v="First            "/>
    <s v="1591 cc "/>
    <s v="121 bhp @ 6300 rpm  "/>
    <x v="53"/>
    <n v="4.37"/>
    <n v="1.7"/>
    <n v="1.4750000000000001"/>
    <x v="0"/>
    <s v="SI"/>
    <n v="43"/>
  </r>
  <r>
    <s v="Hyundai       "/>
    <x v="341"/>
    <x v="1088"/>
    <n v="549000"/>
    <x v="239"/>
    <n v="2015"/>
    <n v="61900"/>
    <s v="Petrol       "/>
    <s v="Manual       "/>
    <s v="Silver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667"/>
    <x v="1089"/>
    <n v="550000"/>
    <x v="91"/>
    <n v="2015"/>
    <n v="58078"/>
    <s v="Petrol       "/>
    <s v="Manual       "/>
    <s v="Silver "/>
    <s v="Second           "/>
    <s v="1197 cc "/>
    <s v="81 bhp @ 6000 rpm   "/>
    <x v="52"/>
    <n v="3.7650000000000001"/>
    <n v="1.66"/>
    <n v="1.52"/>
    <x v="0"/>
    <s v="SI"/>
    <n v="43"/>
  </r>
  <r>
    <s v="Hyundai       "/>
    <x v="205"/>
    <x v="1090"/>
    <n v="565000"/>
    <x v="275"/>
    <n v="2016"/>
    <n v="29000"/>
    <s v="Petrol       "/>
    <s v="Automatic    "/>
    <s v="Silver "/>
    <s v="First            "/>
    <s v="1197 cc "/>
    <s v="79 bhp @ 6000 rpm   "/>
    <x v="84"/>
    <n v="3.7650000000000001"/>
    <n v="1.66"/>
    <n v="1.52"/>
    <x v="0"/>
    <s v="SI"/>
    <n v="43"/>
  </r>
  <r>
    <s v="Hyundai       "/>
    <x v="424"/>
    <x v="1091"/>
    <n v="595000"/>
    <x v="32"/>
    <n v="2019"/>
    <n v="25000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68"/>
    <x v="1092"/>
    <n v="598000"/>
    <x v="460"/>
    <n v="2015"/>
    <n v="58200"/>
    <s v="Petrol       "/>
    <s v="Automatic    "/>
    <s v="Silver "/>
    <s v="First            "/>
    <s v="1591 cc "/>
    <s v="121 bhp @ 6300 rpm  "/>
    <x v="53"/>
    <n v="4.37"/>
    <n v="1.7"/>
    <n v="1.4750000000000001"/>
    <x v="0"/>
    <s v="SI"/>
    <n v="43"/>
  </r>
  <r>
    <s v="Hyundai       "/>
    <x v="208"/>
    <x v="1093"/>
    <n v="599000"/>
    <x v="433"/>
    <n v="2020"/>
    <n v="35000"/>
    <s v="Petrol       "/>
    <s v="Automatic    "/>
    <s v="Silver "/>
    <s v="First            "/>
    <s v="1197 cc "/>
    <s v="82 bhp @ 6000 rpm   "/>
    <x v="85"/>
    <n v="3.8050000000000002"/>
    <n v="1.68"/>
    <n v="1.52"/>
    <x v="0"/>
    <s v="SI"/>
    <n v="37"/>
  </r>
  <r>
    <s v="Hyundai       "/>
    <x v="341"/>
    <x v="1094"/>
    <n v="625000"/>
    <x v="187"/>
    <n v="2017"/>
    <n v="42000"/>
    <s v="Petrol       "/>
    <s v="Manual       "/>
    <s v="Silver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668"/>
    <x v="1095"/>
    <n v="645000"/>
    <x v="306"/>
    <n v="2015"/>
    <n v="58200"/>
    <s v="Petrol       "/>
    <s v="Automatic    "/>
    <s v="Silver "/>
    <s v="First            "/>
    <s v="1591 cc "/>
    <s v="121 bhp @ 6300 rpm  "/>
    <x v="53"/>
    <n v="4.37"/>
    <n v="1.7"/>
    <n v="1.4750000000000001"/>
    <x v="0"/>
    <s v="SI"/>
    <n v="43"/>
  </r>
  <r>
    <s v="Hyundai       "/>
    <x v="669"/>
    <x v="1096"/>
    <n v="649000"/>
    <x v="461"/>
    <n v="2020"/>
    <n v="52236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69"/>
    <x v="1097"/>
    <n v="649000"/>
    <x v="461"/>
    <n v="2020"/>
    <n v="52236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70"/>
    <x v="1098"/>
    <n v="650000"/>
    <x v="213"/>
    <n v="2017"/>
    <n v="49422"/>
    <s v="Petrol       "/>
    <s v="Automatic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71"/>
    <x v="1099"/>
    <n v="650000"/>
    <x v="213"/>
    <n v="2019"/>
    <n v="15000"/>
    <s v="Petrol       "/>
    <s v="Automatic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672"/>
    <x v="1100"/>
    <n v="715000"/>
    <x v="277"/>
    <n v="2020"/>
    <n v="17000"/>
    <s v="Petrol       "/>
    <s v="Automatic    "/>
    <s v="Silver "/>
    <s v="First            "/>
    <s v="1197 cc "/>
    <s v="82 bhp @ 6000 rpm   "/>
    <x v="85"/>
    <n v="3.8050000000000002"/>
    <n v="1.68"/>
    <n v="1.52"/>
    <x v="0"/>
    <s v="SI"/>
    <n v="37"/>
  </r>
  <r>
    <s v="Hyundai       "/>
    <x v="673"/>
    <x v="1101"/>
    <n v="740000"/>
    <x v="44"/>
    <n v="2016"/>
    <n v="60125"/>
    <s v="Petrol       "/>
    <s v="Manual       "/>
    <s v="Silver "/>
    <s v="First            "/>
    <s v="1591 cc "/>
    <s v="122 bhp @ 6400 rpm  "/>
    <x v="54"/>
    <n v="4.2699999999999996"/>
    <n v="1.78"/>
    <n v="1.63"/>
    <x v="0"/>
    <s v="SI"/>
    <n v="60"/>
  </r>
  <r>
    <s v="Hyundai       "/>
    <x v="421"/>
    <x v="1102"/>
    <n v="765000"/>
    <x v="283"/>
    <n v="2021"/>
    <n v="18105"/>
    <s v="Petrol       "/>
    <s v="Manual       "/>
    <s v="Silver "/>
    <s v="First            "/>
    <s v="1197 cc "/>
    <s v="81 bhp @ 6000 rpm   "/>
    <x v="52"/>
    <n v="3.7650000000000001"/>
    <n v="1.66"/>
    <n v="1.52"/>
    <x v="0"/>
    <s v="SI"/>
    <n v="43"/>
  </r>
  <r>
    <s v="Hyundai       "/>
    <x v="429"/>
    <x v="1103"/>
    <n v="875000"/>
    <x v="246"/>
    <n v="2017"/>
    <n v="50000"/>
    <s v="Petrol       "/>
    <s v="Manual       "/>
    <s v="Silver "/>
    <s v="First            "/>
    <s v="1591 cc "/>
    <s v="122 bhp @ 6400 rpm  "/>
    <x v="54"/>
    <n v="4.2699999999999996"/>
    <n v="1.78"/>
    <n v="1.63"/>
    <x v="0"/>
    <s v="SI"/>
    <n v="60"/>
  </r>
  <r>
    <s v="Hyundai       "/>
    <x v="674"/>
    <x v="1104"/>
    <n v="1465000"/>
    <x v="462"/>
    <n v="2019"/>
    <n v="22000"/>
    <s v="Petrol       "/>
    <s v="Automatic    "/>
    <s v="Silver "/>
    <s v="Second           "/>
    <s v="1999 cc "/>
    <s v="150 bhp @ 6200 rpm  "/>
    <x v="58"/>
    <n v="4.57"/>
    <n v="1.8"/>
    <n v="1.4650000000000001"/>
    <x v="0"/>
    <s v="SI"/>
    <n v="50"/>
  </r>
  <r>
    <s v="Jeep          "/>
    <x v="216"/>
    <x v="1105"/>
    <n v="1495000"/>
    <x v="360"/>
    <n v="2018"/>
    <n v="28000"/>
    <s v="Petrol       "/>
    <s v="Automatic    "/>
    <s v="Silver "/>
    <s v="First            "/>
    <s v="1368 cc "/>
    <s v="160 bhp @ 5500 rpm  "/>
    <x v="55"/>
    <n v="4.3949999999999996"/>
    <n v="1.8180000000000001"/>
    <n v="1.64"/>
    <x v="0"/>
    <s v="SI"/>
    <n v="60"/>
  </r>
  <r>
    <s v="Jeep          "/>
    <x v="675"/>
    <x v="1106"/>
    <n v="1750000"/>
    <x v="38"/>
    <n v="2019"/>
    <n v="57000"/>
    <s v="Petrol       "/>
    <s v="Automatic    "/>
    <s v="Silver "/>
    <s v="First            "/>
    <s v="1368 cc "/>
    <s v="160 bhp @ 5500 rpm  "/>
    <x v="55"/>
    <n v="4.3949999999999996"/>
    <n v="1.8180000000000001"/>
    <n v="1.64"/>
    <x v="0"/>
    <s v="SI"/>
    <n v="60"/>
  </r>
  <r>
    <s v="Kia           "/>
    <x v="107"/>
    <x v="1107"/>
    <n v="1399000"/>
    <x v="463"/>
    <n v="2021"/>
    <n v="11000"/>
    <s v="Petrol       "/>
    <s v="Manual       "/>
    <s v="Silver "/>
    <s v="First            "/>
    <s v="1497 cc "/>
    <s v="113 bhp @ 6300 rpm  "/>
    <x v="19"/>
    <n v="4.3150000000000004"/>
    <n v="1.8"/>
    <n v="1.645"/>
    <x v="0"/>
    <s v="SI"/>
    <n v="50"/>
  </r>
  <r>
    <s v="Maruti Suzuki "/>
    <x v="221"/>
    <x v="1108"/>
    <n v="140000"/>
    <x v="464"/>
    <n v="2009"/>
    <n v="65000"/>
    <s v="Petrol       "/>
    <s v="Manual       "/>
    <s v="Silver "/>
    <s v="Third            "/>
    <s v="796 cc  "/>
    <s v="47@6200             "/>
    <x v="88"/>
    <n v="3.4950000000000001"/>
    <n v="1.4750000000000001"/>
    <n v="1.46"/>
    <x v="0"/>
    <s v="SI"/>
    <n v="35"/>
  </r>
  <r>
    <s v="Maruti Suzuki "/>
    <x v="343"/>
    <x v="1109"/>
    <n v="160000"/>
    <x v="366"/>
    <n v="2008"/>
    <n v="50000"/>
    <s v="Petrol       "/>
    <s v="Manual       "/>
    <s v="Silver "/>
    <s v="Second           "/>
    <s v="1061 cc "/>
    <s v="67@6200             "/>
    <x v="82"/>
    <n v="3.52"/>
    <n v="1.4750000000000001"/>
    <n v="1.69"/>
    <x v="0"/>
    <s v="SI"/>
    <n v="35"/>
  </r>
  <r>
    <s v="Maruti Suzuki "/>
    <x v="676"/>
    <x v="1110"/>
    <n v="160000"/>
    <x v="366"/>
    <n v="2011"/>
    <n v="72000"/>
    <s v="Petrol       "/>
    <s v="Manual       "/>
    <s v="Silver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677"/>
    <x v="1111"/>
    <n v="180000"/>
    <x v="465"/>
    <n v="2014"/>
    <n v="48000"/>
    <s v="Petrol       "/>
    <s v="Manual       "/>
    <s v="Silver "/>
    <s v="Third            "/>
    <s v="796 cc  "/>
    <s v="47 bhp @ 6000 rpm   "/>
    <x v="122"/>
    <n v="3.395"/>
    <n v="1.49"/>
    <n v="1.4750000000000001"/>
    <x v="0"/>
    <s v="SI"/>
    <n v="35"/>
  </r>
  <r>
    <s v="Maruti Suzuki "/>
    <x v="678"/>
    <x v="1112"/>
    <n v="185000"/>
    <x v="95"/>
    <n v="2010"/>
    <n v="64000"/>
    <s v="Petrol       "/>
    <s v="Manual       "/>
    <s v="Silver "/>
    <s v="First            "/>
    <s v="1586 cc "/>
    <s v="102@5500            "/>
    <x v="114"/>
    <n v="4.49"/>
    <n v="1.7350000000000001"/>
    <n v="1.56"/>
    <x v="0"/>
    <s v="SI"/>
    <n v="50"/>
  </r>
  <r>
    <s v="Maruti Suzuki "/>
    <x v="3"/>
    <x v="1113"/>
    <n v="229999"/>
    <x v="428"/>
    <n v="2010"/>
    <n v="72000"/>
    <s v="Petrol       "/>
    <s v="Manual       "/>
    <s v="Silver "/>
    <s v="First            "/>
    <s v="1298 cc "/>
    <s v="87@6000             "/>
    <x v="3"/>
    <n v="4.16"/>
    <n v="1.69"/>
    <n v="1.53"/>
    <x v="0"/>
    <s v="SI"/>
    <n v="43"/>
  </r>
  <r>
    <s v="Maruti Suzuki "/>
    <x v="438"/>
    <x v="1114"/>
    <n v="245000"/>
    <x v="295"/>
    <n v="2016"/>
    <n v="64000"/>
    <s v="Petrol       "/>
    <s v="Manual       "/>
    <s v="Silver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272"/>
    <x v="1115"/>
    <n v="270000"/>
    <x v="335"/>
    <n v="2014"/>
    <n v="54420"/>
    <s v="Petrol       "/>
    <s v="Manual       "/>
    <s v="Silver "/>
    <s v="First            "/>
    <s v="998 cc  "/>
    <s v="67 bhp @ 6200 rpm   "/>
    <x v="89"/>
    <n v="3.62"/>
    <n v="1.4750000000000001"/>
    <n v="1.46"/>
    <x v="0"/>
    <s v="SI"/>
    <n v="35"/>
  </r>
  <r>
    <s v="Maruti Suzuki "/>
    <x v="437"/>
    <x v="1116"/>
    <n v="280000"/>
    <x v="296"/>
    <n v="2018"/>
    <n v="48000"/>
    <s v="Petrol       "/>
    <s v="Manual       "/>
    <s v="Silver "/>
    <s v="Second           "/>
    <s v="796 cc  "/>
    <s v="47 bhp @ 6000 rpm   "/>
    <x v="122"/>
    <n v="3.395"/>
    <n v="1.49"/>
    <n v="1.4750000000000001"/>
    <x v="0"/>
    <s v="SI"/>
    <n v="35"/>
  </r>
  <r>
    <s v="Maruti Suzuki "/>
    <x v="437"/>
    <x v="1117"/>
    <n v="286000"/>
    <x v="466"/>
    <n v="2017"/>
    <n v="40564"/>
    <s v="Petrol       "/>
    <s v="Manual       "/>
    <s v="Silver "/>
    <s v="First            "/>
    <s v="796 cc  "/>
    <s v="47 bhp @ 6000 rpm   "/>
    <x v="122"/>
    <n v="3.395"/>
    <n v="1.49"/>
    <n v="1.4750000000000001"/>
    <x v="0"/>
    <s v="SI"/>
    <n v="35"/>
  </r>
  <r>
    <s v="Maruti Suzuki "/>
    <x v="225"/>
    <x v="1118"/>
    <n v="299000"/>
    <x v="180"/>
    <n v="2013"/>
    <n v="47000"/>
    <s v="Petrol       "/>
    <s v="Manual       "/>
    <s v="Silver "/>
    <s v="First            "/>
    <s v="1197 cc "/>
    <s v="85 bhp @ 6000 rpm   "/>
    <x v="91"/>
    <n v="3.85"/>
    <n v="1.6950000000000001"/>
    <n v="1.53"/>
    <x v="0"/>
    <s v="SI"/>
    <n v="42"/>
  </r>
  <r>
    <s v="Maruti Suzuki "/>
    <x v="318"/>
    <x v="1119"/>
    <n v="345000"/>
    <x v="111"/>
    <n v="2017"/>
    <n v="72019"/>
    <s v="Petrol       "/>
    <s v="Manual       "/>
    <s v="Silver "/>
    <s v="Second           "/>
    <s v="998 cc  "/>
    <s v="67 bhp @ 6200 rpm   "/>
    <x v="89"/>
    <n v="3.5990000000000002"/>
    <n v="1.4950000000000001"/>
    <n v="1.7"/>
    <x v="0"/>
    <s v="SI"/>
    <n v="35"/>
  </r>
  <r>
    <s v="Maruti Suzuki "/>
    <x v="440"/>
    <x v="1120"/>
    <n v="345000"/>
    <x v="111"/>
    <n v="2014"/>
    <n v="19000"/>
    <s v="Petrol       "/>
    <s v="Automatic    "/>
    <s v="Silver "/>
    <s v="Second           "/>
    <s v="998 cc  "/>
    <s v="67 bhp @ 6000 rpm   "/>
    <x v="89"/>
    <n v="3.6"/>
    <n v="1.6"/>
    <n v="1.56"/>
    <x v="0"/>
    <s v="SI"/>
    <n v="35"/>
  </r>
  <r>
    <s v="Maruti Suzuki "/>
    <x v="225"/>
    <x v="1121"/>
    <n v="385000"/>
    <x v="329"/>
    <n v="2011"/>
    <n v="69000"/>
    <s v="Petrol       "/>
    <s v="Manual       "/>
    <s v="Silver "/>
    <s v="First            "/>
    <s v="1197 cc "/>
    <s v="85 bhp @ 6000 rpm   "/>
    <x v="91"/>
    <n v="3.85"/>
    <n v="1.6950000000000001"/>
    <n v="1.53"/>
    <x v="0"/>
    <s v="SI"/>
    <n v="42"/>
  </r>
  <r>
    <s v="Maruti Suzuki "/>
    <x v="679"/>
    <x v="1122"/>
    <n v="390000"/>
    <x v="341"/>
    <n v="2018"/>
    <n v="18000"/>
    <s v="Petrol       "/>
    <s v="Manual       "/>
    <s v="Silver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680"/>
    <x v="1123"/>
    <n v="391000"/>
    <x v="467"/>
    <n v="2017"/>
    <n v="24000"/>
    <s v="Petrol       "/>
    <s v="Manual       "/>
    <s v="Silver "/>
    <s v="First            "/>
    <s v="998 cc  "/>
    <s v="67 bhp @ 6000 rpm   "/>
    <x v="89"/>
    <n v="3.6"/>
    <n v="1.6"/>
    <n v="1.56"/>
    <x v="0"/>
    <s v="SI"/>
    <n v="35"/>
  </r>
  <r>
    <s v="Maruti Suzuki "/>
    <x v="550"/>
    <x v="1124"/>
    <n v="409999"/>
    <x v="348"/>
    <n v="2021"/>
    <n v="13424"/>
    <s v="Petrol       "/>
    <s v="Manual       "/>
    <s v="Silver "/>
    <s v="First            "/>
    <s v="796 cc  "/>
    <s v="47 bhp @ 6000 rpm   "/>
    <x v="122"/>
    <n v="3.4449999999999998"/>
    <n v="1.5149999999999999"/>
    <n v="1.4750000000000001"/>
    <x v="0"/>
    <s v="SI"/>
    <n v="35"/>
  </r>
  <r>
    <s v="Maruti Suzuki "/>
    <x v="440"/>
    <x v="1125"/>
    <n v="412000"/>
    <x v="468"/>
    <n v="2016"/>
    <n v="41058"/>
    <s v="Petrol       "/>
    <s v="Automatic    "/>
    <s v="Silver "/>
    <s v="First            "/>
    <s v="998 cc  "/>
    <s v="67 bhp @ 6000 rpm   "/>
    <x v="89"/>
    <n v="3.6"/>
    <n v="1.6"/>
    <n v="1.56"/>
    <x v="0"/>
    <s v="SI"/>
    <n v="35"/>
  </r>
  <r>
    <s v="Maruti Suzuki "/>
    <x v="681"/>
    <x v="1126"/>
    <n v="425000"/>
    <x v="4"/>
    <n v="2021"/>
    <n v="38848"/>
    <s v="Petrol       "/>
    <s v="Manual       "/>
    <s v="Silver "/>
    <s v="First            "/>
    <s v="998 cc  "/>
    <s v="67 bhp @ 5500 rpm   "/>
    <x v="89"/>
    <n v="3.5649999999999999"/>
    <n v="1.52"/>
    <n v="1.5640000000000001"/>
    <x v="0"/>
    <s v="SI"/>
    <n v="27"/>
  </r>
  <r>
    <s v="Maruti Suzuki "/>
    <x v="553"/>
    <x v="1127"/>
    <n v="430000"/>
    <x v="210"/>
    <n v="2020"/>
    <n v="5790"/>
    <s v="Petrol       "/>
    <s v="Manual       "/>
    <s v="Silver "/>
    <s v="First            "/>
    <s v="998 cc  "/>
    <s v="67 bhp @ 5500 rpm   "/>
    <x v="89"/>
    <n v="3.5649999999999999"/>
    <n v="1.52"/>
    <n v="1.5640000000000001"/>
    <x v="0"/>
    <s v="SI"/>
    <n v="27"/>
  </r>
  <r>
    <s v="Maruti Suzuki "/>
    <x v="228"/>
    <x v="1128"/>
    <n v="450000"/>
    <x v="271"/>
    <n v="2016"/>
    <n v="48200"/>
    <s v="Petrol       "/>
    <s v="Manual       "/>
    <s v="Silver "/>
    <s v="Second           "/>
    <s v="1197 cc "/>
    <s v="83 bhp @ 6000 rpm   "/>
    <x v="92"/>
    <n v="3.85"/>
    <n v="1.6950000000000001"/>
    <n v="1.53"/>
    <x v="0"/>
    <s v="SI"/>
    <n v="42"/>
  </r>
  <r>
    <s v="Maruti Suzuki "/>
    <x v="3"/>
    <x v="1129"/>
    <n v="450000"/>
    <x v="271"/>
    <n v="2014"/>
    <n v="52000"/>
    <s v="Petrol       "/>
    <s v="Manual       "/>
    <s v="Silver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554"/>
    <x v="1130"/>
    <n v="450000"/>
    <x v="271"/>
    <n v="2014"/>
    <n v="48000"/>
    <s v="Petrol       "/>
    <s v="Automatic    "/>
    <s v="Silver "/>
    <s v="First            "/>
    <s v="998 cc  "/>
    <s v="67 bhp @ 6000 rpm   "/>
    <x v="89"/>
    <n v="3.6949999999999998"/>
    <n v="1.6"/>
    <n v="1.56"/>
    <x v="0"/>
    <s v="SI"/>
    <n v="35"/>
  </r>
  <r>
    <s v="Maruti Suzuki "/>
    <x v="230"/>
    <x v="1131"/>
    <n v="484999"/>
    <x v="232"/>
    <n v="2018"/>
    <n v="62000"/>
    <s v="Petrol       "/>
    <s v="Manual       "/>
    <s v="Silver "/>
    <s v="Second           "/>
    <s v="1197 cc "/>
    <s v="83 bhp @ 6000 rpm   "/>
    <x v="92"/>
    <n v="3.9950000000000001"/>
    <n v="1.7450000000000001"/>
    <n v="1.5"/>
    <x v="0"/>
    <s v="SI"/>
    <n v="37"/>
  </r>
  <r>
    <s v="Maruti Suzuki "/>
    <x v="3"/>
    <x v="1132"/>
    <n v="495000"/>
    <x v="265"/>
    <n v="2015"/>
    <n v="13716"/>
    <s v="Petrol       "/>
    <s v="Manual       "/>
    <s v="Silver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450"/>
    <x v="1133"/>
    <n v="509999"/>
    <x v="458"/>
    <n v="2019"/>
    <n v="40000"/>
    <s v="Petrol       "/>
    <s v="Manual       "/>
    <s v="Silver "/>
    <s v="First            "/>
    <s v="1196 cc "/>
    <s v="73 bhp @ 6000 rpm   "/>
    <x v="59"/>
    <n v="3.6749999999999998"/>
    <n v="1.4750000000000001"/>
    <n v="1.8"/>
    <x v="1"/>
    <s v="SI"/>
    <n v="40"/>
  </r>
  <r>
    <s v="Maruti Suzuki "/>
    <x v="555"/>
    <x v="1134"/>
    <n v="511000"/>
    <x v="469"/>
    <n v="2015"/>
    <n v="45969"/>
    <s v="Petrol       "/>
    <s v="Manual       "/>
    <s v="Silver "/>
    <s v="First            "/>
    <s v="1373 cc "/>
    <s v="91 bhp @ 6000 rpm   "/>
    <x v="94"/>
    <n v="4.49"/>
    <n v="1.73"/>
    <n v="1.4850000000000001"/>
    <x v="0"/>
    <s v="SI"/>
    <n v="43"/>
  </r>
  <r>
    <s v="Maruti Suzuki "/>
    <x v="682"/>
    <x v="1135"/>
    <n v="535000"/>
    <x v="312"/>
    <n v="2020"/>
    <n v="4295"/>
    <s v="Petrol       "/>
    <s v="Manual       "/>
    <s v="Silver "/>
    <s v="First            "/>
    <s v="998 cc  "/>
    <s v="67 bhp @ 6200 rpm   "/>
    <x v="89"/>
    <n v="3.6360000000000001"/>
    <n v="1.4750000000000001"/>
    <n v="1.67"/>
    <x v="0"/>
    <s v="SI"/>
    <n v="35"/>
  </r>
  <r>
    <s v="Maruti Suzuki "/>
    <x v="112"/>
    <x v="1136"/>
    <n v="535000"/>
    <x v="312"/>
    <n v="2020"/>
    <n v="41441"/>
    <s v="Petrol       "/>
    <s v="Manual       "/>
    <s v="Silver "/>
    <s v="First            "/>
    <s v="1196 cc "/>
    <s v="73 bhp @ 6000 rpm   "/>
    <x v="59"/>
    <n v="3.6749999999999998"/>
    <n v="1.4750000000000001"/>
    <n v="1.8"/>
    <x v="0"/>
    <s v="SI"/>
    <n v="40"/>
  </r>
  <r>
    <s v="Maruti Suzuki "/>
    <x v="683"/>
    <x v="1137"/>
    <n v="545000"/>
    <x v="211"/>
    <n v="2015"/>
    <n v="70000"/>
    <s v="Petrol       "/>
    <s v="Manual       "/>
    <s v="Silver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684"/>
    <x v="1138"/>
    <n v="560000"/>
    <x v="286"/>
    <n v="2017"/>
    <n v="36000"/>
    <s v="Petrol       "/>
    <s v="Automatic    "/>
    <s v="Silver "/>
    <s v="First            "/>
    <s v="1197 cc "/>
    <s v="82 bhp @ 6000 rpm   "/>
    <x v="85"/>
    <n v="3.7"/>
    <n v="1.69"/>
    <n v="1.595"/>
    <x v="0"/>
    <s v="SI"/>
    <n v="32"/>
  </r>
  <r>
    <s v="Maruti Suzuki "/>
    <x v="685"/>
    <x v="1139"/>
    <n v="570000"/>
    <x v="26"/>
    <n v="2019"/>
    <n v="13000"/>
    <s v="Petrol       "/>
    <s v="Manual       "/>
    <s v="Silver "/>
    <s v="First            "/>
    <s v="1197 cc "/>
    <s v="83 bhp @ 6000 rpm   "/>
    <x v="92"/>
    <n v="3.85"/>
    <n v="1.6950000000000001"/>
    <n v="1.53"/>
    <x v="0"/>
    <s v="SI"/>
    <n v="42"/>
  </r>
  <r>
    <s v="Maruti Suzuki "/>
    <x v="686"/>
    <x v="1140"/>
    <n v="595000"/>
    <x v="32"/>
    <n v="2017"/>
    <n v="44100"/>
    <s v="Petrol       "/>
    <s v="Automatic    "/>
    <s v="Silver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230"/>
    <x v="1141"/>
    <n v="600000"/>
    <x v="119"/>
    <n v="2018"/>
    <n v="32000"/>
    <s v="Petrol       "/>
    <s v="Manual       "/>
    <s v="Silver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0"/>
    <x v="1142"/>
    <n v="605000"/>
    <x v="470"/>
    <n v="2019"/>
    <n v="27469"/>
    <s v="Petrol       "/>
    <s v="Manual       "/>
    <s v="Silver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40"/>
    <x v="1143"/>
    <n v="615000"/>
    <x v="43"/>
    <n v="2017"/>
    <n v="36058"/>
    <s v="Petrol       "/>
    <s v="Manual       "/>
    <s v="Silver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39"/>
    <x v="1144"/>
    <n v="625000"/>
    <x v="187"/>
    <n v="2017"/>
    <n v="58000"/>
    <s v="Petrol       "/>
    <s v="Automatic    "/>
    <s v="Silver "/>
    <s v="First            "/>
    <s v="1197 cc "/>
    <s v="82 bhp @ 6000 rpm   "/>
    <x v="85"/>
    <n v="3.9950000000000001"/>
    <n v="1.7350000000000001"/>
    <n v="1.5149999999999999"/>
    <x v="0"/>
    <s v="SI"/>
    <n v="37"/>
  </r>
  <r>
    <s v="Maruti Suzuki "/>
    <x v="554"/>
    <x v="1145"/>
    <n v="630000"/>
    <x v="166"/>
    <n v="2019"/>
    <n v="20734"/>
    <s v="Petrol       "/>
    <s v="Automatic    "/>
    <s v="Silver "/>
    <s v="First            "/>
    <s v="998 cc  "/>
    <s v="67 bhp @ 6000 rpm   "/>
    <x v="89"/>
    <n v="3.6949999999999998"/>
    <n v="1.6"/>
    <n v="1.56"/>
    <x v="0"/>
    <s v="SI"/>
    <n v="35"/>
  </r>
  <r>
    <s v="Maruti Suzuki "/>
    <x v="687"/>
    <x v="1146"/>
    <n v="639000"/>
    <x v="471"/>
    <n v="2020"/>
    <n v="44300"/>
    <s v="Petrol       "/>
    <s v="Automatic    "/>
    <s v="Silver "/>
    <s v="First            "/>
    <s v="998 cc  "/>
    <s v="67 bhp @ 6000 rpm   "/>
    <x v="89"/>
    <n v="3.6949999999999998"/>
    <n v="1.6"/>
    <n v="1.56"/>
    <x v="0"/>
    <s v="SI"/>
    <n v="35"/>
  </r>
  <r>
    <s v="Maruti Suzuki "/>
    <x v="239"/>
    <x v="1147"/>
    <n v="695000"/>
    <x v="194"/>
    <n v="2018"/>
    <n v="68818"/>
    <s v="Petrol       "/>
    <s v="Automatic    "/>
    <s v="Silver "/>
    <s v="First            "/>
    <s v="1197 cc "/>
    <s v="82 bhp @ 6000 rpm   "/>
    <x v="85"/>
    <n v="3.9950000000000001"/>
    <n v="1.7350000000000001"/>
    <n v="1.5149999999999999"/>
    <x v="0"/>
    <s v="SI"/>
    <n v="37"/>
  </r>
  <r>
    <s v="Maruti Suzuki "/>
    <x v="688"/>
    <x v="1148"/>
    <n v="700000"/>
    <x v="424"/>
    <n v="2019"/>
    <n v="11000"/>
    <s v="Petrol       "/>
    <s v="Manual       "/>
    <s v="Silver "/>
    <s v="Second           "/>
    <s v="1197 cc "/>
    <s v="82 bhp @ 6000 rpm   "/>
    <x v="85"/>
    <n v="3.84"/>
    <n v="1.7350000000000001"/>
    <n v="1.53"/>
    <x v="0"/>
    <s v="SI"/>
    <n v="37"/>
  </r>
  <r>
    <s v="Maruti Suzuki "/>
    <x v="689"/>
    <x v="1149"/>
    <n v="775000"/>
    <x v="266"/>
    <n v="2017"/>
    <n v="71000"/>
    <s v="Petrol       "/>
    <s v="Manual       "/>
    <s v="Silver "/>
    <s v="First            "/>
    <s v="1373 cc "/>
    <s v="94 bhp @ 6000 rpm   "/>
    <x v="93"/>
    <n v="4.2960000000000003"/>
    <n v="1.6950000000000001"/>
    <n v="1.6850000000000001"/>
    <x v="1"/>
    <s v="SI"/>
    <n v="45"/>
  </r>
  <r>
    <s v="Maruti Suzuki "/>
    <x v="690"/>
    <x v="1150"/>
    <n v="1044999"/>
    <x v="35"/>
    <n v="2021"/>
    <n v="24000"/>
    <s v="Petrol       "/>
    <s v="Manual       "/>
    <s v="Silver "/>
    <s v="First            "/>
    <s v="1462 cc "/>
    <s v="103 bhp @ 6000 rpm  "/>
    <x v="38"/>
    <n v="3.9950000000000001"/>
    <n v="1.79"/>
    <n v="1.64"/>
    <x v="0"/>
    <s v="SI"/>
    <n v="48"/>
  </r>
  <r>
    <s v="Mercedes-Benz "/>
    <x v="557"/>
    <x v="1151"/>
    <n v="750000"/>
    <x v="96"/>
    <n v="2007"/>
    <n v="102000"/>
    <s v="Petrol       "/>
    <s v="Automatic    "/>
    <s v="Silver "/>
    <s v="First            "/>
    <s v="3498 cc "/>
    <s v="272@6000            "/>
    <x v="142"/>
    <n v="5.0759999999999996"/>
    <n v="1.871"/>
    <n v="1.4730000000000001"/>
    <x v="0"/>
    <s v="SI"/>
    <n v="90"/>
  </r>
  <r>
    <s v="Mercedes-Benz "/>
    <x v="691"/>
    <x v="1152"/>
    <n v="1150000"/>
    <x v="315"/>
    <n v="2013"/>
    <n v="52000"/>
    <s v="Petrol       "/>
    <s v="Automatic    "/>
    <s v="Silver "/>
    <s v="Second           "/>
    <s v="1595 cc "/>
    <s v="120 bhp @ 5000 rpm  "/>
    <x v="118"/>
    <n v="4.359"/>
    <n v="2.0099999999999998"/>
    <n v="1.5569999999999999"/>
    <x v="0"/>
    <s v="SI"/>
    <n v="50"/>
  </r>
  <r>
    <s v="Mercedes-Benz "/>
    <x v="692"/>
    <x v="1153"/>
    <n v="1300000"/>
    <x v="177"/>
    <n v="2012"/>
    <n v="64800"/>
    <s v="Petrol       "/>
    <s v="Automatic    "/>
    <s v="Silver "/>
    <s v="First            "/>
    <s v="1796 cc "/>
    <s v="186 bhp @ 5600 rpm  "/>
    <x v="157"/>
    <n v="4.5960000000000001"/>
    <n v="1.77"/>
    <n v="1.4470000000000001"/>
    <x v="0"/>
    <s v="SI"/>
    <n v="66"/>
  </r>
  <r>
    <s v="Mercedes-Benz "/>
    <x v="693"/>
    <x v="1154"/>
    <n v="1650000"/>
    <x v="108"/>
    <n v="2012"/>
    <n v="44000"/>
    <s v="Petrol       "/>
    <s v="Automatic    "/>
    <s v="Silver "/>
    <s v="Third            "/>
    <s v="5461 cc "/>
    <s v="368 bhp @ 6300 rpm  "/>
    <x v="158"/>
    <n v="5.226"/>
    <n v="2.12"/>
    <n v="1.4790000000000001"/>
    <x v="0"/>
    <s v="SI"/>
    <n v="90"/>
  </r>
  <r>
    <s v="Mercedes-Benz "/>
    <x v="694"/>
    <x v="1155"/>
    <n v="1650000"/>
    <x v="108"/>
    <n v="2014"/>
    <n v="53089"/>
    <s v="Petrol       "/>
    <s v="Automatic    "/>
    <s v="Silver "/>
    <s v="Second           "/>
    <s v="1796 cc "/>
    <s v="186 bhp @ 5600 rpm  "/>
    <x v="157"/>
    <n v="4.8680000000000003"/>
    <n v="1.8540000000000001"/>
    <n v="1.47"/>
    <x v="0"/>
    <s v="SI"/>
    <n v="80"/>
  </r>
  <r>
    <s v="Mercedes-Benz "/>
    <x v="695"/>
    <x v="1156"/>
    <n v="1875000"/>
    <x v="101"/>
    <n v="2011"/>
    <n v="72000"/>
    <s v="Petrol       "/>
    <s v="Automatic    "/>
    <s v="Silver "/>
    <s v="First            "/>
    <s v="4663 cc "/>
    <s v="453 bhp @ 5250 rpm  "/>
    <x v="95"/>
    <n v="5.2460000000000004"/>
    <n v="1.899"/>
    <n v="1.494"/>
    <x v="2"/>
    <s v="NO"/>
    <n v="80"/>
  </r>
  <r>
    <s v="Mercedes-Benz "/>
    <x v="558"/>
    <x v="1157"/>
    <n v="2250000"/>
    <x v="332"/>
    <n v="2015"/>
    <n v="43200"/>
    <s v="Petrol       "/>
    <s v="Automatic    "/>
    <s v="Silver "/>
    <s v="First            "/>
    <s v="1991 cc "/>
    <s v="181 bhp @ 5500 rpm  "/>
    <x v="62"/>
    <n v="4.4240000000000004"/>
    <n v="1.804"/>
    <n v="1.494"/>
    <x v="0"/>
    <s v="SI"/>
    <n v="50"/>
  </r>
  <r>
    <s v="Mercedes-Benz "/>
    <x v="116"/>
    <x v="1158"/>
    <n v="2675000"/>
    <x v="472"/>
    <n v="2016"/>
    <n v="28000"/>
    <s v="Petrol       "/>
    <s v="Automatic    "/>
    <s v="Silver "/>
    <s v="First            "/>
    <s v="1991 cc "/>
    <s v="181 bhp @ 5500 rpm  "/>
    <x v="62"/>
    <n v="4.6859999999999999"/>
    <n v="1.81"/>
    <n v="1.4419999999999999"/>
    <x v="0"/>
    <s v="SI"/>
    <n v="66"/>
  </r>
  <r>
    <s v="MG            "/>
    <x v="560"/>
    <x v="1159"/>
    <n v="1729000"/>
    <x v="473"/>
    <n v="2020"/>
    <n v="27000"/>
    <s v="Petrol       "/>
    <s v="Automatic    "/>
    <s v="Silver "/>
    <s v="First            "/>
    <s v="1451 cc "/>
    <s v="141 bhp @ 5000 rpm  "/>
    <x v="7"/>
    <n v="4.6550000000000002"/>
    <n v="1.835"/>
    <n v="1.76"/>
    <x v="0"/>
    <s v="SI"/>
    <n v="60"/>
  </r>
  <r>
    <s v="MG            "/>
    <x v="696"/>
    <x v="1160"/>
    <n v="1925000"/>
    <x v="474"/>
    <n v="2021"/>
    <n v="19000"/>
    <s v="Petrol       "/>
    <s v="Automatic    "/>
    <s v="Silver "/>
    <s v="First            "/>
    <s v="1451 cc "/>
    <s v="141 bhp @ 5000 rpm  "/>
    <x v="7"/>
    <n v="4.72"/>
    <n v="1.835"/>
    <n v="1.76"/>
    <x v="3"/>
    <s v="SI"/>
    <n v="60"/>
  </r>
  <r>
    <s v="Renault       "/>
    <x v="274"/>
    <x v="1161"/>
    <n v="254999"/>
    <x v="457"/>
    <n v="2016"/>
    <n v="57159"/>
    <s v="Petrol       "/>
    <s v="Manual       "/>
    <s v="Silver "/>
    <s v="First            "/>
    <s v="799 cc  "/>
    <s v="53 bhp @ 5678 rpm   "/>
    <x v="104"/>
    <n v="3.6789999999999998"/>
    <n v="1.579"/>
    <n v="1.478"/>
    <x v="0"/>
    <s v="SI"/>
    <n v="28"/>
  </r>
  <r>
    <s v="Renault       "/>
    <x v="274"/>
    <x v="1162"/>
    <n v="320000"/>
    <x v="207"/>
    <n v="2016"/>
    <n v="64000"/>
    <s v="Petrol       "/>
    <s v="Manual       "/>
    <s v="Silver "/>
    <s v="First            "/>
    <s v="799 cc  "/>
    <s v="53 bhp @ 5678 rpm   "/>
    <x v="104"/>
    <n v="3.6789999999999998"/>
    <n v="1.579"/>
    <n v="1.478"/>
    <x v="0"/>
    <s v="SI"/>
    <n v="28"/>
  </r>
  <r>
    <s v="Renault       "/>
    <x v="697"/>
    <x v="1163"/>
    <n v="375000"/>
    <x v="75"/>
    <n v="2019"/>
    <n v="55000"/>
    <s v="Petrol       "/>
    <s v="Manual       "/>
    <s v="Silver "/>
    <s v="First            "/>
    <s v="799 cc  "/>
    <s v="53 bhp @ 5678 rpm   "/>
    <x v="104"/>
    <n v="3.6789999999999998"/>
    <n v="1.579"/>
    <n v="1.478"/>
    <x v="0"/>
    <s v="SI"/>
    <n v="28"/>
  </r>
  <r>
    <s v="Renault       "/>
    <x v="275"/>
    <x v="1164"/>
    <n v="470000"/>
    <x v="311"/>
    <n v="2019"/>
    <n v="11183"/>
    <s v="Petrol       "/>
    <s v="Automatic    "/>
    <s v="Silver "/>
    <s v="First            "/>
    <s v="999 cc  "/>
    <s v="67 bhp @ 5500 rpm   "/>
    <x v="89"/>
    <n v="3.6789999999999998"/>
    <n v="1.579"/>
    <n v="1.478"/>
    <x v="0"/>
    <s v="SI"/>
    <n v="28"/>
  </r>
  <r>
    <s v="Skoda         "/>
    <x v="698"/>
    <x v="1165"/>
    <n v="225000"/>
    <x v="308"/>
    <n v="2012"/>
    <n v="69000"/>
    <s v="Petrol       "/>
    <s v="Manual       "/>
    <s v="Silver "/>
    <s v="First            "/>
    <s v="1598 cc "/>
    <s v="105 bhp @ 5250 rpm  "/>
    <x v="67"/>
    <n v="4"/>
    <n v="1.6419999999999999"/>
    <n v="1.522"/>
    <x v="0"/>
    <s v="SI"/>
    <n v="45"/>
  </r>
  <r>
    <s v="Skoda         "/>
    <x v="699"/>
    <x v="1166"/>
    <n v="1625000"/>
    <x v="411"/>
    <n v="2021"/>
    <n v="7900"/>
    <s v="Petrol       "/>
    <s v="Automatic    "/>
    <s v="Silver "/>
    <s v="First            "/>
    <s v="999 cc  "/>
    <s v="114 bhp @ 5000 rpm  "/>
    <x v="56"/>
    <n v="4.2249999999999996"/>
    <n v="1.76"/>
    <n v="1.6120000000000001"/>
    <x v="0"/>
    <s v="SI"/>
    <n v="50"/>
  </r>
  <r>
    <s v="Tata          "/>
    <x v="700"/>
    <x v="1167"/>
    <n v="114999"/>
    <x v="475"/>
    <n v="2012"/>
    <n v="93000"/>
    <s v="Petrol       "/>
    <s v="Manual       "/>
    <s v="Silver "/>
    <s v="Second           "/>
    <s v="1368 cc "/>
    <s v="90@6000             "/>
    <x v="45"/>
    <n v="4.4130000000000003"/>
    <n v="1.7030000000000001"/>
    <n v="1.55"/>
    <x v="0"/>
    <s v="SI"/>
    <n v="44"/>
  </r>
  <r>
    <s v="Tata          "/>
    <x v="701"/>
    <x v="1168"/>
    <n v="379000"/>
    <x v="476"/>
    <n v="2018"/>
    <n v="29434"/>
    <s v="Petrol       "/>
    <s v="Manual       "/>
    <s v="Silver "/>
    <s v="Second           "/>
    <s v="1047 cc "/>
    <s v="69 bhp @ 4000 rpm   "/>
    <x v="159"/>
    <n v="3.746"/>
    <n v="1.647"/>
    <n v="1.5349999999999999"/>
    <x v="0"/>
    <s v="SI"/>
    <n v="35"/>
  </r>
  <r>
    <s v="Tata          "/>
    <x v="702"/>
    <x v="1169"/>
    <n v="475000"/>
    <x v="191"/>
    <n v="2017"/>
    <n v="34867"/>
    <s v="Petrol       "/>
    <s v="Automatic    "/>
    <s v="Silver "/>
    <s v="Second           "/>
    <s v="1199 cc "/>
    <s v="84 bhp @ 6000 rpm   "/>
    <x v="37"/>
    <n v="3.746"/>
    <n v="1.647"/>
    <n v="1.5349999999999999"/>
    <x v="0"/>
    <s v="SI"/>
    <n v="35"/>
  </r>
  <r>
    <s v="Tata          "/>
    <x v="258"/>
    <x v="1170"/>
    <n v="585000"/>
    <x v="276"/>
    <n v="2019"/>
    <n v="12000"/>
    <s v="Petrol       "/>
    <s v="Automatic    "/>
    <s v="Silver "/>
    <s v="First            "/>
    <s v="1199 cc "/>
    <s v="84 bhp @ 6000 rpm   "/>
    <x v="37"/>
    <n v="3.746"/>
    <n v="1.647"/>
    <n v="1.5349999999999999"/>
    <x v="0"/>
    <s v="SI"/>
    <n v="35"/>
  </r>
  <r>
    <s v="Tata          "/>
    <x v="467"/>
    <x v="1171"/>
    <n v="750000"/>
    <x v="96"/>
    <n v="2019"/>
    <n v="33000"/>
    <s v="Petrol       "/>
    <s v="Manual       "/>
    <s v="Silver "/>
    <s v="First            "/>
    <s v="1198 cc "/>
    <s v="108 bhp @ 5000 rpm  "/>
    <x v="108"/>
    <n v="3.9940000000000002"/>
    <n v="1.8109999999999999"/>
    <n v="1.607"/>
    <x v="0"/>
    <s v="SI"/>
    <n v="44"/>
  </r>
  <r>
    <s v="Toyota        "/>
    <x v="130"/>
    <x v="1172"/>
    <n v="300000"/>
    <x v="445"/>
    <n v="2011"/>
    <n v="49200"/>
    <s v="Petrol       "/>
    <s v="Manual       "/>
    <s v="Silver "/>
    <s v="First            "/>
    <s v="1496 cc "/>
    <s v="80 bhp @ 5600 rpm   "/>
    <x v="69"/>
    <n v="4.2649999999999997"/>
    <n v="1.6950000000000001"/>
    <n v="1.51"/>
    <x v="0"/>
    <s v="SI"/>
    <n v="45"/>
  </r>
  <r>
    <s v="Toyota        "/>
    <x v="468"/>
    <x v="1173"/>
    <n v="375000"/>
    <x v="75"/>
    <n v="2011"/>
    <n v="77000"/>
    <s v="Petrol       "/>
    <s v="Manual       "/>
    <s v="Silver "/>
    <s v="First            "/>
    <s v="1794 cc "/>
    <s v="132@6000            "/>
    <x v="160"/>
    <n v="4.54"/>
    <n v="1.76"/>
    <n v="1.48"/>
    <x v="0"/>
    <s v="SI"/>
    <n v="55"/>
  </r>
  <r>
    <s v="Toyota        "/>
    <x v="703"/>
    <x v="1174"/>
    <n v="434999"/>
    <x v="333"/>
    <n v="2015"/>
    <n v="32545"/>
    <s v="Petrol       "/>
    <s v="Manual       "/>
    <s v="Silver "/>
    <s v="First            "/>
    <s v="1197 cc "/>
    <s v="79 bhp @ 5600 rpm   "/>
    <x v="84"/>
    <n v="3.895"/>
    <n v="1.7350000000000001"/>
    <n v="1.5549999999999999"/>
    <x v="0"/>
    <s v="SI"/>
    <n v="45"/>
  </r>
  <r>
    <s v="Toyota        "/>
    <x v="468"/>
    <x v="1175"/>
    <n v="493000"/>
    <x v="477"/>
    <n v="2012"/>
    <n v="28732"/>
    <s v="Petrol       "/>
    <s v="Manual       "/>
    <s v="Silver "/>
    <s v="First            "/>
    <s v="1798 cc "/>
    <s v="138 bhp @ 6400 rpm  "/>
    <x v="5"/>
    <n v="4.54"/>
    <n v="1.76"/>
    <n v="1.48"/>
    <x v="0"/>
    <s v="SI"/>
    <n v="55"/>
  </r>
  <r>
    <s v="Toyota        "/>
    <x v="704"/>
    <x v="1176"/>
    <n v="555000"/>
    <x v="423"/>
    <n v="2010"/>
    <n v="261236"/>
    <s v="Petrol       "/>
    <s v="Manual       "/>
    <s v="Silver "/>
    <s v="First            "/>
    <s v="1998 cc "/>
    <s v="136@5600            "/>
    <x v="116"/>
    <n v="4.5549999999999997"/>
    <n v="1.77"/>
    <n v="1.7549999999999999"/>
    <x v="5"/>
    <s v="SI"/>
    <n v="55"/>
  </r>
  <r>
    <s v="Toyota        "/>
    <x v="705"/>
    <x v="1177"/>
    <n v="735000"/>
    <x v="216"/>
    <n v="2019"/>
    <n v="55000"/>
    <s v="Petrol       "/>
    <s v="Manual       "/>
    <s v="Silver "/>
    <s v="First            "/>
    <s v="1197 cc "/>
    <s v="82 bhp @ 6000 rpm   "/>
    <x v="85"/>
    <n v="3.9950000000000001"/>
    <n v="1.7450000000000001"/>
    <n v="1.51"/>
    <x v="0"/>
    <s v="SI"/>
    <n v="37"/>
  </r>
  <r>
    <s v="Toyota        "/>
    <x v="706"/>
    <x v="1178"/>
    <n v="1599000"/>
    <x v="478"/>
    <n v="2015"/>
    <n v="92355"/>
    <s v="Petrol       "/>
    <s v="Automatic    "/>
    <s v="Silver "/>
    <s v="First            "/>
    <s v="2494 cc "/>
    <s v="202 bhp @ 5700 rpm  "/>
    <x v="103"/>
    <n v="4.8250000000000002"/>
    <n v="1.825"/>
    <n v="1.48"/>
    <x v="0"/>
    <s v="SI"/>
    <n v="65"/>
  </r>
  <r>
    <s v="Toyota        "/>
    <x v="707"/>
    <x v="1179"/>
    <n v="1950000"/>
    <x v="53"/>
    <n v="2018"/>
    <n v="54000"/>
    <s v="Petrol       "/>
    <s v="Automatic    "/>
    <s v="Silver "/>
    <s v="First            "/>
    <s v="2694 cc "/>
    <s v="164 bhp @ 5200 rpm  "/>
    <x v="70"/>
    <n v="4.7350000000000003"/>
    <n v="1.83"/>
    <n v="1.7949999999999999"/>
    <x v="1"/>
    <s v="SI"/>
    <n v="65"/>
  </r>
  <r>
    <s v="Toyota        "/>
    <x v="708"/>
    <x v="1180"/>
    <n v="1964999"/>
    <x v="479"/>
    <n v="2020"/>
    <n v="26000"/>
    <s v="Petrol       "/>
    <s v="Manual       "/>
    <s v="Silver "/>
    <s v="First            "/>
    <s v="2694 cc "/>
    <s v="164 bhp @ 5200 rpm  "/>
    <x v="70"/>
    <n v="4.7350000000000003"/>
    <n v="1.83"/>
    <n v="1.7949999999999999"/>
    <x v="1"/>
    <s v="SI"/>
    <n v="65"/>
  </r>
  <r>
    <s v="Volkswagen    "/>
    <x v="709"/>
    <x v="1181"/>
    <n v="399000"/>
    <x v="375"/>
    <n v="2014"/>
    <n v="88000"/>
    <s v="Petrol       "/>
    <s v="Automatic    "/>
    <s v="Silver "/>
    <s v="First            "/>
    <s v="1598 cc "/>
    <s v="103 bhp @ 5250 rpm  "/>
    <x v="38"/>
    <n v="4.3840000000000003"/>
    <n v="1.6990000000000001"/>
    <n v="1.466"/>
    <x v="0"/>
    <s v="SI"/>
    <n v="55"/>
  </r>
  <r>
    <s v="Volkswagen    "/>
    <x v="471"/>
    <x v="1182"/>
    <n v="425000"/>
    <x v="4"/>
    <n v="2016"/>
    <n v="52600"/>
    <s v="Petrol       "/>
    <s v="Manual       "/>
    <s v="Silver "/>
    <s v="First            "/>
    <s v="1198 cc "/>
    <s v="74 bhp @ 5400 rpm   "/>
    <x v="76"/>
    <n v="3.9710000000000001"/>
    <n v="1.6819999999999999"/>
    <n v="1.4690000000000001"/>
    <x v="0"/>
    <s v="SI"/>
    <n v="45"/>
  </r>
  <r>
    <s v="Volkswagen    "/>
    <x v="710"/>
    <x v="1183"/>
    <n v="1500000"/>
    <x v="125"/>
    <n v="2021"/>
    <n v="31000"/>
    <s v="Petrol       "/>
    <s v="Automatic    "/>
    <s v="Silver "/>
    <s v="First            "/>
    <s v="999 cc  "/>
    <s v="114 bhp @ 5000 rpm  "/>
    <x v="56"/>
    <n v="4.2210000000000001"/>
    <n v="1.76"/>
    <n v="1.6120000000000001"/>
    <x v="0"/>
    <s v="SI"/>
    <n v="50"/>
  </r>
  <r>
    <s v="Volkswagen    "/>
    <x v="711"/>
    <x v="1184"/>
    <n v="3375000"/>
    <x v="480"/>
    <n v="2021"/>
    <n v="25000"/>
    <s v="Petrol       "/>
    <s v="Automatic    "/>
    <s v="Silver "/>
    <s v="First            "/>
    <s v="1984 cc "/>
    <s v="188 bhp @ 4200 rpm  "/>
    <x v="11"/>
    <n v="4.7009999999999996"/>
    <n v="1.839"/>
    <n v="1.6739999999999999"/>
    <x v="1"/>
    <s v="SI"/>
    <n v="60"/>
  </r>
  <r>
    <s v="Hyundai       "/>
    <x v="576"/>
    <x v="1185"/>
    <n v="200000"/>
    <x v="204"/>
    <n v="2013"/>
    <n v="57000"/>
    <s v="CNG          "/>
    <s v="Manual       "/>
    <s v="White  "/>
    <s v="First            "/>
    <s v="1086 cc "/>
    <s v="62 bhp @ 5500 rpm   "/>
    <x v="146"/>
    <n v="3.5649999999999999"/>
    <n v="1.5249999999999999"/>
    <n v="1.59"/>
    <x v="0"/>
    <s v="SI"/>
    <n v="35"/>
  </r>
  <r>
    <s v="Hyundai       "/>
    <x v="576"/>
    <x v="1186"/>
    <n v="275000"/>
    <x v="189"/>
    <n v="2013"/>
    <n v="76000"/>
    <s v="CNG          "/>
    <s v="Manual       "/>
    <s v="White  "/>
    <s v="First            "/>
    <s v="1086 cc "/>
    <s v="62 bhp @ 5500 rpm   "/>
    <x v="146"/>
    <n v="3.5649999999999999"/>
    <n v="1.5249999999999999"/>
    <n v="1.59"/>
    <x v="0"/>
    <s v="SI"/>
    <n v="35"/>
  </r>
  <r>
    <s v="Hyundai       "/>
    <x v="577"/>
    <x v="1187"/>
    <n v="465000"/>
    <x v="291"/>
    <n v="2019"/>
    <n v="28000"/>
    <s v="CNG          "/>
    <s v="Manual       "/>
    <s v="White  "/>
    <s v="First            "/>
    <s v="1086 cc "/>
    <s v="58 bhp @ 5500 rpm   "/>
    <x v="106"/>
    <n v="3.61"/>
    <n v="1.645"/>
    <n v="1.56"/>
    <x v="0"/>
    <s v="SI"/>
    <n v="60"/>
  </r>
  <r>
    <s v="Maruti Suzuki "/>
    <x v="327"/>
    <x v="1188"/>
    <n v="155000"/>
    <x v="284"/>
    <n v="2011"/>
    <n v="90342"/>
    <s v="CNG          "/>
    <s v="Manual       "/>
    <s v="White  "/>
    <s v="Second           "/>
    <s v="796 cc  "/>
    <s v="39 bhp @ 6200 rpm   "/>
    <x v="112"/>
    <n v="3.4950000000000001"/>
    <n v="1.4750000000000001"/>
    <n v="1.46"/>
    <x v="0"/>
    <s v="SI"/>
    <n v="35"/>
  </r>
  <r>
    <s v="Maruti Suzuki "/>
    <x v="361"/>
    <x v="1189"/>
    <n v="265000"/>
    <x v="122"/>
    <n v="2017"/>
    <n v="30000"/>
    <s v="CNG   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361"/>
    <x v="1190"/>
    <n v="289000"/>
    <x v="481"/>
    <n v="2015"/>
    <n v="78000"/>
    <s v="CNG   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280"/>
    <x v="1191"/>
    <n v="310000"/>
    <x v="264"/>
    <n v="2014"/>
    <n v="82000"/>
    <s v="CNG          "/>
    <s v="Manual       "/>
    <s v="White 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279"/>
    <x v="1192"/>
    <n v="310000"/>
    <x v="264"/>
    <n v="2015"/>
    <n v="67738"/>
    <s v="CNG          "/>
    <s v="Manual       "/>
    <s v="White  "/>
    <s v="Second           "/>
    <s v="998 cc  "/>
    <s v="58 bhp @ 6200 rpm   "/>
    <x v="106"/>
    <n v="3.5990000000000002"/>
    <n v="1.4950000000000001"/>
    <n v="1.7"/>
    <x v="0"/>
    <s v="SI"/>
    <n v="35"/>
  </r>
  <r>
    <s v="Maruti Suzuki "/>
    <x v="279"/>
    <x v="1193"/>
    <n v="325000"/>
    <x v="208"/>
    <n v="2015"/>
    <n v="67738"/>
    <s v="CNG          "/>
    <s v="Manual       "/>
    <s v="White  "/>
    <s v="Second           "/>
    <s v="998 cc  "/>
    <s v="58 bhp @ 6200 rpm   "/>
    <x v="106"/>
    <n v="3.5990000000000002"/>
    <n v="1.4950000000000001"/>
    <n v="1.7"/>
    <x v="0"/>
    <s v="SI"/>
    <n v="35"/>
  </r>
  <r>
    <s v="Maruti Suzuki "/>
    <x v="361"/>
    <x v="1194"/>
    <n v="390000"/>
    <x v="341"/>
    <n v="2019"/>
    <n v="56000"/>
    <s v="CNG   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280"/>
    <x v="1195"/>
    <n v="445000"/>
    <x v="245"/>
    <n v="2015"/>
    <n v="67580"/>
    <s v="CNG          "/>
    <s v="Manual       "/>
    <s v="White  "/>
    <s v="First            "/>
    <s v="998 cc  "/>
    <s v="58 bhp @ 6200 rpm   "/>
    <x v="106"/>
    <n v="3.5990000000000002"/>
    <n v="1.4950000000000001"/>
    <n v="1.7"/>
    <x v="0"/>
    <s v="SI"/>
    <n v="35"/>
  </r>
  <r>
    <s v="Maruti Suzuki "/>
    <x v="363"/>
    <x v="1196"/>
    <n v="520000"/>
    <x v="352"/>
    <n v="2019"/>
    <n v="76000"/>
    <s v="CNG          "/>
    <s v="Manual       "/>
    <s v="White  "/>
    <s v="First            "/>
    <s v="998 cc  "/>
    <s v="58 bhp @ 5500 rpm   "/>
    <x v="106"/>
    <n v="3.6549999999999998"/>
    <n v="1.62"/>
    <n v="1.675"/>
    <x v="0"/>
    <s v="SI"/>
    <n v="60"/>
  </r>
  <r>
    <s v="Maruti Suzuki "/>
    <x v="712"/>
    <x v="1197"/>
    <n v="590000"/>
    <x v="212"/>
    <n v="2021"/>
    <n v="8640"/>
    <s v="CNG          "/>
    <s v="Manual       "/>
    <s v="White  "/>
    <s v="First            "/>
    <s v="1196 cc "/>
    <s v="73 bhp @ 6000 rpm   "/>
    <x v="59"/>
    <n v="3.6749999999999998"/>
    <n v="1.4750000000000001"/>
    <n v="1.8"/>
    <x v="0"/>
    <s v="SI"/>
    <n v="40"/>
  </r>
  <r>
    <s v="Maruti Suzuki "/>
    <x v="713"/>
    <x v="1198"/>
    <n v="610000"/>
    <x v="415"/>
    <n v="2022"/>
    <n v="3800"/>
    <s v="CNG          "/>
    <s v="Manual       "/>
    <s v="White  "/>
    <s v="First            "/>
    <s v="998 cc  "/>
    <s v="58 bhp @ 5500 rpm   "/>
    <x v="106"/>
    <n v="3.5649999999999999"/>
    <n v="1.52"/>
    <n v="1.5640000000000001"/>
    <x v="2"/>
    <s v="NO"/>
    <n v="55"/>
  </r>
  <r>
    <s v="Maruti Suzuki "/>
    <x v="714"/>
    <x v="1199"/>
    <n v="675000"/>
    <x v="55"/>
    <n v="2021"/>
    <n v="15000"/>
    <s v="CNG          "/>
    <s v="Manual       "/>
    <s v="White  "/>
    <s v="First            "/>
    <s v="998 cc  "/>
    <s v="58 bhp @ 5500 rpm   "/>
    <x v="106"/>
    <n v="3.6549999999999998"/>
    <n v="1.62"/>
    <n v="1.675"/>
    <x v="0"/>
    <s v="SI"/>
    <n v="60"/>
  </r>
  <r>
    <s v="Maruti Suzuki "/>
    <x v="281"/>
    <x v="1200"/>
    <n v="1080000"/>
    <x v="153"/>
    <n v="2021"/>
    <n v="38000"/>
    <s v="CNG          "/>
    <s v="Manual       "/>
    <s v="White  "/>
    <s v="First            "/>
    <s v="1373 cc "/>
    <s v="94 bhp @ 6000 rpm   "/>
    <x v="93"/>
    <n v="4.2960000000000003"/>
    <n v="1.6950000000000001"/>
    <n v="1.6850000000000001"/>
    <x v="1"/>
    <s v="SI"/>
    <n v="45"/>
  </r>
  <r>
    <s v="Audi          "/>
    <x v="715"/>
    <x v="1201"/>
    <n v="825000"/>
    <x v="79"/>
    <n v="2009"/>
    <n v="63300"/>
    <s v="Diesel       "/>
    <s v="Automatic    "/>
    <s v="White  "/>
    <s v="First            "/>
    <s v="2967 cc "/>
    <s v="240 bhp@4000            "/>
    <x v="161"/>
    <n v="4.6280000000000001"/>
    <n v="1.879"/>
    <n v="1.651"/>
    <x v="0"/>
    <s v="SI"/>
    <n v="75"/>
  </r>
  <r>
    <s v="Audi          "/>
    <x v="716"/>
    <x v="1202"/>
    <n v="1175000"/>
    <x v="99"/>
    <n v="2013"/>
    <n v="50000"/>
    <s v="Diesel       "/>
    <s v="Automatic    "/>
    <s v="White 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133"/>
    <x v="1203"/>
    <n v="1325000"/>
    <x v="199"/>
    <n v="2012"/>
    <n v="98580"/>
    <s v="Diesel       "/>
    <s v="Automatic    "/>
    <s v="White  "/>
    <s v="First            "/>
    <s v="1968 cc "/>
    <s v="177 bhp @ 3750 rpm  "/>
    <x v="0"/>
    <n v="4.915"/>
    <n v="1.8740000000000001"/>
    <n v="1.4550000000000001"/>
    <x v="0"/>
    <s v="SI"/>
    <n v="65"/>
  </r>
  <r>
    <s v="Audi          "/>
    <x v="6"/>
    <x v="1204"/>
    <n v="1350000"/>
    <x v="6"/>
    <n v="2012"/>
    <n v="72000"/>
    <s v="Diesel       "/>
    <s v="Automatic    "/>
    <s v="White  "/>
    <s v="UnRegistered Car "/>
    <s v="1968 cc "/>
    <s v="174 bhp @ 4200 rpm  "/>
    <x v="6"/>
    <n v="4.3849999999999998"/>
    <n v="1.831"/>
    <n v="1.6080000000000001"/>
    <x v="0"/>
    <s v="SI"/>
    <n v="64"/>
  </r>
  <r>
    <s v="Audi          "/>
    <x v="580"/>
    <x v="1205"/>
    <n v="1375000"/>
    <x v="50"/>
    <n v="2011"/>
    <n v="62000"/>
    <s v="Diesel       "/>
    <s v="Automatic    "/>
    <s v="White 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716"/>
    <x v="1206"/>
    <n v="1575000"/>
    <x v="201"/>
    <n v="2013"/>
    <n v="66000"/>
    <s v="Diesel       "/>
    <s v="Automatic    "/>
    <s v="White 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717"/>
    <x v="1207"/>
    <n v="1650000"/>
    <x v="108"/>
    <n v="2012"/>
    <n v="240000"/>
    <s v="Diesel       "/>
    <s v="Automatic    "/>
    <s v="White  "/>
    <s v="First            "/>
    <s v="2967 cc "/>
    <s v="245 bhp @ 4000 rpm  "/>
    <x v="10"/>
    <n v="4.915"/>
    <n v="1.8740000000000001"/>
    <n v="1.4550000000000001"/>
    <x v="0"/>
    <s v="SI"/>
    <n v="75"/>
  </r>
  <r>
    <s v="Audi          "/>
    <x v="7"/>
    <x v="1208"/>
    <n v="1650000"/>
    <x v="108"/>
    <n v="2014"/>
    <n v="5500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35"/>
    <x v="1209"/>
    <n v="1650000"/>
    <x v="108"/>
    <n v="2016"/>
    <n v="139000"/>
    <s v="Diesel       "/>
    <s v="Automatic    "/>
    <s v="White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135"/>
    <x v="1210"/>
    <n v="1695000"/>
    <x v="376"/>
    <n v="2015"/>
    <n v="60000"/>
    <s v="Diesel       "/>
    <s v="Automatic    "/>
    <s v="White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133"/>
    <x v="1211"/>
    <n v="1775000"/>
    <x v="426"/>
    <n v="2014"/>
    <n v="75000"/>
    <s v="Diesel       "/>
    <s v="Automatic    "/>
    <s v="White  "/>
    <s v="First            "/>
    <s v="1968 cc "/>
    <s v="177 bhp @ 3750 rpm  "/>
    <x v="0"/>
    <n v="4.915"/>
    <n v="1.8740000000000001"/>
    <n v="1.4550000000000001"/>
    <x v="0"/>
    <s v="SI"/>
    <n v="65"/>
  </r>
  <r>
    <s v="Audi          "/>
    <x v="135"/>
    <x v="1212"/>
    <n v="1798999"/>
    <x v="182"/>
    <n v="2016"/>
    <n v="84700"/>
    <s v="Diesel       "/>
    <s v="Automatic    "/>
    <s v="White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0"/>
    <x v="1213"/>
    <n v="1800000"/>
    <x v="17"/>
    <n v="2014"/>
    <n v="19868"/>
    <s v="Diesel       "/>
    <s v="Automatic    "/>
    <s v="White  "/>
    <s v="First            "/>
    <s v="1968 cc "/>
    <s v="177 bhp @ 3750 rpm  "/>
    <x v="0"/>
    <n v="4.915"/>
    <n v="1.8740000000000001"/>
    <n v="1.4550000000000001"/>
    <x v="0"/>
    <s v="SI"/>
    <n v="65"/>
  </r>
  <r>
    <s v="Audi          "/>
    <x v="135"/>
    <x v="1214"/>
    <n v="1850000"/>
    <x v="106"/>
    <n v="2015"/>
    <n v="71700"/>
    <s v="Diesel       "/>
    <s v="Automatic    "/>
    <s v="White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6"/>
    <x v="1215"/>
    <n v="1850000"/>
    <x v="106"/>
    <n v="2013"/>
    <n v="44087"/>
    <s v="Diesel       "/>
    <s v="Automatic    "/>
    <s v="White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34"/>
    <x v="1216"/>
    <n v="1875000"/>
    <x v="101"/>
    <n v="2016"/>
    <n v="40000"/>
    <s v="Diesel       "/>
    <s v="Automatic    "/>
    <s v="White  "/>
    <s v="First            "/>
    <s v="1968 cc "/>
    <s v="174 bhp @ 4200 rpm  "/>
    <x v="6"/>
    <n v="4.3849999999999998"/>
    <n v="1.831"/>
    <n v="1.6080000000000001"/>
    <x v="0"/>
    <s v="SI"/>
    <n v="64"/>
  </r>
  <r>
    <s v="Audi          "/>
    <x v="135"/>
    <x v="1217"/>
    <n v="1950000"/>
    <x v="53"/>
    <n v="2016"/>
    <n v="84878"/>
    <s v="Diesel       "/>
    <s v="Automatic    "/>
    <s v="White  "/>
    <s v="Second           "/>
    <s v="1968 cc "/>
    <s v="174 bhp @ 4200 rpm  "/>
    <x v="6"/>
    <n v="4.3849999999999998"/>
    <n v="1.831"/>
    <n v="1.6080000000000001"/>
    <x v="0"/>
    <s v="SI"/>
    <n v="64"/>
  </r>
  <r>
    <s v="Audi          "/>
    <x v="718"/>
    <x v="1218"/>
    <n v="1950000"/>
    <x v="53"/>
    <n v="2016"/>
    <n v="57057"/>
    <s v="Diesel       "/>
    <s v="Automatic    "/>
    <s v="White  "/>
    <s v="First            "/>
    <s v="1968 cc "/>
    <s v="177 bhp @ 4200 rpm  "/>
    <x v="0"/>
    <n v="4.7009999999999996"/>
    <n v="1.8260000000000001"/>
    <n v="1.427"/>
    <x v="0"/>
    <s v="SI"/>
    <n v="63"/>
  </r>
  <r>
    <s v="Audi          "/>
    <x v="15"/>
    <x v="1219"/>
    <n v="1975000"/>
    <x v="331"/>
    <n v="2015"/>
    <n v="61000"/>
    <s v="Diesel       "/>
    <s v="Automatic    "/>
    <s v="White  "/>
    <s v="Second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282"/>
    <x v="1220"/>
    <n v="2175000"/>
    <x v="243"/>
    <n v="2015"/>
    <n v="152000"/>
    <s v="Diesel       "/>
    <s v="Automatic    "/>
    <s v="White  "/>
    <s v="First            "/>
    <s v="1968 cc "/>
    <s v="174 bhp @ 4200 rpm  "/>
    <x v="6"/>
    <n v="4.6289999999999996"/>
    <n v="1.8979999999999999"/>
    <n v="1.653"/>
    <x v="0"/>
    <s v="SI"/>
    <n v="75"/>
  </r>
  <r>
    <s v="Audi          "/>
    <x v="14"/>
    <x v="1221"/>
    <n v="2200000"/>
    <x v="300"/>
    <n v="2014"/>
    <n v="95000"/>
    <s v="Diesel       "/>
    <s v="Automatic    "/>
    <s v="White  "/>
    <s v="First            "/>
    <s v="2967 cc "/>
    <s v="241 bhp @ 3800 rpm  "/>
    <x v="8"/>
    <n v="5.0890000000000004"/>
    <n v="1.9830000000000001"/>
    <n v="1.7370000000000001"/>
    <x v="1"/>
    <s v="SI"/>
    <n v="100"/>
  </r>
  <r>
    <s v="Audi          "/>
    <x v="511"/>
    <x v="1222"/>
    <n v="2225000"/>
    <x v="221"/>
    <n v="2016"/>
    <n v="4050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510"/>
    <x v="1223"/>
    <n v="2250000"/>
    <x v="332"/>
    <n v="2016"/>
    <n v="4050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511"/>
    <x v="1224"/>
    <n v="2380000"/>
    <x v="482"/>
    <n v="2019"/>
    <n v="36000"/>
    <s v="Diesel       "/>
    <s v="Automatic    "/>
    <s v="White  "/>
    <s v="Second           "/>
    <s v="1968 cc "/>
    <s v="141 bhp @ 3500 rpm  "/>
    <x v="7"/>
    <n v="4.4560000000000004"/>
    <n v="1.796"/>
    <n v="1.4159999999999999"/>
    <x v="0"/>
    <s v="SI"/>
    <n v="50"/>
  </r>
  <r>
    <s v="Audi          "/>
    <x v="15"/>
    <x v="1225"/>
    <n v="2425000"/>
    <x v="80"/>
    <n v="2016"/>
    <n v="60000"/>
    <s v="Diesel       "/>
    <s v="Automatic    "/>
    <s v="White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15"/>
    <x v="1226"/>
    <n v="2550000"/>
    <x v="81"/>
    <n v="2015"/>
    <n v="69500"/>
    <s v="Diesel       "/>
    <s v="Automatic    "/>
    <s v="White  "/>
    <s v="Second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719"/>
    <x v="1227"/>
    <n v="2600000"/>
    <x v="13"/>
    <n v="2012"/>
    <n v="42000"/>
    <s v="Diesel       "/>
    <s v="Automatic    "/>
    <s v="White  "/>
    <s v="First            "/>
    <s v="2967 cc "/>
    <s v="241 bhp @ 4000 rpm  "/>
    <x v="8"/>
    <n v="4.9690000000000003"/>
    <n v="2.1389999999999998"/>
    <n v="1.42"/>
    <x v="0"/>
    <s v="SI"/>
    <n v="65"/>
  </r>
  <r>
    <s v="Audi          "/>
    <x v="720"/>
    <x v="1228"/>
    <n v="2690000"/>
    <x v="139"/>
    <n v="2016"/>
    <n v="57000"/>
    <s v="Diesel       "/>
    <s v="Automatic    "/>
    <s v="White  "/>
    <s v="First            "/>
    <s v="1968 cc "/>
    <s v="174 bhp @ 4200 rpm  "/>
    <x v="6"/>
    <n v="4.6289999999999996"/>
    <n v="1.8979999999999999"/>
    <n v="1.653"/>
    <x v="0"/>
    <s v="SI"/>
    <n v="75"/>
  </r>
  <r>
    <s v="Audi          "/>
    <x v="583"/>
    <x v="1229"/>
    <n v="2799000"/>
    <x v="483"/>
    <n v="2017"/>
    <n v="72400"/>
    <s v="Diesel       "/>
    <s v="Automatic    "/>
    <s v="White  "/>
    <s v="First            "/>
    <s v="1968 cc "/>
    <s v="188 bhp @ 4200 rpm  "/>
    <x v="11"/>
    <n v="4.726"/>
    <n v="1.8420000000000001"/>
    <n v="1.427"/>
    <x v="0"/>
    <s v="SI"/>
    <n v="54"/>
  </r>
  <r>
    <s v="Audi          "/>
    <x v="140"/>
    <x v="1230"/>
    <n v="2900000"/>
    <x v="400"/>
    <n v="2018"/>
    <n v="35000"/>
    <s v="Diesel       "/>
    <s v="Automatic    "/>
    <s v="White  "/>
    <s v="First            "/>
    <s v="1968 cc "/>
    <s v="184 bhp @ 3500 rpm  "/>
    <x v="12"/>
    <n v="4.3849999999999998"/>
    <n v="1.831"/>
    <n v="1.6080000000000001"/>
    <x v="0"/>
    <s v="SI"/>
    <n v="64"/>
  </r>
  <r>
    <s v="Audi          "/>
    <x v="7"/>
    <x v="1231"/>
    <n v="2900000"/>
    <x v="400"/>
    <n v="2019"/>
    <n v="1553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38"/>
    <x v="1232"/>
    <n v="2900000"/>
    <x v="400"/>
    <n v="2017"/>
    <n v="64000"/>
    <s v="Diesel       "/>
    <s v="Automatic    "/>
    <s v="White  "/>
    <s v="First            "/>
    <s v="1968 cc "/>
    <s v="150 bhp @ 3500 rpm  "/>
    <x v="58"/>
    <n v="4.3849999999999998"/>
    <n v="1.831"/>
    <n v="1.6080000000000001"/>
    <x v="0"/>
    <s v="SI"/>
    <n v="64"/>
  </r>
  <r>
    <s v="Audi          "/>
    <x v="136"/>
    <x v="1233"/>
    <n v="2900000"/>
    <x v="400"/>
    <n v="2019"/>
    <n v="15529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36"/>
    <x v="1234"/>
    <n v="2950000"/>
    <x v="388"/>
    <n v="2020"/>
    <n v="1100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510"/>
    <x v="1235"/>
    <n v="3050000"/>
    <x v="484"/>
    <n v="2020"/>
    <n v="40910"/>
    <s v="Diesel       "/>
    <s v="Automatic    "/>
    <s v="White  "/>
    <s v="First            "/>
    <s v="1968 cc "/>
    <s v="141 bhp @ 3500 rpm  "/>
    <x v="7"/>
    <n v="4.4560000000000004"/>
    <n v="1.796"/>
    <n v="1.4159999999999999"/>
    <x v="0"/>
    <s v="SI"/>
    <n v="50"/>
  </r>
  <r>
    <s v="Audi          "/>
    <x v="15"/>
    <x v="1236"/>
    <n v="3075000"/>
    <x v="485"/>
    <n v="2017"/>
    <n v="17000"/>
    <s v="Diesel       "/>
    <s v="Automatic    "/>
    <s v="White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721"/>
    <x v="1237"/>
    <n v="3250000"/>
    <x v="142"/>
    <n v="2019"/>
    <n v="41000"/>
    <s v="Diesel       "/>
    <s v="Automatic    "/>
    <s v="White  "/>
    <s v="Second           "/>
    <s v="1968 cc "/>
    <s v="184 bhp @ 3500 rpm  "/>
    <x v="12"/>
    <n v="4.3849999999999998"/>
    <n v="1.831"/>
    <n v="1.6080000000000001"/>
    <x v="0"/>
    <s v="SI"/>
    <n v="64"/>
  </r>
  <r>
    <s v="Audi          "/>
    <x v="722"/>
    <x v="1238"/>
    <n v="3400000"/>
    <x v="20"/>
    <n v="2019"/>
    <n v="48000"/>
    <s v="Diesel       "/>
    <s v="Automatic    "/>
    <s v="White  "/>
    <s v="First            "/>
    <s v="1968 cc "/>
    <s v="188 bhp @ 4200 rpm  "/>
    <x v="11"/>
    <n v="4.726"/>
    <n v="1.8420000000000001"/>
    <n v="1.427"/>
    <x v="0"/>
    <s v="SI"/>
    <n v="54"/>
  </r>
  <r>
    <s v="Audi          "/>
    <x v="143"/>
    <x v="1239"/>
    <n v="3750000"/>
    <x v="431"/>
    <n v="2016"/>
    <n v="88000"/>
    <s v="Diesel       "/>
    <s v="Automatic    "/>
    <s v="White  "/>
    <s v="Second           "/>
    <s v="2967 cc "/>
    <s v="245 bhp @ 2910 rpm  "/>
    <x v="10"/>
    <n v="5.0519999999999996"/>
    <n v="1.968"/>
    <n v="1.74"/>
    <x v="1"/>
    <s v="SI"/>
    <n v="75"/>
  </r>
  <r>
    <s v="Audi          "/>
    <x v="15"/>
    <x v="1240"/>
    <n v="4351000"/>
    <x v="486"/>
    <n v="2018"/>
    <n v="36000"/>
    <s v="Diesel       "/>
    <s v="Automatic    "/>
    <s v="White  "/>
    <s v="First            "/>
    <s v="1968 cc "/>
    <s v="190 bhp @ 3800 rpm  "/>
    <x v="9"/>
    <n v="4.9329999999999998"/>
    <n v="1.8740000000000001"/>
    <n v="1.4550000000000001"/>
    <x v="0"/>
    <s v="SI"/>
    <n v="75"/>
  </r>
  <r>
    <s v="Audi          "/>
    <x v="723"/>
    <x v="1241"/>
    <n v="4475000"/>
    <x v="374"/>
    <n v="2020"/>
    <n v="18000"/>
    <s v="Diesel       "/>
    <s v="Automatic    "/>
    <s v="White  "/>
    <s v="Second           "/>
    <s v="1968 cc "/>
    <s v="188 bhp @ 3800 rpm  "/>
    <x v="11"/>
    <n v="4.6630000000000003"/>
    <n v="1.893"/>
    <n v="1.659"/>
    <x v="0"/>
    <s v="SI"/>
    <n v="70"/>
  </r>
  <r>
    <s v="Audi          "/>
    <x v="16"/>
    <x v="1242"/>
    <n v="5500000"/>
    <x v="88"/>
    <n v="2017"/>
    <n v="45000"/>
    <s v="Diesel       "/>
    <s v="Automatic    "/>
    <s v="White  "/>
    <s v="First            "/>
    <s v="2967 cc "/>
    <s v="245 bhp @ 2910 rpm  "/>
    <x v="10"/>
    <n v="5.0519999999999996"/>
    <n v="1.968"/>
    <n v="1.74"/>
    <x v="1"/>
    <s v="SI"/>
    <n v="75"/>
  </r>
  <r>
    <s v="Audi          "/>
    <x v="16"/>
    <x v="1243"/>
    <n v="5500000"/>
    <x v="88"/>
    <n v="2017"/>
    <n v="24000"/>
    <s v="Diesel       "/>
    <s v="Automatic    "/>
    <s v="White  "/>
    <s v="First            "/>
    <s v="2967 cc "/>
    <s v="245 bhp @ 2910 rpm  "/>
    <x v="10"/>
    <n v="5.0519999999999996"/>
    <n v="1.968"/>
    <n v="1.74"/>
    <x v="1"/>
    <s v="SI"/>
    <n v="75"/>
  </r>
  <r>
    <s v="BMW           "/>
    <x v="17"/>
    <x v="1244"/>
    <n v="1375000"/>
    <x v="50"/>
    <n v="2013"/>
    <n v="102000"/>
    <s v="Diesel       "/>
    <s v="Automatic    "/>
    <s v="White  "/>
    <s v="Second           "/>
    <s v="1995 cc "/>
    <s v="188 bhp @ 4000 rpm  "/>
    <x v="11"/>
    <n v="4.633"/>
    <n v="1.8109999999999999"/>
    <n v="1.429"/>
    <x v="0"/>
    <s v="SI"/>
    <n v="57"/>
  </r>
  <r>
    <s v="BMW           "/>
    <x v="17"/>
    <x v="1245"/>
    <n v="1689999"/>
    <x v="487"/>
    <n v="2015"/>
    <n v="82000"/>
    <s v="Diesel       "/>
    <s v="Automatic    "/>
    <s v="White  "/>
    <s v="Second           "/>
    <s v="1995 cc "/>
    <s v="188 bhp @ 4000 rpm  "/>
    <x v="11"/>
    <n v="4.633"/>
    <n v="1.8109999999999999"/>
    <n v="1.429"/>
    <x v="0"/>
    <s v="SI"/>
    <n v="57"/>
  </r>
  <r>
    <s v="BMW           "/>
    <x v="148"/>
    <x v="1246"/>
    <n v="1750000"/>
    <x v="38"/>
    <n v="2014"/>
    <n v="69000"/>
    <s v="Diesel       "/>
    <s v="Automatic    "/>
    <s v="White  "/>
    <s v="Second           "/>
    <s v="1995 cc "/>
    <s v="190 bhp @ 4000 rpm  "/>
    <x v="9"/>
    <n v="4.899"/>
    <n v="2.0939999999999999"/>
    <n v="1.464"/>
    <x v="0"/>
    <s v="SI"/>
    <n v="65"/>
  </r>
  <r>
    <s v="BMW           "/>
    <x v="18"/>
    <x v="1247"/>
    <n v="1950000"/>
    <x v="53"/>
    <n v="2014"/>
    <n v="82000"/>
    <s v="Diesel       "/>
    <s v="Automatic    "/>
    <s v="White  "/>
    <s v="Second           "/>
    <s v="1995 cc "/>
    <s v="184 bhp @ 4000 rpm  "/>
    <x v="12"/>
    <n v="4.6479999999999997"/>
    <n v="1.881"/>
    <n v="1.661"/>
    <x v="0"/>
    <s v="SI"/>
    <n v="67"/>
  </r>
  <r>
    <s v="BMW           "/>
    <x v="149"/>
    <x v="1248"/>
    <n v="2385000"/>
    <x v="113"/>
    <n v="2017"/>
    <n v="22120"/>
    <s v="Diesel       "/>
    <s v="Automatic    "/>
    <s v="White  "/>
    <s v="First            "/>
    <s v="1995 cc "/>
    <s v="188 bhp @ 4000 rpm  "/>
    <x v="11"/>
    <n v="4.4390000000000001"/>
    <n v="1.821"/>
    <n v="1.6120000000000001"/>
    <x v="0"/>
    <s v="SI"/>
    <n v="51"/>
  </r>
  <r>
    <s v="BMW           "/>
    <x v="151"/>
    <x v="1249"/>
    <n v="2600000"/>
    <x v="13"/>
    <n v="2016"/>
    <n v="39000"/>
    <s v="Diesel       "/>
    <s v="Automatic    "/>
    <s v="White  "/>
    <s v="First            "/>
    <s v="1995 cc "/>
    <s v="190 bhp @ 4000 rpm  "/>
    <x v="9"/>
    <n v="4.899"/>
    <n v="2.0939999999999999"/>
    <n v="1.464"/>
    <x v="0"/>
    <s v="SI"/>
    <n v="65"/>
  </r>
  <r>
    <s v="BMW           "/>
    <x v="724"/>
    <x v="1250"/>
    <n v="2650000"/>
    <x v="138"/>
    <n v="2017"/>
    <n v="75000"/>
    <s v="Diesel       "/>
    <s v="Automatic    "/>
    <s v="White  "/>
    <s v="Second           "/>
    <s v="1995 cc "/>
    <s v="188 bhp @ 4000 rpm  "/>
    <x v="11"/>
    <n v="4.4390000000000001"/>
    <n v="1.821"/>
    <n v="1.6120000000000001"/>
    <x v="0"/>
    <s v="SI"/>
    <n v="51"/>
  </r>
  <r>
    <s v="BMW           "/>
    <x v="149"/>
    <x v="1251"/>
    <n v="2790000"/>
    <x v="488"/>
    <n v="2018"/>
    <n v="25000"/>
    <s v="Diesel       "/>
    <s v="Automatic    "/>
    <s v="White  "/>
    <s v="First            "/>
    <s v="1995 cc "/>
    <s v="188 bhp @ 4000 rpm  "/>
    <x v="11"/>
    <n v="4.4390000000000001"/>
    <n v="1.821"/>
    <n v="1.6120000000000001"/>
    <x v="0"/>
    <s v="SI"/>
    <n v="51"/>
  </r>
  <r>
    <s v="BMW           "/>
    <x v="19"/>
    <x v="1252"/>
    <n v="2900000"/>
    <x v="400"/>
    <n v="2019"/>
    <n v="25000"/>
    <s v="Diesel       "/>
    <s v="Automatic    "/>
    <s v="White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17"/>
    <x v="1253"/>
    <n v="2950000"/>
    <x v="388"/>
    <n v="2018"/>
    <n v="75000"/>
    <s v="Diesel       "/>
    <s v="Automatic    "/>
    <s v="White  "/>
    <s v="First            "/>
    <s v="1995 cc "/>
    <s v="188 bhp @ 4000 rpm  "/>
    <x v="11"/>
    <n v="4.633"/>
    <n v="1.8109999999999999"/>
    <n v="1.429"/>
    <x v="0"/>
    <s v="SI"/>
    <n v="57"/>
  </r>
  <r>
    <s v="BMW           "/>
    <x v="19"/>
    <x v="1254"/>
    <n v="2990000"/>
    <x v="489"/>
    <n v="2018"/>
    <n v="34000"/>
    <s v="Diesel       "/>
    <s v="Automatic    "/>
    <s v="White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725"/>
    <x v="1255"/>
    <n v="2990000"/>
    <x v="489"/>
    <n v="2017"/>
    <n v="44000"/>
    <s v="Diesel       "/>
    <s v="Automatic    "/>
    <s v="White  "/>
    <s v="Second           "/>
    <s v="1995 cc "/>
    <s v="188 bhp @ 4000 rpm  "/>
    <x v="11"/>
    <n v="4.9359999999999999"/>
    <n v="1.8680000000000001"/>
    <n v="1.4790000000000001"/>
    <x v="0"/>
    <s v="SI"/>
    <n v="57"/>
  </r>
  <r>
    <s v="BMW           "/>
    <x v="20"/>
    <x v="1256"/>
    <n v="3400000"/>
    <x v="20"/>
    <n v="2016"/>
    <n v="38000"/>
    <s v="Diesel       "/>
    <s v="Automatic    "/>
    <s v="White  "/>
    <s v="Second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19"/>
    <x v="1257"/>
    <n v="3675000"/>
    <x v="14"/>
    <n v="2020"/>
    <n v="37180"/>
    <s v="Diesel       "/>
    <s v="Automatic    "/>
    <s v="White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726"/>
    <x v="1258"/>
    <n v="4195000"/>
    <x v="490"/>
    <n v="2017"/>
    <n v="63651"/>
    <s v="Diesel       "/>
    <s v="Automatic    "/>
    <s v="White  "/>
    <s v="First            "/>
    <s v="1995 cc "/>
    <s v="190 bhp @ 4000 rpm  "/>
    <x v="9"/>
    <n v="4.657"/>
    <n v="1.881"/>
    <n v="1.6779999999999999"/>
    <x v="0"/>
    <s v="SI"/>
    <n v="67"/>
  </r>
  <r>
    <s v="BMW           "/>
    <x v="156"/>
    <x v="1259"/>
    <n v="4250000"/>
    <x v="185"/>
    <n v="2017"/>
    <n v="80000"/>
    <s v="Diesel       "/>
    <s v="Automatic    "/>
    <s v="White  "/>
    <s v="First            "/>
    <s v="2993 cc "/>
    <s v="262 bhp @ 4000 rpm  "/>
    <x v="13"/>
    <n v="4.9219999999999997"/>
    <n v="2.004"/>
    <n v="1.7450000000000001"/>
    <x v="0"/>
    <s v="SI"/>
    <n v="80"/>
  </r>
  <r>
    <s v="BMW           "/>
    <x v="20"/>
    <x v="1260"/>
    <n v="4290000"/>
    <x v="491"/>
    <n v="2018"/>
    <n v="60474"/>
    <s v="Diesel       "/>
    <s v="Automatic    "/>
    <s v="White  "/>
    <s v="First            "/>
    <s v="1995 cc "/>
    <s v="188 bhp @ 4000 rpm  "/>
    <x v="11"/>
    <n v="4.9359999999999999"/>
    <n v="1.8680000000000001"/>
    <n v="1.4790000000000001"/>
    <x v="0"/>
    <s v="SI"/>
    <n v="65"/>
  </r>
  <r>
    <s v="BMW           "/>
    <x v="17"/>
    <x v="1261"/>
    <n v="4390000"/>
    <x v="492"/>
    <n v="2020"/>
    <n v="23000"/>
    <s v="Diesel       "/>
    <s v="Automatic    "/>
    <s v="White  "/>
    <s v="First            "/>
    <s v="1995 cc "/>
    <s v="188 bhp @ 4000 rpm  "/>
    <x v="11"/>
    <n v="4.633"/>
    <n v="1.8109999999999999"/>
    <n v="1.429"/>
    <x v="0"/>
    <s v="SI"/>
    <n v="57"/>
  </r>
  <r>
    <s v="BMW           "/>
    <x v="155"/>
    <x v="1262"/>
    <n v="4400000"/>
    <x v="493"/>
    <n v="2018"/>
    <n v="70000"/>
    <s v="Diesel       "/>
    <s v="Automatic    "/>
    <s v="White  "/>
    <s v="First            "/>
    <s v="1995 cc "/>
    <s v="190 bhp @ 4000 rpm  "/>
    <x v="9"/>
    <n v="4.657"/>
    <n v="1.881"/>
    <n v="1.6779999999999999"/>
    <x v="0"/>
    <s v="SI"/>
    <n v="67"/>
  </r>
  <r>
    <s v="BMW           "/>
    <x v="19"/>
    <x v="1263"/>
    <n v="4500000"/>
    <x v="22"/>
    <n v="2022"/>
    <n v="17000"/>
    <s v="Diesel       "/>
    <s v="Automatic    "/>
    <s v="White  "/>
    <s v="First            "/>
    <s v="1995 cc "/>
    <s v="184 bhp @ 4000 rpm  "/>
    <x v="12"/>
    <n v="4.4539999999999997"/>
    <n v="2.044"/>
    <n v="1.5449999999999999"/>
    <x v="0"/>
    <s v="SI"/>
    <n v="63"/>
  </r>
  <r>
    <s v="BMW           "/>
    <x v="727"/>
    <x v="1264"/>
    <n v="4550000"/>
    <x v="321"/>
    <n v="2021"/>
    <n v="24000"/>
    <s v="Diesel       "/>
    <s v="Automatic    "/>
    <s v="White  "/>
    <s v="First            "/>
    <s v="1995 cc "/>
    <s v="188 bhp @ 4000 rpm  "/>
    <x v="11"/>
    <n v="4.7089999999999996"/>
    <n v="1.827"/>
    <n v="1.4350000000000001"/>
    <x v="0"/>
    <s v="SI"/>
    <n v="59"/>
  </r>
  <r>
    <s v="BMW           "/>
    <x v="728"/>
    <x v="1265"/>
    <n v="5400000"/>
    <x v="494"/>
    <n v="2017"/>
    <n v="33000"/>
    <s v="Diesel       "/>
    <s v="Automatic    "/>
    <s v="White  "/>
    <s v="Second           "/>
    <s v="2993 cc "/>
    <s v="261 bhp @ 4000 rpm  "/>
    <x v="162"/>
    <n v="4.9359999999999999"/>
    <n v="1.8680000000000001"/>
    <n v="1.4790000000000001"/>
    <x v="2"/>
    <s v="NO"/>
    <n v="78"/>
  </r>
  <r>
    <s v="BMW           "/>
    <x v="146"/>
    <x v="1266"/>
    <n v="5600000"/>
    <x v="495"/>
    <n v="2018"/>
    <n v="40937"/>
    <s v="Diesel       "/>
    <s v="Automatic    "/>
    <s v="White  "/>
    <s v="First            "/>
    <s v="2993 cc "/>
    <s v="258 bhp @ 4000 rpm  "/>
    <x v="32"/>
    <n v="4.899"/>
    <n v="2.0939999999999999"/>
    <n v="1.464"/>
    <x v="0"/>
    <s v="SI"/>
    <n v="65"/>
  </r>
  <r>
    <s v="BMW           "/>
    <x v="729"/>
    <x v="1267"/>
    <n v="5950000"/>
    <x v="0"/>
    <n v="2017"/>
    <n v="28000"/>
    <s v="Diesel       "/>
    <s v="Automatic    "/>
    <s v="White  "/>
    <s v="First            "/>
    <s v="2993 cc "/>
    <s v="262 bhp @ 4000 rpm  "/>
    <x v="13"/>
    <n v="5.2190000000000003"/>
    <n v="1.9019999999999999"/>
    <n v="1.4810000000000001"/>
    <x v="2"/>
    <s v="NO"/>
    <n v="78"/>
  </r>
  <r>
    <s v="BMW           "/>
    <x v="152"/>
    <x v="1268"/>
    <n v="5975000"/>
    <x v="496"/>
    <n v="2021"/>
    <n v="18000"/>
    <s v="Diesel       "/>
    <s v="Automatic    "/>
    <s v="White  "/>
    <s v="First            "/>
    <s v="1995 cc "/>
    <s v="190 bhp @ 4000 rpm  "/>
    <x v="9"/>
    <n v="4.657"/>
    <n v="1.881"/>
    <n v="1.6779999999999999"/>
    <x v="0"/>
    <s v="SI"/>
    <n v="67"/>
  </r>
  <r>
    <s v="BMW           "/>
    <x v="152"/>
    <x v="1269"/>
    <n v="6200000"/>
    <x v="497"/>
    <n v="2021"/>
    <n v="39000"/>
    <s v="Diesel       "/>
    <s v="Automatic    "/>
    <s v="White  "/>
    <s v="First            "/>
    <s v="1995 cc "/>
    <s v="190 bhp @ 4000 rpm  "/>
    <x v="9"/>
    <n v="4.657"/>
    <n v="1.881"/>
    <n v="1.6779999999999999"/>
    <x v="0"/>
    <s v="SI"/>
    <n v="67"/>
  </r>
  <r>
    <s v="BMW           "/>
    <x v="152"/>
    <x v="1270"/>
    <n v="6800000"/>
    <x v="440"/>
    <n v="2022"/>
    <n v="33000"/>
    <s v="Diesel       "/>
    <s v="Automatic    "/>
    <s v="White  "/>
    <s v="First            "/>
    <s v="1995 cc "/>
    <s v="190 bhp @ 4000 rpm  "/>
    <x v="9"/>
    <n v="4.657"/>
    <n v="1.881"/>
    <n v="1.6779999999999999"/>
    <x v="0"/>
    <s v="SI"/>
    <n v="67"/>
  </r>
  <r>
    <s v="BMW           "/>
    <x v="730"/>
    <x v="1271"/>
    <n v="7700000"/>
    <x v="498"/>
    <n v="2021"/>
    <n v="18703"/>
    <s v="Diesel       "/>
    <s v="Automatic    "/>
    <s v="White  "/>
    <s v="First            "/>
    <s v="2993 cc "/>
    <s v="261 bhp @ 4000 rpm  "/>
    <x v="162"/>
    <n v="4.9630000000000001"/>
    <n v="1.8680000000000001"/>
    <n v="1.4670000000000001"/>
    <x v="0"/>
    <s v="SI"/>
    <n v="66"/>
  </r>
  <r>
    <s v="Chevrolet     "/>
    <x v="731"/>
    <x v="1272"/>
    <n v="475000"/>
    <x v="191"/>
    <n v="2014"/>
    <n v="73265"/>
    <s v="Diesel       "/>
    <s v="Automatic    "/>
    <s v="White  "/>
    <s v="Second           "/>
    <s v="1998 cc "/>
    <s v="164 bhp @ 3800 rpm  "/>
    <x v="70"/>
    <n v="4.5970000000000004"/>
    <n v="1.788"/>
    <n v="1.4770000000000001"/>
    <x v="0"/>
    <s v="SI"/>
    <n v="60"/>
  </r>
  <r>
    <s v="Chevrolet     "/>
    <x v="732"/>
    <x v="1273"/>
    <n v="475000"/>
    <x v="191"/>
    <n v="2012"/>
    <n v="74000"/>
    <s v="Diesel       "/>
    <s v="Automatic    "/>
    <s v="White  "/>
    <s v="First            "/>
    <s v="1991 cc "/>
    <s v="150@4000            "/>
    <x v="137"/>
    <n v="4.66"/>
    <n v="1.87"/>
    <n v="1.7549999999999999"/>
    <x v="1"/>
    <s v="SI"/>
    <n v="65"/>
  </r>
  <r>
    <s v="Ford          "/>
    <x v="733"/>
    <x v="1274"/>
    <n v="145000"/>
    <x v="412"/>
    <n v="2009"/>
    <n v="88000"/>
    <s v="Diesel       "/>
    <s v="Manual       "/>
    <s v="White  "/>
    <s v="First            "/>
    <s v="1399 cc "/>
    <s v="68@4000             "/>
    <x v="90"/>
    <n v="4.1449999999999996"/>
    <n v="1.6319999999999999"/>
    <n v="1.44"/>
    <x v="0"/>
    <s v="SI"/>
    <n v="43"/>
  </r>
  <r>
    <s v="Ford          "/>
    <x v="365"/>
    <x v="1275"/>
    <n v="235000"/>
    <x v="90"/>
    <n v="2014"/>
    <n v="82000"/>
    <s v="Diesel       "/>
    <s v="Manual       "/>
    <s v="White  "/>
    <s v="Second           "/>
    <s v="1399 cc "/>
    <s v="68 bhp @ 4000 rpm   "/>
    <x v="79"/>
    <n v="3.7949999999999999"/>
    <n v="1.68"/>
    <n v="1.427"/>
    <x v="0"/>
    <s v="SI"/>
    <n v="45"/>
  </r>
  <r>
    <s v="Ford          "/>
    <x v="513"/>
    <x v="1276"/>
    <n v="240000"/>
    <x v="365"/>
    <n v="2010"/>
    <n v="72000"/>
    <s v="Diesel       "/>
    <s v="Manual       "/>
    <s v="White  "/>
    <s v="First            "/>
    <s v="1399 cc "/>
    <s v="69@4000             "/>
    <x v="163"/>
    <n v="3.7949999999999999"/>
    <n v="1.68"/>
    <n v="1.427"/>
    <x v="0"/>
    <s v="SI"/>
    <n v="45"/>
  </r>
  <r>
    <s v="Ford          "/>
    <x v="492"/>
    <x v="1277"/>
    <n v="480000"/>
    <x v="305"/>
    <n v="2014"/>
    <n v="115000"/>
    <s v="Diesel       "/>
    <s v="Manual       "/>
    <s v="White  "/>
    <s v="First            "/>
    <s v="1498 cc "/>
    <s v="89 bhp @ 3750 rpm   "/>
    <x v="74"/>
    <n v="3.9990000000000001"/>
    <n v="1.7649999999999999"/>
    <n v="1.708"/>
    <x v="0"/>
    <s v="SI"/>
    <n v="52"/>
  </r>
  <r>
    <s v="Ford          "/>
    <x v="589"/>
    <x v="1278"/>
    <n v="530000"/>
    <x v="499"/>
    <n v="2013"/>
    <n v="75000"/>
    <s v="Diesel       "/>
    <s v="Manual       "/>
    <s v="White  "/>
    <s v="First            "/>
    <s v="1498 cc "/>
    <s v="89 bhp @ 3750 rpm   "/>
    <x v="74"/>
    <n v="3.9990000000000001"/>
    <n v="1.7649999999999999"/>
    <n v="1.708"/>
    <x v="0"/>
    <s v="SI"/>
    <n v="52"/>
  </r>
  <r>
    <s v="Ford          "/>
    <x v="734"/>
    <x v="1279"/>
    <n v="575000"/>
    <x v="163"/>
    <n v="2019"/>
    <n v="71569"/>
    <s v="Diesel       "/>
    <s v="Manual       "/>
    <s v="White  "/>
    <s v="First            "/>
    <s v="1498 cc "/>
    <s v="99 bhp @ 3750 rpm   "/>
    <x v="14"/>
    <n v="3.8860000000000001"/>
    <n v="1.6950000000000001"/>
    <n v="1.5249999999999999"/>
    <x v="0"/>
    <s v="SI"/>
    <n v="40"/>
  </r>
  <r>
    <s v="Ford          "/>
    <x v="735"/>
    <x v="1280"/>
    <n v="675000"/>
    <x v="55"/>
    <n v="2019"/>
    <n v="35000"/>
    <s v="Diesel       "/>
    <s v="Manual       "/>
    <s v="White  "/>
    <s v="First            "/>
    <s v="1498 cc "/>
    <s v="99 bhp @ 3750 rpm   "/>
    <x v="14"/>
    <n v="3.9950000000000001"/>
    <n v="1.704"/>
    <n v="1.5249999999999999"/>
    <x v="0"/>
    <s v="SI"/>
    <n v="40"/>
  </r>
  <r>
    <s v="Ford          "/>
    <x v="366"/>
    <x v="1281"/>
    <n v="745000"/>
    <x v="443"/>
    <n v="2017"/>
    <n v="82000"/>
    <s v="Diesel       "/>
    <s v="Manual       "/>
    <s v="White  "/>
    <s v="First            "/>
    <s v="1498 cc "/>
    <s v="99 bhp @ 3750 rpm   "/>
    <x v="14"/>
    <n v="3.9990000000000001"/>
    <n v="1.7649999999999999"/>
    <n v="1.708"/>
    <x v="0"/>
    <s v="SI"/>
    <n v="52"/>
  </r>
  <r>
    <s v="Ford          "/>
    <x v="736"/>
    <x v="1282"/>
    <n v="850000"/>
    <x v="27"/>
    <n v="2019"/>
    <n v="28000"/>
    <s v="Diesel       "/>
    <s v="Manual       "/>
    <s v="White  "/>
    <s v="First            "/>
    <s v="1498 cc "/>
    <s v="99 bhp @ 3750 rpm   "/>
    <x v="14"/>
    <n v="3.9980000000000002"/>
    <n v="1.7649999999999999"/>
    <n v="1.647"/>
    <x v="0"/>
    <s v="SI"/>
    <n v="52"/>
  </r>
  <r>
    <s v="Ford          "/>
    <x v="22"/>
    <x v="1283"/>
    <n v="925000"/>
    <x v="33"/>
    <n v="2018"/>
    <n v="74797"/>
    <s v="Diesel       "/>
    <s v="Manual       "/>
    <s v="White  "/>
    <s v="First            "/>
    <s v="1498 cc "/>
    <s v="99 bhp @ 3750 rpm   "/>
    <x v="14"/>
    <n v="3.9980000000000002"/>
    <n v="1.7649999999999999"/>
    <n v="1.647"/>
    <x v="0"/>
    <s v="SI"/>
    <n v="52"/>
  </r>
  <r>
    <s v="Ford          "/>
    <x v="24"/>
    <x v="1284"/>
    <n v="2000000"/>
    <x v="399"/>
    <n v="2017"/>
    <n v="93000"/>
    <s v="Diesel       "/>
    <s v="Automatic    "/>
    <s v="White  "/>
    <s v="First            "/>
    <s v="3198 cc "/>
    <s v="197 bhp @ 3000 rpm  "/>
    <x v="16"/>
    <n v="4.8920000000000003"/>
    <n v="1.86"/>
    <n v="1.837"/>
    <x v="1"/>
    <s v="SI"/>
    <n v="80"/>
  </r>
  <r>
    <s v="Ford          "/>
    <x v="737"/>
    <x v="1285"/>
    <n v="2350000"/>
    <x v="279"/>
    <n v="2016"/>
    <n v="75000"/>
    <s v="Diesel       "/>
    <s v="Automatic    "/>
    <s v="White  "/>
    <s v="Second           "/>
    <s v="2198 cc "/>
    <s v="158 bhp @ 3200 rpm  "/>
    <x v="164"/>
    <n v="4.8920000000000003"/>
    <n v="1.86"/>
    <n v="1.837"/>
    <x v="1"/>
    <s v="SI"/>
    <n v="80"/>
  </r>
  <r>
    <s v="Ford          "/>
    <x v="591"/>
    <x v="1286"/>
    <n v="3250000"/>
    <x v="142"/>
    <n v="2019"/>
    <n v="34000"/>
    <s v="Diesel       "/>
    <s v="Automatic    "/>
    <s v="White  "/>
    <s v="First            "/>
    <s v="3198 cc "/>
    <s v="197 bhp @ 3000 rpm  "/>
    <x v="16"/>
    <n v="4.9029999999999996"/>
    <n v="1.869"/>
    <n v="1.837"/>
    <x v="1"/>
    <s v="SI"/>
    <n v="80"/>
  </r>
  <r>
    <s v="Ford          "/>
    <x v="24"/>
    <x v="1287"/>
    <n v="3450000"/>
    <x v="158"/>
    <n v="2018"/>
    <n v="35000"/>
    <s v="Diesel       "/>
    <s v="Automatic    "/>
    <s v="White  "/>
    <s v="First            "/>
    <s v="3198 cc "/>
    <s v="197 bhp @ 3000 rpm  "/>
    <x v="16"/>
    <n v="4.8920000000000003"/>
    <n v="1.86"/>
    <n v="1.837"/>
    <x v="1"/>
    <s v="SI"/>
    <n v="80"/>
  </r>
  <r>
    <s v="Ford          "/>
    <x v="738"/>
    <x v="1288"/>
    <n v="3900000"/>
    <x v="1"/>
    <n v="2021"/>
    <n v="41086"/>
    <s v="Diesel       "/>
    <s v="Automatic    "/>
    <s v="White  "/>
    <s v="Second           "/>
    <s v="1996 cc "/>
    <s v="168 bhp @ 3500 rpm  "/>
    <x v="17"/>
    <n v="4.9029999999999996"/>
    <n v="1.869"/>
    <n v="1.837"/>
    <x v="1"/>
    <s v="SI"/>
    <n v="80"/>
  </r>
  <r>
    <s v="Ford          "/>
    <x v="738"/>
    <x v="1289"/>
    <n v="4100000"/>
    <x v="145"/>
    <n v="2021"/>
    <n v="19000"/>
    <s v="Diesel       "/>
    <s v="Automatic    "/>
    <s v="White  "/>
    <s v="First            "/>
    <s v="1996 cc "/>
    <s v="168 bhp @ 3500 rpm  "/>
    <x v="17"/>
    <n v="4.9029999999999996"/>
    <n v="1.869"/>
    <n v="1.837"/>
    <x v="1"/>
    <s v="SI"/>
    <n v="80"/>
  </r>
  <r>
    <s v="Honda         "/>
    <x v="26"/>
    <x v="1290"/>
    <n v="385000"/>
    <x v="329"/>
    <n v="2013"/>
    <n v="72567"/>
    <s v="Diesel       "/>
    <s v="Manual       "/>
    <s v="White  "/>
    <s v="First            "/>
    <s v="1498 cc "/>
    <s v="99 bhp @ 3600 rpm   "/>
    <x v="14"/>
    <n v="3.99"/>
    <n v="1.68"/>
    <n v="1.5049999999999999"/>
    <x v="0"/>
    <s v="SI"/>
    <n v="35"/>
  </r>
  <r>
    <s v="Honda         "/>
    <x v="514"/>
    <x v="1291"/>
    <n v="425000"/>
    <x v="4"/>
    <n v="2014"/>
    <n v="75000"/>
    <s v="Diesel       "/>
    <s v="Manual       "/>
    <s v="White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739"/>
    <x v="1292"/>
    <n v="475000"/>
    <x v="191"/>
    <n v="2015"/>
    <n v="72000"/>
    <s v="Diesel       "/>
    <s v="Manual       "/>
    <s v="White  "/>
    <s v="Second           "/>
    <s v="1498 cc "/>
    <s v="99 bhp @ 3600 rpm   "/>
    <x v="14"/>
    <n v="4.3860000000000001"/>
    <n v="1.6830000000000001"/>
    <n v="1.603"/>
    <x v="1"/>
    <s v="SI"/>
    <n v="42"/>
  </r>
  <r>
    <s v="Honda         "/>
    <x v="740"/>
    <x v="1293"/>
    <n v="499000"/>
    <x v="72"/>
    <n v="2014"/>
    <n v="140000"/>
    <s v="Diesel       "/>
    <s v="Manual       "/>
    <s v="White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260"/>
    <x v="1294"/>
    <n v="645000"/>
    <x v="306"/>
    <n v="2015"/>
    <n v="64000"/>
    <s v="Diesel       "/>
    <s v="Manual       "/>
    <s v="White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741"/>
    <x v="1295"/>
    <n v="675000"/>
    <x v="55"/>
    <n v="2015"/>
    <n v="48000"/>
    <s v="Diesel       "/>
    <s v="Manual       "/>
    <s v="White  "/>
    <s v="First            "/>
    <s v="1498 cc "/>
    <s v="99 bhp @ 3600 rpm   "/>
    <x v="14"/>
    <n v="4.3860000000000001"/>
    <n v="1.6830000000000001"/>
    <n v="1.603"/>
    <x v="1"/>
    <s v="SI"/>
    <n v="42"/>
  </r>
  <r>
    <s v="Honda         "/>
    <x v="514"/>
    <x v="1296"/>
    <n v="750000"/>
    <x v="96"/>
    <n v="2018"/>
    <n v="75000"/>
    <s v="Diesel       "/>
    <s v="Manual       "/>
    <s v="White  "/>
    <s v="First            "/>
    <s v="1498 cc "/>
    <s v="99 bhp @ 3600 rpm   "/>
    <x v="14"/>
    <n v="4.4400000000000004"/>
    <n v="1.6950000000000001"/>
    <n v="1.4950000000000001"/>
    <x v="0"/>
    <s v="SI"/>
    <n v="40"/>
  </r>
  <r>
    <s v="Honda         "/>
    <x v="742"/>
    <x v="1297"/>
    <n v="755000"/>
    <x v="500"/>
    <n v="2017"/>
    <n v="75650"/>
    <s v="Diesel       "/>
    <s v="Manual       "/>
    <s v="White  "/>
    <s v="First            "/>
    <s v="1498 cc "/>
    <s v="99 bhp @ 3600 rpm   "/>
    <x v="14"/>
    <n v="3.9990000000000001"/>
    <n v="1.734"/>
    <n v="1.601"/>
    <x v="0"/>
    <s v="SI"/>
    <n v="40"/>
  </r>
  <r>
    <s v="Honda         "/>
    <x v="284"/>
    <x v="1298"/>
    <n v="935000"/>
    <x v="501"/>
    <n v="2019"/>
    <n v="56000"/>
    <s v="Diesel       "/>
    <s v="Manual       "/>
    <s v="White  "/>
    <s v="First            "/>
    <s v="1498 cc "/>
    <s v="99 bhp @ 3600 rpm   "/>
    <x v="14"/>
    <n v="3.99"/>
    <n v="1.68"/>
    <n v="1.5049999999999999"/>
    <x v="0"/>
    <s v="SI"/>
    <n v="35"/>
  </r>
  <r>
    <s v="Honda         "/>
    <x v="743"/>
    <x v="1299"/>
    <n v="950000"/>
    <x v="112"/>
    <n v="2020"/>
    <n v="39000"/>
    <s v="Diesel       "/>
    <s v="Automatic    "/>
    <s v="White  "/>
    <s v="First            "/>
    <s v="1498 cc "/>
    <s v="79 bhp @ 3600 rpm   "/>
    <x v="84"/>
    <n v="3.9950000000000001"/>
    <n v="1.6950000000000001"/>
    <n v="1.5009999999999999"/>
    <x v="0"/>
    <s v="SI"/>
    <n v="35"/>
  </r>
  <r>
    <s v="Honda         "/>
    <x v="744"/>
    <x v="1300"/>
    <n v="1450000"/>
    <x v="9"/>
    <n v="2022"/>
    <n v="2500"/>
    <s v="Diesel       "/>
    <s v="Manual       "/>
    <s v="White  "/>
    <s v="First            "/>
    <s v="1498 cc "/>
    <s v="98 bhp @ 3600 rpm   "/>
    <x v="148"/>
    <n v="4.5490000000000004"/>
    <n v="1.748"/>
    <n v="1.4890000000000001"/>
    <x v="0"/>
    <s v="SI"/>
    <n v="40"/>
  </r>
  <r>
    <s v="Honda         "/>
    <x v="744"/>
    <x v="1301"/>
    <n v="1490000"/>
    <x v="10"/>
    <n v="2021"/>
    <n v="11000"/>
    <s v="Diesel       "/>
    <s v="Manual       "/>
    <s v="White  "/>
    <s v="First            "/>
    <s v="1498 cc "/>
    <s v="99 bhp @ 3600 rpm   "/>
    <x v="14"/>
    <n v="4.4400000000000004"/>
    <n v="1.6950000000000001"/>
    <n v="1.4950000000000001"/>
    <x v="0"/>
    <s v="SI"/>
    <n v="40"/>
  </r>
  <r>
    <s v="Hyundai       "/>
    <x v="745"/>
    <x v="1302"/>
    <n v="200000"/>
    <x v="204"/>
    <n v="2014"/>
    <n v="56000"/>
    <s v="Diesel       "/>
    <s v="Manual       "/>
    <s v="White  "/>
    <s v="Third            "/>
    <s v="1120 cc "/>
    <s v="71 bhp @ 4000 rpm   "/>
    <x v="150"/>
    <n v="3.9950000000000001"/>
    <n v="1.66"/>
    <n v="1.52"/>
    <x v="0"/>
    <s v="SI"/>
    <n v="43"/>
  </r>
  <r>
    <s v="Hyundai       "/>
    <x v="27"/>
    <x v="1303"/>
    <n v="235000"/>
    <x v="90"/>
    <n v="2011"/>
    <n v="135000"/>
    <s v="Diesel       "/>
    <s v="Manual       "/>
    <s v="White  "/>
    <s v="First            "/>
    <s v="1582 cc "/>
    <s v="126 bhp @ 4000 rpm  "/>
    <x v="18"/>
    <n v="4.37"/>
    <n v="1.7"/>
    <n v="1.4750000000000001"/>
    <x v="0"/>
    <s v="SI"/>
    <n v="43"/>
  </r>
  <r>
    <s v="Hyundai       "/>
    <x v="746"/>
    <x v="1304"/>
    <n v="335000"/>
    <x v="263"/>
    <n v="2016"/>
    <n v="64000"/>
    <s v="Diesel       "/>
    <s v="Manual       "/>
    <s v="White  "/>
    <s v="Second           "/>
    <s v="1186 cc "/>
    <s v="74 bhp @ 4000 rpm   "/>
    <x v="76"/>
    <n v="3.7650000000000001"/>
    <n v="1.66"/>
    <n v="1.52"/>
    <x v="0"/>
    <s v="SI"/>
    <n v="43"/>
  </r>
  <r>
    <s v="Hyundai       "/>
    <x v="747"/>
    <x v="1305"/>
    <n v="345000"/>
    <x v="111"/>
    <n v="2016"/>
    <n v="71000"/>
    <s v="Diesel       "/>
    <s v="Manual       "/>
    <s v="White  "/>
    <s v="Second           "/>
    <s v="1120 cc "/>
    <s v="70 bhp @ 4000 rpm   "/>
    <x v="129"/>
    <n v="3.7650000000000001"/>
    <n v="1.66"/>
    <n v="1.52"/>
    <x v="0"/>
    <s v="SI"/>
    <n v="43"/>
  </r>
  <r>
    <s v="Hyundai       "/>
    <x v="476"/>
    <x v="1306"/>
    <n v="360000"/>
    <x v="250"/>
    <n v="2013"/>
    <n v="95610"/>
    <s v="Diesel       "/>
    <s v="Manual       "/>
    <s v="White  "/>
    <s v="Second           "/>
    <s v="1336 cc "/>
    <s v="89 bhp @ 4000 rpm   "/>
    <x v="74"/>
    <n v="3.9950000000000001"/>
    <n v="1.71"/>
    <n v="1.5049999999999999"/>
    <x v="0"/>
    <s v="SI"/>
    <n v="45"/>
  </r>
  <r>
    <s v="Hyundai       "/>
    <x v="748"/>
    <x v="1307"/>
    <n v="375000"/>
    <x v="75"/>
    <n v="2012"/>
    <n v="82000"/>
    <s v="Diesel       "/>
    <s v="Manual       "/>
    <s v="White  "/>
    <s v="First            "/>
    <s v="1336 cc "/>
    <s v="89 bhp @ 4000 rpm   "/>
    <x v="74"/>
    <n v="3.9950000000000001"/>
    <n v="1.71"/>
    <n v="1.5049999999999999"/>
    <x v="0"/>
    <s v="SI"/>
    <n v="45"/>
  </r>
  <r>
    <s v="Hyundai       "/>
    <x v="749"/>
    <x v="1308"/>
    <n v="390000"/>
    <x v="341"/>
    <n v="2014"/>
    <n v="81000"/>
    <s v="Diesel       "/>
    <s v="Manual       "/>
    <s v="White  "/>
    <s v="First            "/>
    <s v="1120 cc "/>
    <s v="71 bhp @ 4000 rpm   "/>
    <x v="150"/>
    <n v="3.9950000000000001"/>
    <n v="1.66"/>
    <n v="1.52"/>
    <x v="0"/>
    <s v="SI"/>
    <n v="43"/>
  </r>
  <r>
    <s v="Hyundai       "/>
    <x v="27"/>
    <x v="1309"/>
    <n v="425000"/>
    <x v="4"/>
    <n v="2012"/>
    <n v="70000"/>
    <s v="Diesel       "/>
    <s v="Manual       "/>
    <s v="White  "/>
    <s v="Second           "/>
    <s v="1582 cc "/>
    <s v="126 bhp @ 4000 rpm  "/>
    <x v="18"/>
    <n v="4.37"/>
    <n v="1.7"/>
    <n v="1.4750000000000001"/>
    <x v="0"/>
    <s v="SI"/>
    <n v="43"/>
  </r>
  <r>
    <s v="Hyundai       "/>
    <x v="750"/>
    <x v="1310"/>
    <n v="434999"/>
    <x v="333"/>
    <n v="2017"/>
    <n v="27000"/>
    <s v="Diesel       "/>
    <s v="Manual       "/>
    <s v="White  "/>
    <s v="Second           "/>
    <s v="1186 cc "/>
    <s v="74 bhp @ 4000 rpm   "/>
    <x v="76"/>
    <n v="3.9950000000000001"/>
    <n v="1.66"/>
    <n v="1.52"/>
    <x v="0"/>
    <s v="SI"/>
    <n v="43"/>
  </r>
  <r>
    <s v="Hyundai       "/>
    <x v="751"/>
    <x v="1311"/>
    <n v="445000"/>
    <x v="245"/>
    <n v="2018"/>
    <n v="65555"/>
    <s v="Diesel       "/>
    <s v="Manual       "/>
    <s v="White  "/>
    <s v="Second           "/>
    <s v="1186 cc "/>
    <s v="74 bhp @ 4000 rpm   "/>
    <x v="76"/>
    <n v="3.9950000000000001"/>
    <n v="1.66"/>
    <n v="1.52"/>
    <x v="0"/>
    <s v="SI"/>
    <n v="43"/>
  </r>
  <r>
    <s v="Hyundai       "/>
    <x v="752"/>
    <x v="1312"/>
    <n v="451000"/>
    <x v="502"/>
    <n v="2017"/>
    <n v="55000"/>
    <s v="Diesel       "/>
    <s v="Manual       "/>
    <s v="White  "/>
    <s v="First            "/>
    <s v="1120 cc "/>
    <s v="71 bhp @ 4000 rpm   "/>
    <x v="150"/>
    <n v="3.9950000000000001"/>
    <n v="1.66"/>
    <n v="1.52"/>
    <x v="0"/>
    <s v="SI"/>
    <n v="43"/>
  </r>
  <r>
    <s v="Hyundai       "/>
    <x v="27"/>
    <x v="1313"/>
    <n v="459999"/>
    <x v="310"/>
    <n v="2013"/>
    <n v="78000"/>
    <s v="Diesel       "/>
    <s v="Manual       "/>
    <s v="White  "/>
    <s v="Second           "/>
    <s v="1582 cc "/>
    <s v="126 bhp @ 4000 rpm  "/>
    <x v="18"/>
    <n v="4.37"/>
    <n v="1.7"/>
    <n v="1.4750000000000001"/>
    <x v="0"/>
    <s v="SI"/>
    <n v="43"/>
  </r>
  <r>
    <s v="Hyundai       "/>
    <x v="516"/>
    <x v="1314"/>
    <n v="484999"/>
    <x v="232"/>
    <n v="2013"/>
    <n v="87000"/>
    <s v="Diesel       "/>
    <s v="Manual       "/>
    <s v="White  "/>
    <s v="First            "/>
    <s v="1582 cc "/>
    <s v="126 bhp @ 4000 rpm  "/>
    <x v="18"/>
    <n v="4.4400000000000004"/>
    <n v="1.7290000000000001"/>
    <n v="1.4750000000000001"/>
    <x v="0"/>
    <s v="SI"/>
    <n v="45"/>
  </r>
  <r>
    <s v="Hyundai       "/>
    <x v="27"/>
    <x v="1315"/>
    <n v="484999"/>
    <x v="232"/>
    <n v="2013"/>
    <n v="107000"/>
    <s v="Diesel       "/>
    <s v="Manual       "/>
    <s v="White  "/>
    <s v="First            "/>
    <s v="1582 cc "/>
    <s v="126 bhp @ 4000 rpm  "/>
    <x v="18"/>
    <n v="4.37"/>
    <n v="1.7"/>
    <n v="1.4750000000000001"/>
    <x v="0"/>
    <s v="SI"/>
    <n v="43"/>
  </r>
  <r>
    <s v="Hyundai       "/>
    <x v="753"/>
    <x v="1316"/>
    <n v="525000"/>
    <x v="249"/>
    <n v="2014"/>
    <n v="64000"/>
    <s v="Diesel       "/>
    <s v="Manual       "/>
    <s v="White  "/>
    <s v="Second           "/>
    <s v="1582 cc "/>
    <s v="126 bhp @ 4000 rpm  "/>
    <x v="18"/>
    <n v="4.37"/>
    <n v="1.7"/>
    <n v="1.4750000000000001"/>
    <x v="0"/>
    <s v="SI"/>
    <n v="43"/>
  </r>
  <r>
    <s v="Hyundai       "/>
    <x v="477"/>
    <x v="1317"/>
    <n v="545000"/>
    <x v="211"/>
    <n v="2016"/>
    <n v="70500"/>
    <s v="Diesel       "/>
    <s v="Manual       "/>
    <s v="White  "/>
    <s v="First            "/>
    <s v="1396 cc "/>
    <s v="89 bhp @ 4000 rpm   "/>
    <x v="74"/>
    <n v="3.9950000000000001"/>
    <n v="1.76"/>
    <n v="1.5549999999999999"/>
    <x v="0"/>
    <s v="SI"/>
    <n v="45"/>
  </r>
  <r>
    <s v="Hyundai       "/>
    <x v="598"/>
    <x v="1318"/>
    <n v="551000"/>
    <x v="503"/>
    <n v="2019"/>
    <n v="39000"/>
    <s v="Diesel       "/>
    <s v="Manual       "/>
    <s v="White  "/>
    <s v="First            "/>
    <s v="1120 cc "/>
    <s v="71 bhp @ 4000 rpm   "/>
    <x v="150"/>
    <n v="3.9950000000000001"/>
    <n v="1.66"/>
    <n v="1.52"/>
    <x v="0"/>
    <s v="SI"/>
    <n v="43"/>
  </r>
  <r>
    <s v="Hyundai       "/>
    <x v="754"/>
    <x v="1319"/>
    <n v="560000"/>
    <x v="286"/>
    <n v="2016"/>
    <n v="75210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0"/>
  </r>
  <r>
    <s v="Hyundai       "/>
    <x v="754"/>
    <x v="1320"/>
    <n v="560000"/>
    <x v="286"/>
    <n v="2016"/>
    <n v="80000"/>
    <s v="Diesel       "/>
    <s v="Manual       "/>
    <s v="White  "/>
    <s v="Second           "/>
    <s v="1396 cc "/>
    <s v="89 bhp @ 4000 rpm   "/>
    <x v="74"/>
    <n v="3.9849999999999999"/>
    <n v="1.734"/>
    <n v="1.5049999999999999"/>
    <x v="0"/>
    <s v="SI"/>
    <n v="40"/>
  </r>
  <r>
    <s v="Hyundai       "/>
    <x v="755"/>
    <x v="1321"/>
    <n v="565000"/>
    <x v="275"/>
    <n v="2014"/>
    <n v="68000"/>
    <s v="Diesel       "/>
    <s v="Manual       "/>
    <s v="White  "/>
    <s v="First            "/>
    <s v="1582 cc "/>
    <s v="128 bhp @ 4000 rpm  "/>
    <x v="165"/>
    <n v="4.37"/>
    <n v="1.7"/>
    <n v="1.4750000000000001"/>
    <x v="0"/>
    <s v="SI"/>
    <n v="43"/>
  </r>
  <r>
    <s v="Hyundai       "/>
    <x v="600"/>
    <x v="1322"/>
    <n v="565000"/>
    <x v="275"/>
    <n v="2015"/>
    <n v="65000"/>
    <s v="Diesel       "/>
    <s v="Manual       "/>
    <s v="White  "/>
    <s v="Second           "/>
    <s v="1396 cc "/>
    <s v="89 bhp @ 4000 rpm   "/>
    <x v="74"/>
    <n v="3.9849999999999999"/>
    <n v="1.734"/>
    <n v="1.5049999999999999"/>
    <x v="0"/>
    <s v="SI"/>
    <n v="45"/>
  </r>
  <r>
    <s v="Hyundai       "/>
    <x v="756"/>
    <x v="1323"/>
    <n v="611000"/>
    <x v="408"/>
    <n v="2017"/>
    <n v="65000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757"/>
    <x v="1324"/>
    <n v="625000"/>
    <x v="187"/>
    <n v="2014"/>
    <n v="80000"/>
    <s v="Diesel       "/>
    <s v="Automatic    "/>
    <s v="White  "/>
    <s v="First            "/>
    <s v="1582 cc "/>
    <s v="126 bhp @ 4000 rpm  "/>
    <x v="18"/>
    <n v="4.53"/>
    <n v="1.7749999999999999"/>
    <n v="1.47"/>
    <x v="0"/>
    <s v="SI"/>
    <n v="56"/>
  </r>
  <r>
    <s v="Hyundai       "/>
    <x v="601"/>
    <x v="1325"/>
    <n v="625000"/>
    <x v="187"/>
    <n v="2016"/>
    <n v="72114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369"/>
    <x v="1326"/>
    <n v="640000"/>
    <x v="167"/>
    <n v="2015"/>
    <n v="49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758"/>
    <x v="1327"/>
    <n v="650000"/>
    <x v="213"/>
    <n v="2016"/>
    <n v="61181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759"/>
    <x v="1328"/>
    <n v="650000"/>
    <x v="213"/>
    <n v="2013"/>
    <n v="83466"/>
    <s v="Diesel       "/>
    <s v="Automatic    "/>
    <s v="White  "/>
    <s v="First            "/>
    <s v="2199 cc "/>
    <s v="195 bhp @ 4000 rpm  "/>
    <x v="166"/>
    <n v="4.66"/>
    <n v="1.89"/>
    <n v="1.76"/>
    <x v="1"/>
    <s v="SI"/>
    <n v="70"/>
  </r>
  <r>
    <s v="Hyundai       "/>
    <x v="760"/>
    <x v="1329"/>
    <n v="690000"/>
    <x v="233"/>
    <n v="2017"/>
    <n v="65000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599"/>
    <x v="1330"/>
    <n v="725000"/>
    <x v="287"/>
    <n v="2016"/>
    <n v="84000"/>
    <s v="Diesel       "/>
    <s v="Manual       "/>
    <s v="White  "/>
    <s v="First            "/>
    <s v="1396 cc "/>
    <s v="89 bhp @ 4000 rpm   "/>
    <x v="74"/>
    <n v="3.9950000000000001"/>
    <n v="1.76"/>
    <n v="1.5549999999999999"/>
    <x v="0"/>
    <s v="SI"/>
    <n v="45"/>
  </r>
  <r>
    <s v="Hyundai       "/>
    <x v="369"/>
    <x v="1331"/>
    <n v="725000"/>
    <x v="287"/>
    <n v="2016"/>
    <n v="42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761"/>
    <x v="1332"/>
    <n v="811999"/>
    <x v="504"/>
    <n v="2017"/>
    <n v="31000"/>
    <s v="Diesel       "/>
    <s v="Manual       "/>
    <s v="White  "/>
    <s v="First            "/>
    <s v="1582 cc "/>
    <s v="126 bhp @ 4000 rpm  "/>
    <x v="18"/>
    <n v="4.4400000000000004"/>
    <n v="1.7290000000000001"/>
    <n v="1.4750000000000001"/>
    <x v="0"/>
    <s v="SI"/>
    <n v="45"/>
  </r>
  <r>
    <s v="Hyundai       "/>
    <x v="368"/>
    <x v="1333"/>
    <n v="819999"/>
    <x v="120"/>
    <n v="2020"/>
    <n v="30000"/>
    <s v="Diesel       "/>
    <s v="Manual       "/>
    <s v="White  "/>
    <s v="First            "/>
    <s v="1396 cc "/>
    <s v="89 bhp @ 4000 rpm   "/>
    <x v="74"/>
    <n v="3.9849999999999999"/>
    <n v="1.734"/>
    <n v="1.5049999999999999"/>
    <x v="0"/>
    <s v="SI"/>
    <n v="45"/>
  </r>
  <r>
    <s v="Hyundai       "/>
    <x v="762"/>
    <x v="1334"/>
    <n v="825000"/>
    <x v="79"/>
    <n v="2021"/>
    <n v="43000"/>
    <s v="Diesel       "/>
    <s v="Manual       "/>
    <s v="White  "/>
    <s v="First            "/>
    <s v="1493 cc "/>
    <s v="99 bhp @ 4000 rpm   "/>
    <x v="14"/>
    <n v="3.9950000000000001"/>
    <n v="1.7749999999999999"/>
    <n v="1.5049999999999999"/>
    <x v="0"/>
    <s v="SI"/>
    <n v="37"/>
  </r>
  <r>
    <s v="Hyundai       "/>
    <x v="494"/>
    <x v="1335"/>
    <n v="825000"/>
    <x v="79"/>
    <n v="2017"/>
    <n v="62000"/>
    <s v="Diesel       "/>
    <s v="Manual       "/>
    <s v="White  "/>
    <s v="First            "/>
    <s v="1396 cc "/>
    <s v="89 bhp @ 4000 rpm   "/>
    <x v="74"/>
    <n v="4.2699999999999996"/>
    <n v="1.78"/>
    <n v="1.63"/>
    <x v="0"/>
    <s v="SI"/>
    <n v="60"/>
  </r>
  <r>
    <s v="Hyundai       "/>
    <x v="763"/>
    <x v="1336"/>
    <n v="844999"/>
    <x v="505"/>
    <n v="2018"/>
    <n v="71000"/>
    <s v="Diesel       "/>
    <s v="Manual       "/>
    <s v="White  "/>
    <s v="Second           "/>
    <s v="1582 cc "/>
    <s v="126 bhp @ 4000 rpm  "/>
    <x v="18"/>
    <n v="4.375"/>
    <n v="1.7"/>
    <n v="1.4750000000000001"/>
    <x v="0"/>
    <s v="SI"/>
    <n v="43"/>
  </r>
  <r>
    <s v="Hyundai       "/>
    <x v="517"/>
    <x v="1337"/>
    <n v="869999"/>
    <x v="506"/>
    <n v="2017"/>
    <n v="70000"/>
    <s v="Diesel       "/>
    <s v="Manual   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33"/>
    <x v="1338"/>
    <n v="871000"/>
    <x v="507"/>
    <n v="2015"/>
    <n v="64000"/>
    <s v="Diesel       "/>
    <s v="Manual   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33"/>
    <x v="1339"/>
    <n v="875000"/>
    <x v="246"/>
    <n v="2016"/>
    <n v="62125"/>
    <s v="Diesel       "/>
    <s v="Manual   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603"/>
    <x v="1340"/>
    <n v="875000"/>
    <x v="246"/>
    <n v="2014"/>
    <n v="99000"/>
    <s v="Diesel       "/>
    <s v="Automatic    "/>
    <s v="White  "/>
    <s v="First            "/>
    <s v="2199 cc "/>
    <s v="194 bhp @ 3800 rpm  "/>
    <x v="57"/>
    <n v="4.6900000000000004"/>
    <n v="1.88"/>
    <n v="1.69"/>
    <x v="1"/>
    <s v="SI"/>
    <n v="64"/>
  </r>
  <r>
    <s v="Hyundai       "/>
    <x v="602"/>
    <x v="1341"/>
    <n v="890000"/>
    <x v="343"/>
    <n v="2015"/>
    <n v="138314"/>
    <s v="Diesel       "/>
    <s v="Manual   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369"/>
    <x v="1342"/>
    <n v="925000"/>
    <x v="33"/>
    <n v="2018"/>
    <n v="925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494"/>
    <x v="1343"/>
    <n v="950000"/>
    <x v="112"/>
    <n v="2018"/>
    <n v="63000"/>
    <s v="Diesel       "/>
    <s v="Manual       "/>
    <s v="White  "/>
    <s v="First            "/>
    <s v="1396 cc "/>
    <s v="89 bhp @ 4000 rpm   "/>
    <x v="74"/>
    <n v="4.2699999999999996"/>
    <n v="1.78"/>
    <n v="1.63"/>
    <x v="0"/>
    <s v="SI"/>
    <n v="60"/>
  </r>
  <r>
    <s v="Hyundai       "/>
    <x v="763"/>
    <x v="1344"/>
    <n v="965000"/>
    <x v="46"/>
    <n v="2018"/>
    <n v="87001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28"/>
    <x v="1345"/>
    <n v="1015000"/>
    <x v="508"/>
    <n v="2015"/>
    <n v="68566"/>
    <s v="Diesel       "/>
    <s v="Automatic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764"/>
    <x v="1346"/>
    <n v="1080000"/>
    <x v="153"/>
    <n v="2019"/>
    <n v="68000"/>
    <s v="Diesel       "/>
    <s v="Manual       "/>
    <s v="White  "/>
    <s v="First            "/>
    <s v="1396 cc "/>
    <s v="89 bhp @ 4000 rpm   "/>
    <x v="74"/>
    <n v="4.2699999999999996"/>
    <n v="1.78"/>
    <n v="1.63"/>
    <x v="0"/>
    <s v="SI"/>
    <n v="60"/>
  </r>
  <r>
    <s v="Hyundai       "/>
    <x v="765"/>
    <x v="1347"/>
    <n v="1097000"/>
    <x v="509"/>
    <n v="2022"/>
    <n v="1700"/>
    <s v="Diesel       "/>
    <s v="Manual       "/>
    <s v="White  "/>
    <s v="First            "/>
    <s v="1493 cc "/>
    <s v="99 bhp @ 4000 rpm   "/>
    <x v="14"/>
    <n v="3.9950000000000001"/>
    <n v="1.77"/>
    <n v="1.605"/>
    <x v="0"/>
    <s v="SI"/>
    <n v="45"/>
  </r>
  <r>
    <s v="Hyundai       "/>
    <x v="369"/>
    <x v="1348"/>
    <n v="1100000"/>
    <x v="56"/>
    <n v="2019"/>
    <n v="26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29"/>
    <x v="1349"/>
    <n v="1125000"/>
    <x v="422"/>
    <n v="2018"/>
    <n v="60000"/>
    <s v="Diesel       "/>
    <s v="Manual       "/>
    <s v="White  "/>
    <s v="First            "/>
    <s v="1582 cc "/>
    <s v="126 bhp @ 4000 rpm  "/>
    <x v="18"/>
    <n v="4.2699999999999996"/>
    <n v="1.78"/>
    <n v="1.665"/>
    <x v="0"/>
    <s v="SI"/>
    <n v="55"/>
  </r>
  <r>
    <s v="Hyundai       "/>
    <x v="369"/>
    <x v="1350"/>
    <n v="1125000"/>
    <x v="422"/>
    <n v="2019"/>
    <n v="40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763"/>
    <x v="1351"/>
    <n v="1175000"/>
    <x v="99"/>
    <n v="2018"/>
    <n v="97000"/>
    <s v="Diesel       "/>
    <s v="Manual       "/>
    <s v="White  "/>
    <s v="First            "/>
    <s v="1582 cc "/>
    <s v="126 bhp @ 4000 rpm  "/>
    <x v="18"/>
    <n v="4.375"/>
    <n v="1.7"/>
    <n v="1.4750000000000001"/>
    <x v="0"/>
    <s v="SI"/>
    <n v="43"/>
  </r>
  <r>
    <s v="Hyundai       "/>
    <x v="603"/>
    <x v="1352"/>
    <n v="1175000"/>
    <x v="99"/>
    <n v="2014"/>
    <n v="87938"/>
    <s v="Diesel       "/>
    <s v="Automatic    "/>
    <s v="White  "/>
    <s v="Second           "/>
    <s v="2199 cc "/>
    <s v="194 bhp @ 3800 rpm  "/>
    <x v="57"/>
    <n v="4.6900000000000004"/>
    <n v="1.88"/>
    <n v="1.69"/>
    <x v="1"/>
    <s v="SI"/>
    <n v="64"/>
  </r>
  <r>
    <s v="Hyundai       "/>
    <x v="604"/>
    <x v="1353"/>
    <n v="1175000"/>
    <x v="99"/>
    <n v="2021"/>
    <n v="37556"/>
    <s v="Diesel       "/>
    <s v="Manual       "/>
    <s v="White  "/>
    <s v="First            "/>
    <s v="1396 cc "/>
    <s v="89 bhp @ 4000 rpm   "/>
    <x v="74"/>
    <n v="3.9950000000000001"/>
    <n v="1.77"/>
    <n v="1.605"/>
    <x v="0"/>
    <s v="SI"/>
    <n v="45"/>
  </r>
  <r>
    <s v="Hyundai       "/>
    <x v="371"/>
    <x v="1354"/>
    <n v="1190000"/>
    <x v="48"/>
    <n v="2018"/>
    <n v="76000"/>
    <s v="Diesel       "/>
    <s v="Automatic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517"/>
    <x v="1355"/>
    <n v="1225000"/>
    <x v="356"/>
    <n v="2019"/>
    <n v="47000"/>
    <s v="Diesel       "/>
    <s v="Manual       "/>
    <s v="White  "/>
    <s v="First            "/>
    <s v="1582 cc "/>
    <s v="126 bhp @ 4000 rpm  "/>
    <x v="18"/>
    <n v="4.2699999999999996"/>
    <n v="1.78"/>
    <n v="1.665"/>
    <x v="0"/>
    <s v="SI"/>
    <n v="55"/>
  </r>
  <r>
    <s v="Hyundai       "/>
    <x v="517"/>
    <x v="1356"/>
    <n v="1275000"/>
    <x v="104"/>
    <n v="2019"/>
    <n v="58900"/>
    <s v="Diesel       "/>
    <s v="Manual       "/>
    <s v="White  "/>
    <s v="First            "/>
    <s v="1582 cc "/>
    <s v="126 bhp @ 4000 rpm  "/>
    <x v="18"/>
    <n v="4.2699999999999996"/>
    <n v="1.78"/>
    <n v="1.665"/>
    <x v="0"/>
    <s v="SI"/>
    <n v="55"/>
  </r>
  <r>
    <s v="Hyundai       "/>
    <x v="517"/>
    <x v="1357"/>
    <n v="1299000"/>
    <x v="510"/>
    <n v="2019"/>
    <n v="39000"/>
    <s v="Diesel       "/>
    <s v="Manual       "/>
    <s v="White  "/>
    <s v="First            "/>
    <s v="1582 cc "/>
    <s v="126 bhp @ 4000 rpm  "/>
    <x v="18"/>
    <n v="4.2699999999999996"/>
    <n v="1.78"/>
    <n v="1.665"/>
    <x v="0"/>
    <s v="SI"/>
    <n v="55"/>
  </r>
  <r>
    <s v="Hyundai       "/>
    <x v="766"/>
    <x v="1358"/>
    <n v="1375000"/>
    <x v="50"/>
    <n v="2017"/>
    <n v="70000"/>
    <s v="Diesel       "/>
    <s v="Automatic    "/>
    <s v="White  "/>
    <s v="First            "/>
    <s v="1582 cc "/>
    <s v="126 bhp @ 4000 rpm  "/>
    <x v="18"/>
    <n v="4.2699999999999996"/>
    <n v="1.78"/>
    <n v="1.63"/>
    <x v="0"/>
    <s v="SI"/>
    <n v="60"/>
  </r>
  <r>
    <s v="Hyundai       "/>
    <x v="372"/>
    <x v="1359"/>
    <n v="1425000"/>
    <x v="511"/>
    <n v="2018"/>
    <n v="72870"/>
    <s v="Diesel       "/>
    <s v="Automatic    "/>
    <s v="White  "/>
    <s v="First            "/>
    <s v="1582 cc "/>
    <s v="126 bhp @ 4000 rpm  "/>
    <x v="18"/>
    <n v="4.2699999999999996"/>
    <n v="1.78"/>
    <n v="1.665"/>
    <x v="0"/>
    <s v="SI"/>
    <n v="55"/>
  </r>
  <r>
    <s v="Hyundai       "/>
    <x v="767"/>
    <x v="1360"/>
    <n v="1600000"/>
    <x v="136"/>
    <n v="2016"/>
    <n v="128000"/>
    <s v="Diesel       "/>
    <s v="Automatic    "/>
    <s v="White  "/>
    <s v="Second           "/>
    <s v="1995 cc "/>
    <s v="182 bhp @ 4000 rpm  "/>
    <x v="28"/>
    <n v="4.4749999999999996"/>
    <n v="1.85"/>
    <n v="1.66"/>
    <x v="0"/>
    <s v="SI"/>
    <n v="62"/>
  </r>
  <r>
    <s v="Hyundai       "/>
    <x v="768"/>
    <x v="1361"/>
    <n v="1625000"/>
    <x v="411"/>
    <n v="2022"/>
    <n v="27800"/>
    <s v="Diesel       "/>
    <s v="Manual       "/>
    <s v="White  "/>
    <s v="First            "/>
    <s v="1493 cc "/>
    <s v="113 bhp @ 4000 rpm  "/>
    <x v="19"/>
    <n v="4.3"/>
    <n v="1.79"/>
    <n v="1.635"/>
    <x v="0"/>
    <s v="SI"/>
    <n v="50"/>
  </r>
  <r>
    <s v="Hyundai       "/>
    <x v="32"/>
    <x v="1362"/>
    <n v="1650000"/>
    <x v="108"/>
    <n v="2020"/>
    <n v="7000"/>
    <s v="Diesel       "/>
    <s v="Manual       "/>
    <s v="White  "/>
    <s v="First            "/>
    <s v="1493 cc "/>
    <s v="113 bhp @ 4000 rpm  "/>
    <x v="19"/>
    <n v="4.3"/>
    <n v="1.79"/>
    <n v="1.635"/>
    <x v="0"/>
    <s v="SI"/>
    <n v="50"/>
  </r>
  <r>
    <s v="Hyundai       "/>
    <x v="768"/>
    <x v="1363"/>
    <n v="1725000"/>
    <x v="396"/>
    <n v="2020"/>
    <n v="35000"/>
    <s v="Diesel       "/>
    <s v="Manual       "/>
    <s v="White  "/>
    <s v="First            "/>
    <s v="1493 cc "/>
    <s v="113 bhp @ 4000 rpm  "/>
    <x v="19"/>
    <n v="4.3"/>
    <n v="1.79"/>
    <n v="1.635"/>
    <x v="0"/>
    <s v="SI"/>
    <n v="50"/>
  </r>
  <r>
    <s v="Hyundai       "/>
    <x v="769"/>
    <x v="1364"/>
    <n v="1750000"/>
    <x v="38"/>
    <n v="2021"/>
    <n v="26000"/>
    <s v="Diesel       "/>
    <s v="Manual       "/>
    <s v="White  "/>
    <s v="First            "/>
    <s v="1493 cc "/>
    <s v="113 bhp @ 4000 rpm  "/>
    <x v="19"/>
    <n v="4.5"/>
    <n v="1.79"/>
    <n v="1.675"/>
    <x v="1"/>
    <s v="SI"/>
    <n v="50"/>
  </r>
  <r>
    <s v="Hyundai       "/>
    <x v="770"/>
    <x v="1365"/>
    <n v="1848999"/>
    <x v="512"/>
    <n v="2021"/>
    <n v="20000"/>
    <s v="Diesel       "/>
    <s v="Manual       "/>
    <s v="White  "/>
    <s v="First            "/>
    <s v="1493 cc "/>
    <s v="113 bhp @ 4000 rpm  "/>
    <x v="19"/>
    <n v="4.5"/>
    <n v="1.79"/>
    <n v="1.675"/>
    <x v="1"/>
    <s v="SI"/>
    <n v="50"/>
  </r>
  <r>
    <s v="Hyundai       "/>
    <x v="771"/>
    <x v="1366"/>
    <n v="1989999"/>
    <x v="290"/>
    <n v="2022"/>
    <n v="5800"/>
    <s v="Diesel       "/>
    <s v="Automatic    "/>
    <s v="White  "/>
    <s v="First            "/>
    <s v="1493 cc "/>
    <s v="113 bhp @ 4000 rpm  "/>
    <x v="19"/>
    <n v="4.3"/>
    <n v="1.79"/>
    <n v="1.635"/>
    <x v="0"/>
    <s v="SI"/>
    <n v="50"/>
  </r>
  <r>
    <s v="Hyundai       "/>
    <x v="772"/>
    <x v="1367"/>
    <n v="2089999"/>
    <x v="513"/>
    <n v="2019"/>
    <n v="31000"/>
    <s v="Diesel       "/>
    <s v="Automatic    "/>
    <s v="White  "/>
    <s v="First            "/>
    <s v="1995 cc "/>
    <s v="182 bhp @ 4000 rpm  "/>
    <x v="28"/>
    <n v="4.4749999999999996"/>
    <n v="1.85"/>
    <n v="1.66"/>
    <x v="0"/>
    <s v="SI"/>
    <n v="62"/>
  </r>
  <r>
    <s v="Hyundai       "/>
    <x v="772"/>
    <x v="1368"/>
    <n v="2395000"/>
    <x v="179"/>
    <n v="2019"/>
    <n v="44876"/>
    <s v="Diesel       "/>
    <s v="Automatic    "/>
    <s v="White  "/>
    <s v="First            "/>
    <s v="1995 cc "/>
    <s v="182 bhp @ 4000 rpm  "/>
    <x v="28"/>
    <n v="4.4749999999999996"/>
    <n v="1.85"/>
    <n v="1.66"/>
    <x v="0"/>
    <s v="SI"/>
    <n v="62"/>
  </r>
  <r>
    <s v="Hyundai       "/>
    <x v="773"/>
    <x v="1369"/>
    <n v="2400000"/>
    <x v="114"/>
    <n v="2022"/>
    <n v="8000"/>
    <s v="Diesel       "/>
    <s v="Automatic    "/>
    <s v="White  "/>
    <s v="First            "/>
    <s v="1493 cc "/>
    <s v="113 bhp @ 4000 rpm  "/>
    <x v="19"/>
    <n v="4.5"/>
    <n v="1.79"/>
    <n v="1.675"/>
    <x v="1"/>
    <s v="SI"/>
    <n v="50"/>
  </r>
  <r>
    <s v="Isuzu         "/>
    <x v="605"/>
    <x v="1370"/>
    <n v="2100000"/>
    <x v="242"/>
    <n v="2018"/>
    <n v="75592"/>
    <s v="Diesel       "/>
    <s v="Automatic    "/>
    <s v="White  "/>
    <s v="First            "/>
    <s v="2999 cc "/>
    <s v="174 bhp @ 3600 rpm  "/>
    <x v="6"/>
    <n v="4.8250000000000002"/>
    <n v="1.86"/>
    <n v="1.84"/>
    <x v="1"/>
    <s v="SI"/>
    <n v="65"/>
  </r>
  <r>
    <s v="Jaguar        "/>
    <x v="159"/>
    <x v="1371"/>
    <n v="2850000"/>
    <x v="85"/>
    <n v="2018"/>
    <n v="45000"/>
    <s v="Diesel       "/>
    <s v="Automatic    "/>
    <s v="White  "/>
    <s v="First            "/>
    <s v="1999 cc "/>
    <s v="177 bhp @ 4000 rpm  "/>
    <x v="0"/>
    <n v="4.7949999999999999"/>
    <n v="1.9670000000000001"/>
    <n v="1.4159999999999999"/>
    <x v="0"/>
    <s v="SI"/>
    <n v="56"/>
  </r>
  <r>
    <s v="Jaguar        "/>
    <x v="34"/>
    <x v="1372"/>
    <n v="3150000"/>
    <x v="514"/>
    <n v="2014"/>
    <n v="66500"/>
    <s v="Diesel       "/>
    <s v="Automatic    "/>
    <s v="White  "/>
    <s v="First            "/>
    <s v="2993 cc "/>
    <s v="271 bhp @ 4000 rpm  "/>
    <x v="20"/>
    <n v="5.2519999999999998"/>
    <n v="1.899"/>
    <n v="1.4570000000000001"/>
    <x v="0"/>
    <s v="SI"/>
    <n v="83"/>
  </r>
  <r>
    <s v="Jaguar        "/>
    <x v="774"/>
    <x v="1373"/>
    <n v="5800000"/>
    <x v="24"/>
    <n v="2017"/>
    <n v="30000"/>
    <s v="Diesel       "/>
    <s v="Automatic    "/>
    <s v="White  "/>
    <s v="First            "/>
    <s v="2993 cc "/>
    <s v="225 bhp @ 4000 rpm  "/>
    <x v="167"/>
    <n v="5.2549999999999999"/>
    <n v="2.105"/>
    <n v="1.46"/>
    <x v="0"/>
    <s v="SI"/>
    <n v="77"/>
  </r>
  <r>
    <s v="Jeep          "/>
    <x v="36"/>
    <x v="1374"/>
    <n v="1075000"/>
    <x v="198"/>
    <n v="2017"/>
    <n v="86000"/>
    <s v="Diesel       "/>
    <s v="Manual       "/>
    <s v="White  "/>
    <s v="First            "/>
    <s v="1956 cc "/>
    <s v="171 bhp @ 3750 rpm  "/>
    <x v="21"/>
    <n v="4.3949999999999996"/>
    <n v="1.8180000000000001"/>
    <n v="1.64"/>
    <x v="0"/>
    <s v="SI"/>
    <n v="60"/>
  </r>
  <r>
    <s v="Jeep          "/>
    <x v="607"/>
    <x v="1375"/>
    <n v="1240000"/>
    <x v="316"/>
    <n v="2017"/>
    <n v="57000"/>
    <s v="Diesel       "/>
    <s v="Manual       "/>
    <s v="White  "/>
    <s v="First            "/>
    <s v="1956 cc "/>
    <s v="171 bhp @ 3750 rpm  "/>
    <x v="21"/>
    <n v="4.3949999999999996"/>
    <n v="1.8180000000000001"/>
    <n v="1.64"/>
    <x v="0"/>
    <s v="SI"/>
    <n v="60"/>
  </r>
  <r>
    <s v="Jeep          "/>
    <x v="775"/>
    <x v="1376"/>
    <n v="2475000"/>
    <x v="12"/>
    <n v="2020"/>
    <n v="11293"/>
    <s v="Diesel       "/>
    <s v="Automatic    "/>
    <s v="White  "/>
    <s v="First            "/>
    <s v="1956 cc "/>
    <s v="171 bhp @ 3750 rpm  "/>
    <x v="21"/>
    <n v="4.3949999999999996"/>
    <n v="1.8180000000000001"/>
    <n v="1.64"/>
    <x v="0"/>
    <s v="SI"/>
    <n v="60"/>
  </r>
  <r>
    <s v="Jeep          "/>
    <x v="776"/>
    <x v="1377"/>
    <n v="2950000"/>
    <x v="388"/>
    <n v="2021"/>
    <n v="38000"/>
    <s v="Diesel       "/>
    <s v="Automatic    "/>
    <s v="White  "/>
    <s v="First            "/>
    <s v="1956 cc "/>
    <s v="168 bhp @ 3750 rpm  "/>
    <x v="17"/>
    <n v="4.4050000000000002"/>
    <n v="1.8180000000000001"/>
    <n v="1.64"/>
    <x v="0"/>
    <s v="SI"/>
    <n v="60"/>
  </r>
  <r>
    <s v="Kia           "/>
    <x v="777"/>
    <x v="1378"/>
    <n v="1275000"/>
    <x v="104"/>
    <n v="2021"/>
    <n v="30000"/>
    <s v="Diesel       "/>
    <s v="Automatic    "/>
    <s v="White  "/>
    <s v="First            "/>
    <s v="1493 cc "/>
    <s v="113 bhp @ 4000 rpm  "/>
    <x v="19"/>
    <n v="4.3150000000000004"/>
    <n v="1.8"/>
    <n v="1.645"/>
    <x v="0"/>
    <s v="SI"/>
    <n v="50"/>
  </r>
  <r>
    <s v="Kia           "/>
    <x v="777"/>
    <x v="1379"/>
    <n v="1575000"/>
    <x v="201"/>
    <n v="2020"/>
    <n v="63000"/>
    <s v="Diesel       "/>
    <s v="Automatic    "/>
    <s v="White  "/>
    <s v="First            "/>
    <s v="1493 cc "/>
    <s v="113 bhp @ 4000 rpm  "/>
    <x v="19"/>
    <n v="4.3150000000000004"/>
    <n v="1.8"/>
    <n v="1.645"/>
    <x v="0"/>
    <s v="SI"/>
    <n v="50"/>
  </r>
  <r>
    <s v="Kia           "/>
    <x v="778"/>
    <x v="1380"/>
    <n v="1650000"/>
    <x v="108"/>
    <n v="2021"/>
    <n v="12000"/>
    <s v="Diesel       "/>
    <s v="Manual       "/>
    <s v="White  "/>
    <s v="First            "/>
    <s v="1493 cc "/>
    <s v="113 bhp @ 4000 rpm  "/>
    <x v="19"/>
    <n v="4.3150000000000004"/>
    <n v="1.8"/>
    <n v="1.637"/>
    <x v="0"/>
    <s v="SI"/>
    <n v="50"/>
  </r>
  <r>
    <s v="Kia           "/>
    <x v="375"/>
    <x v="1381"/>
    <n v="1835000"/>
    <x v="515"/>
    <n v="2020"/>
    <n v="33828"/>
    <s v="Diesel       "/>
    <s v="Automatic    "/>
    <s v="White  "/>
    <s v="First            "/>
    <s v="1493 cc "/>
    <s v="114 bhp @ 4000 rpm  "/>
    <x v="56"/>
    <n v="4.3150000000000004"/>
    <n v="1.8"/>
    <n v="1.645"/>
    <x v="0"/>
    <s v="SI"/>
    <n v="50"/>
  </r>
  <r>
    <s v="Kia           "/>
    <x v="779"/>
    <x v="1382"/>
    <n v="2950000"/>
    <x v="388"/>
    <n v="2020"/>
    <n v="72000"/>
    <s v="Diesel       "/>
    <s v="Automatic    "/>
    <s v="White  "/>
    <s v="First            "/>
    <s v="2199 cc "/>
    <s v="197 bhp @ 3800 rpm  "/>
    <x v="16"/>
    <n v="5.1150000000000002"/>
    <n v="1.9850000000000001"/>
    <n v="1.7549999999999999"/>
    <x v="1"/>
    <s v="SI"/>
    <n v="60"/>
  </r>
  <r>
    <s v="Land Rover    "/>
    <x v="780"/>
    <x v="1383"/>
    <n v="2150000"/>
    <x v="11"/>
    <n v="2012"/>
    <n v="95000"/>
    <s v="Diesel       "/>
    <s v="Automatic    "/>
    <s v="White  "/>
    <s v="First            "/>
    <s v="2179 cc "/>
    <s v="190 bhp @ 3500 rpm  "/>
    <x v="9"/>
    <n v="4.3550000000000004"/>
    <n v="2.12"/>
    <n v="1.635"/>
    <x v="0"/>
    <s v="SI"/>
    <n v="57"/>
  </r>
  <r>
    <s v="Land Rover    "/>
    <x v="781"/>
    <x v="1384"/>
    <n v="3800000"/>
    <x v="29"/>
    <n v="2017"/>
    <n v="50000"/>
    <s v="Diesel       "/>
    <s v="Automatic    "/>
    <s v="White  "/>
    <s v="First            "/>
    <s v="1999 cc "/>
    <s v="177 bhp @ 4000 rpm  "/>
    <x v="0"/>
    <n v="4.3600000000000003"/>
    <n v="2.12"/>
    <n v="1.635"/>
    <x v="0"/>
    <s v="SI"/>
    <n v="57"/>
  </r>
  <r>
    <s v="Land Rover    "/>
    <x v="164"/>
    <x v="1385"/>
    <n v="4000000"/>
    <x v="516"/>
    <n v="2017"/>
    <n v="25500"/>
    <s v="Diesel       "/>
    <s v="Automatic    "/>
    <s v="White  "/>
    <s v="Second           "/>
    <s v="1999 cc "/>
    <s v="177 bhp @ 4000 rpm  "/>
    <x v="0"/>
    <n v="4.3600000000000003"/>
    <n v="2.12"/>
    <n v="1.635"/>
    <x v="0"/>
    <s v="SI"/>
    <n v="57"/>
  </r>
  <r>
    <s v="Land Rover    "/>
    <x v="782"/>
    <x v="1386"/>
    <n v="4200000"/>
    <x v="63"/>
    <n v="2018"/>
    <n v="36000"/>
    <s v="Diesel       "/>
    <s v="Automatic    "/>
    <s v="White  "/>
    <s v="Second           "/>
    <s v="2179 cc "/>
    <s v="148 bhp @ 4000 rpm  "/>
    <x v="41"/>
    <n v="4.5999999999999996"/>
    <n v="2.069"/>
    <n v="1.724"/>
    <x v="1"/>
    <s v="SI"/>
    <n v="65"/>
  </r>
  <r>
    <s v="Land Rover    "/>
    <x v="782"/>
    <x v="1387"/>
    <n v="4459000"/>
    <x v="517"/>
    <n v="2018"/>
    <n v="57300"/>
    <s v="Diesel       "/>
    <s v="Automatic    "/>
    <s v="White  "/>
    <s v="First            "/>
    <s v="2179 cc "/>
    <s v="148 bhp @ 4000 rpm  "/>
    <x v="41"/>
    <n v="4.5999999999999996"/>
    <n v="2.069"/>
    <n v="1.724"/>
    <x v="1"/>
    <s v="SI"/>
    <n v="65"/>
  </r>
  <r>
    <s v="Land Rover    "/>
    <x v="783"/>
    <x v="1388"/>
    <n v="4950000"/>
    <x v="222"/>
    <n v="2018"/>
    <n v="38000"/>
    <s v="Diesel       "/>
    <s v="Automatic    "/>
    <s v="White  "/>
    <s v="First            "/>
    <s v="1999 cc "/>
    <s v="177 bhp @ 4000 rpm  "/>
    <x v="0"/>
    <n v="4.5999999999999996"/>
    <n v="2.173"/>
    <n v="1.69"/>
    <x v="1"/>
    <s v="SI"/>
    <n v="65"/>
  </r>
  <r>
    <s v="Land Rover    "/>
    <x v="784"/>
    <x v="1389"/>
    <n v="5375000"/>
    <x v="518"/>
    <n v="2014"/>
    <n v="80000"/>
    <s v="Diesel       "/>
    <s v="Automatic    "/>
    <s v="White  "/>
    <s v="Second           "/>
    <s v="2993 cc "/>
    <s v="289 bhp @ 4000 rpm  "/>
    <x v="123"/>
    <n v="4.8789999999999996"/>
    <n v="2.073"/>
    <n v="1.78"/>
    <x v="0"/>
    <s v="SI"/>
    <n v="77"/>
  </r>
  <r>
    <s v="Land Rover    "/>
    <x v="785"/>
    <x v="1390"/>
    <n v="5995000"/>
    <x v="519"/>
    <n v="2020"/>
    <n v="54200"/>
    <s v="Diesel       "/>
    <s v="Automatic    "/>
    <s v="White  "/>
    <s v="First            "/>
    <s v="1999 cc "/>
    <s v="177 bhp @ 4000 rpm  "/>
    <x v="0"/>
    <n v="4.5999999999999996"/>
    <n v="2.069"/>
    <n v="1.724"/>
    <x v="1"/>
    <s v="SI"/>
    <n v="70"/>
  </r>
  <r>
    <s v="Land Rover    "/>
    <x v="786"/>
    <x v="1391"/>
    <n v="6000000"/>
    <x v="150"/>
    <n v="2014"/>
    <n v="82000"/>
    <s v="Diesel       "/>
    <s v="Automatic    "/>
    <s v="White  "/>
    <s v="First            "/>
    <s v="2993 cc "/>
    <s v="289 bhp @ 4000 rpm  "/>
    <x v="123"/>
    <n v="4.8789999999999996"/>
    <n v="2.073"/>
    <n v="1.78"/>
    <x v="0"/>
    <s v="SI"/>
    <n v="77"/>
  </r>
  <r>
    <s v="Land Rover    "/>
    <x v="787"/>
    <x v="1392"/>
    <n v="6500000"/>
    <x v="115"/>
    <n v="2020"/>
    <n v="6000"/>
    <s v="Diesel       "/>
    <s v="Automatic    "/>
    <s v="White  "/>
    <s v="First            "/>
    <s v="1999 cc "/>
    <s v="177 bhp @ 4000 rpm  "/>
    <x v="0"/>
    <n v="4.5999999999999996"/>
    <n v="2.069"/>
    <n v="1.724"/>
    <x v="1"/>
    <s v="SI"/>
    <n v="70"/>
  </r>
  <r>
    <s v="Land Rover    "/>
    <x v="788"/>
    <x v="1393"/>
    <n v="6500000"/>
    <x v="115"/>
    <n v="2021"/>
    <n v="12000"/>
    <s v="Diesel       "/>
    <s v="Automatic    "/>
    <s v="White  "/>
    <s v="First            "/>
    <s v="1999 cc "/>
    <s v="177 bhp @ 4000 rpm  "/>
    <x v="0"/>
    <n v="4.3600000000000003"/>
    <n v="2.12"/>
    <n v="1.635"/>
    <x v="0"/>
    <s v="SI"/>
    <n v="57"/>
  </r>
  <r>
    <s v="Land Rover    "/>
    <x v="165"/>
    <x v="1394"/>
    <n v="6900000"/>
    <x v="25"/>
    <n v="2020"/>
    <n v="32368"/>
    <s v="Diesel       "/>
    <s v="Automatic    "/>
    <s v="White  "/>
    <s v="First            "/>
    <s v="2179 cc "/>
    <s v="188 bhp @ 3500 rpm  "/>
    <x v="11"/>
    <n v="4.5999999999999996"/>
    <n v="2.069"/>
    <n v="1.724"/>
    <x v="1"/>
    <s v="SI"/>
    <n v="65"/>
  </r>
  <r>
    <s v="Land Rover    "/>
    <x v="786"/>
    <x v="1395"/>
    <n v="7200000"/>
    <x v="520"/>
    <n v="2016"/>
    <n v="45000"/>
    <s v="Diesel       "/>
    <s v="Automatic    "/>
    <s v="White  "/>
    <s v="Third            "/>
    <s v="2993 cc "/>
    <s v="289 bhp @ 4000 rpm  "/>
    <x v="123"/>
    <n v="4.8789999999999996"/>
    <n v="2.073"/>
    <n v="1.78"/>
    <x v="0"/>
    <s v="SI"/>
    <n v="77"/>
  </r>
  <r>
    <s v="Land Rover    "/>
    <x v="789"/>
    <x v="1396"/>
    <n v="27500000"/>
    <x v="521"/>
    <n v="2020"/>
    <n v="11000"/>
    <s v="Diesel       "/>
    <s v="Automatic    "/>
    <s v="White  "/>
    <s v="Second           "/>
    <s v="2993 cc "/>
    <s v="244 bhp @ 4000 rpm  "/>
    <x v="22"/>
    <n v="5.1989999999999998"/>
    <n v="2.2200000000000002"/>
    <n v="1.84"/>
    <x v="2"/>
    <s v="NO"/>
    <n v="105"/>
  </r>
  <r>
    <s v="Mahindra      "/>
    <x v="790"/>
    <x v="1397"/>
    <n v="210000"/>
    <x v="405"/>
    <n v="2012"/>
    <n v="85000"/>
    <s v="Diesel       "/>
    <s v="Manual       "/>
    <s v="White  "/>
    <s v="Fourth           "/>
    <s v="2489 cc "/>
    <s v="95@3600             "/>
    <x v="168"/>
    <n v="4.5199999999999996"/>
    <n v="1.85"/>
    <n v="1.895"/>
    <x v="1"/>
    <s v="SI"/>
    <n v="55"/>
  </r>
  <r>
    <s v="Mahindra      "/>
    <x v="791"/>
    <x v="1398"/>
    <n v="325000"/>
    <x v="208"/>
    <n v="2012"/>
    <n v="70000"/>
    <s v="Diesel       "/>
    <s v="Manual       "/>
    <s v="White  "/>
    <s v="Third            "/>
    <s v="2489 cc "/>
    <s v="95@3600             "/>
    <x v="168"/>
    <n v="4.5199999999999996"/>
    <n v="1.85"/>
    <n v="1.895"/>
    <x v="5"/>
    <s v="SI"/>
    <n v="55"/>
  </r>
  <r>
    <s v="Mahindra      "/>
    <x v="792"/>
    <x v="1399"/>
    <n v="400000"/>
    <x v="121"/>
    <n v="2014"/>
    <n v="78000"/>
    <s v="Diesel       "/>
    <s v="Manual       "/>
    <s v="White  "/>
    <s v="Second           "/>
    <s v="2179 cc "/>
    <s v="120 bhp @ 4000 rpm  "/>
    <x v="118"/>
    <n v="4.43"/>
    <n v="1.8169999999999999"/>
    <n v="1.9750000000000001"/>
    <x v="5"/>
    <s v="SI"/>
    <n v="60"/>
  </r>
  <r>
    <s v="Mahindra      "/>
    <x v="792"/>
    <x v="1400"/>
    <n v="434999"/>
    <x v="333"/>
    <n v="2013"/>
    <n v="117000"/>
    <s v="Diesel       "/>
    <s v="Manual       "/>
    <s v="White  "/>
    <s v="First            "/>
    <s v="2179 cc "/>
    <s v="120 bhp @ 4000 rpm  "/>
    <x v="118"/>
    <n v="4.43"/>
    <n v="1.8169999999999999"/>
    <n v="1.9750000000000001"/>
    <x v="5"/>
    <s v="SI"/>
    <n v="60"/>
  </r>
  <r>
    <s v="Mahindra      "/>
    <x v="793"/>
    <x v="1401"/>
    <n v="450000"/>
    <x v="271"/>
    <n v="2011"/>
    <n v="95000"/>
    <s v="Diesel       "/>
    <s v="Manual       "/>
    <s v="White  "/>
    <s v="First            "/>
    <s v="2179 cc "/>
    <s v="120 bhp @ 4000 rpm  "/>
    <x v="118"/>
    <n v="4.43"/>
    <n v="1.8169999999999999"/>
    <n v="1.9750000000000001"/>
    <x v="5"/>
    <s v="SI"/>
    <n v="60"/>
  </r>
  <r>
    <s v="Mahindra      "/>
    <x v="794"/>
    <x v="1402"/>
    <n v="525000"/>
    <x v="249"/>
    <n v="2015"/>
    <n v="39234"/>
    <s v="Diesel       "/>
    <s v="Manual       "/>
    <s v="White  "/>
    <s v="Second           "/>
    <s v="2523 cc "/>
    <s v="63 bhp @ 3200 rpm   "/>
    <x v="134"/>
    <n v="4.1070000000000002"/>
    <n v="1.7450000000000001"/>
    <n v="1.88"/>
    <x v="1"/>
    <s v="SI"/>
    <n v="60"/>
  </r>
  <r>
    <s v="Mahindra      "/>
    <x v="795"/>
    <x v="1403"/>
    <n v="550000"/>
    <x v="91"/>
    <n v="2007"/>
    <n v="92170"/>
    <s v="Diesel       "/>
    <s v="Manual       "/>
    <s v="White  "/>
    <s v="Second           "/>
    <s v="2609 cc "/>
    <s v="116@3800            "/>
    <x v="169"/>
    <n v="4.4950000000000001"/>
    <n v="1.8169999999999999"/>
    <n v="1.9750000000000001"/>
    <x v="1"/>
    <s v="SI"/>
    <n v="60"/>
  </r>
  <r>
    <s v="Mahindra      "/>
    <x v="796"/>
    <x v="1404"/>
    <n v="580000"/>
    <x v="164"/>
    <n v="2011"/>
    <n v="117000"/>
    <s v="Diesel       "/>
    <s v="Manual       "/>
    <s v="White  "/>
    <s v="Second           "/>
    <s v="2179 cc "/>
    <s v="122@4000            "/>
    <x v="170"/>
    <n v="4.43"/>
    <n v="1.8169999999999999"/>
    <n v="1.9750000000000001"/>
    <x v="1"/>
    <s v="SI"/>
    <n v="60"/>
  </r>
  <r>
    <s v="Mahindra      "/>
    <x v="797"/>
    <x v="1405"/>
    <n v="600000"/>
    <x v="119"/>
    <n v="2014"/>
    <n v="83000"/>
    <s v="Diesel       "/>
    <s v="Manual       "/>
    <s v="White  "/>
    <s v="Second           "/>
    <s v="2179 cc "/>
    <s v="120 bhp @ 4000 rpm  "/>
    <x v="118"/>
    <n v="4.43"/>
    <n v="1.8169999999999999"/>
    <n v="1.9750000000000001"/>
    <x v="5"/>
    <s v="SI"/>
    <n v="60"/>
  </r>
  <r>
    <s v="Mahindra      "/>
    <x v="521"/>
    <x v="1406"/>
    <n v="600000"/>
    <x v="119"/>
    <n v="2016"/>
    <n v="92000"/>
    <s v="Diesel       "/>
    <s v="Manual       "/>
    <s v="White  "/>
    <s v="Second           "/>
    <s v="1493 cc "/>
    <s v="84 bhp @ 3750 rpm   "/>
    <x v="37"/>
    <n v="3.9950000000000001"/>
    <n v="1.835"/>
    <n v="1.839"/>
    <x v="1"/>
    <s v="SI"/>
    <n v="60"/>
  </r>
  <r>
    <s v="Mahindra      "/>
    <x v="798"/>
    <x v="1407"/>
    <n v="625000"/>
    <x v="187"/>
    <n v="2015"/>
    <n v="65000"/>
    <s v="Diesel       "/>
    <s v="Manual       "/>
    <s v="White  "/>
    <s v="Second           "/>
    <s v="2498 cc "/>
    <s v="105 bhp @ 3800 rpm  "/>
    <x v="67"/>
    <n v="3.92"/>
    <n v="1.726"/>
    <n v="1.93"/>
    <x v="3"/>
    <s v="SI"/>
    <n v="60"/>
  </r>
  <r>
    <s v="Mahindra      "/>
    <x v="793"/>
    <x v="1408"/>
    <n v="625000"/>
    <x v="187"/>
    <n v="2013"/>
    <n v="170000"/>
    <s v="Diesel       "/>
    <s v="Manual       "/>
    <s v="White  "/>
    <s v="Third            "/>
    <s v="2179 cc "/>
    <s v="120 bhp @ 4000 rpm  "/>
    <x v="118"/>
    <n v="4.43"/>
    <n v="1.8169999999999999"/>
    <n v="1.9750000000000001"/>
    <x v="5"/>
    <s v="SI"/>
    <n v="60"/>
  </r>
  <r>
    <s v="Mahindra      "/>
    <x v="799"/>
    <x v="1409"/>
    <n v="630000"/>
    <x v="166"/>
    <n v="2015"/>
    <n v="115339"/>
    <s v="Diesel       "/>
    <s v="Manual       "/>
    <s v="White  "/>
    <s v="Second           "/>
    <s v="1493 cc "/>
    <s v="100 bhp @ 3750 rpm  "/>
    <x v="24"/>
    <n v="3.9950000000000001"/>
    <n v="1.835"/>
    <n v="1.839"/>
    <x v="1"/>
    <s v="SI"/>
    <n v="60"/>
  </r>
  <r>
    <s v="Mahindra      "/>
    <x v="166"/>
    <x v="1410"/>
    <n v="650000"/>
    <x v="213"/>
    <n v="2015"/>
    <n v="104000"/>
    <s v="Diesel       "/>
    <s v="Manual       "/>
    <s v="White  "/>
    <s v="First            "/>
    <s v="2523 cc "/>
    <s v="75 bhp @ 3200 rpm   "/>
    <x v="75"/>
    <n v="4.4560000000000004"/>
    <n v="1.82"/>
    <n v="1.93"/>
    <x v="5"/>
    <s v="SI"/>
    <n v="60"/>
  </r>
  <r>
    <s v="Mahindra      "/>
    <x v="800"/>
    <x v="1411"/>
    <n v="650000"/>
    <x v="213"/>
    <n v="2015"/>
    <n v="49776"/>
    <s v="Diesel       "/>
    <s v="Automatic    "/>
    <s v="White  "/>
    <s v="First            "/>
    <s v="1493 cc "/>
    <s v="84 bhp @ 3750 rpm   "/>
    <x v="37"/>
    <n v="3.9950000000000001"/>
    <n v="1.835"/>
    <n v="1.839"/>
    <x v="1"/>
    <s v="SI"/>
    <n v="60"/>
  </r>
  <r>
    <s v="Mahindra      "/>
    <x v="801"/>
    <x v="1412"/>
    <n v="671000"/>
    <x v="522"/>
    <n v="2013"/>
    <n v="47000"/>
    <s v="Diesel       "/>
    <s v="Manual       "/>
    <s v="White  "/>
    <s v="First            "/>
    <s v="2179 cc "/>
    <s v="120 bhp @ 4000 rpm  "/>
    <x v="118"/>
    <n v="4.43"/>
    <n v="1.8169999999999999"/>
    <n v="1.9750000000000001"/>
    <x v="5"/>
    <s v="SI"/>
    <n v="60"/>
  </r>
  <r>
    <s v="Mahindra      "/>
    <x v="792"/>
    <x v="1413"/>
    <n v="675000"/>
    <x v="55"/>
    <n v="2014"/>
    <n v="78000"/>
    <s v="Diesel       "/>
    <s v="Manual       "/>
    <s v="White  "/>
    <s v="Second           "/>
    <s v="2179 cc "/>
    <s v="120 bhp @ 4000 rpm  "/>
    <x v="118"/>
    <n v="4.43"/>
    <n v="1.8169999999999999"/>
    <n v="1.9750000000000001"/>
    <x v="5"/>
    <s v="SI"/>
    <n v="60"/>
  </r>
  <r>
    <s v="Mahindra      "/>
    <x v="802"/>
    <x v="1414"/>
    <n v="735000"/>
    <x v="216"/>
    <n v="2015"/>
    <n v="121000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522"/>
    <x v="1415"/>
    <n v="775000"/>
    <x v="266"/>
    <n v="2014"/>
    <n v="125000"/>
    <s v="Diesel       "/>
    <s v="Manual       "/>
    <s v="White 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803"/>
    <x v="1416"/>
    <n v="785000"/>
    <x v="218"/>
    <n v="2017"/>
    <n v="44000"/>
    <s v="Diesel       "/>
    <s v="Manual       "/>
    <s v="White  "/>
    <s v="First            "/>
    <s v="1493 cc "/>
    <s v="100 bhp @ 3750 rpm  "/>
    <x v="24"/>
    <n v="3.9950000000000001"/>
    <n v="1.835"/>
    <n v="1.839"/>
    <x v="1"/>
    <s v="SI"/>
    <n v="60"/>
  </r>
  <r>
    <s v="Mahindra      "/>
    <x v="166"/>
    <x v="1417"/>
    <n v="795000"/>
    <x v="260"/>
    <n v="2015"/>
    <n v="86000"/>
    <s v="Diesel       "/>
    <s v="Manual       "/>
    <s v="White  "/>
    <s v="Second           "/>
    <s v="2523 cc "/>
    <s v="75 bhp @ 3200 rpm   "/>
    <x v="75"/>
    <n v="4.4560000000000004"/>
    <n v="1.82"/>
    <n v="1.93"/>
    <x v="5"/>
    <s v="SI"/>
    <n v="60"/>
  </r>
  <r>
    <s v="Mahindra      "/>
    <x v="611"/>
    <x v="1418"/>
    <n v="810000"/>
    <x v="389"/>
    <n v="2012"/>
    <n v="47531"/>
    <s v="Diesel       "/>
    <s v="Manual       "/>
    <s v="White  "/>
    <s v="First            "/>
    <s v="2179 cc "/>
    <s v="140 bhp @ 3750 rpm  "/>
    <x v="23"/>
    <n v="4.585"/>
    <n v="1.89"/>
    <n v="1.7849999999999999"/>
    <x v="1"/>
    <s v="SI"/>
    <n v="70"/>
  </r>
  <r>
    <s v="Mahindra      "/>
    <x v="377"/>
    <x v="1419"/>
    <n v="850000"/>
    <x v="27"/>
    <n v="2016"/>
    <n v="114000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799"/>
    <x v="1420"/>
    <n v="850000"/>
    <x v="27"/>
    <n v="2019"/>
    <n v="85641"/>
    <s v="Diesel       "/>
    <s v="Manual       "/>
    <s v="White  "/>
    <s v="First            "/>
    <s v="1493 cc "/>
    <s v="100 bhp @ 3750 rpm  "/>
    <x v="24"/>
    <n v="3.9950000000000001"/>
    <n v="1.835"/>
    <n v="1.839"/>
    <x v="1"/>
    <s v="SI"/>
    <n v="60"/>
  </r>
  <r>
    <s v="Mahindra      "/>
    <x v="804"/>
    <x v="1421"/>
    <n v="850000"/>
    <x v="27"/>
    <n v="2016"/>
    <n v="90300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39"/>
    <x v="1422"/>
    <n v="865000"/>
    <x v="320"/>
    <n v="2017"/>
    <n v="93000"/>
    <s v="Diesel       "/>
    <s v="Manual       "/>
    <s v="White  "/>
    <s v="First            "/>
    <s v="2179 cc "/>
    <s v="140 bhp @ 3750 rpm  "/>
    <x v="23"/>
    <n v="4.585"/>
    <n v="1.89"/>
    <n v="1.7849999999999999"/>
    <x v="1"/>
    <s v="SI"/>
    <n v="70"/>
  </r>
  <r>
    <s v="Mahindra      "/>
    <x v="798"/>
    <x v="1423"/>
    <n v="875000"/>
    <x v="246"/>
    <n v="2018"/>
    <n v="24000"/>
    <s v="Diesel       "/>
    <s v="Manual       "/>
    <s v="White  "/>
    <s v="First            "/>
    <s v="2498 cc "/>
    <s v="105 bhp @ 3800 rpm  "/>
    <x v="67"/>
    <n v="3.92"/>
    <n v="1.726"/>
    <n v="1.93"/>
    <x v="3"/>
    <s v="SI"/>
    <n v="60"/>
  </r>
  <r>
    <s v="Mahindra      "/>
    <x v="522"/>
    <x v="1424"/>
    <n v="875000"/>
    <x v="246"/>
    <n v="2015"/>
    <n v="67000"/>
    <s v="Diesel       "/>
    <s v="Manual       "/>
    <s v="White 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522"/>
    <x v="1425"/>
    <n v="875000"/>
    <x v="246"/>
    <n v="2015"/>
    <n v="87000"/>
    <s v="Diesel       "/>
    <s v="Manual       "/>
    <s v="White 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522"/>
    <x v="1426"/>
    <n v="925000"/>
    <x v="33"/>
    <n v="2016"/>
    <n v="150000"/>
    <s v="Diesel       "/>
    <s v="Manual       "/>
    <s v="White 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803"/>
    <x v="1427"/>
    <n v="944999"/>
    <x v="363"/>
    <n v="2019"/>
    <n v="88000"/>
    <s v="Diesel       "/>
    <s v="Manual       "/>
    <s v="White  "/>
    <s v="First            "/>
    <s v="1493 cc "/>
    <s v="100 bhp @ 3750 rpm  "/>
    <x v="24"/>
    <n v="3.9950000000000001"/>
    <n v="1.7949999999999999"/>
    <n v="1.8169999999999999"/>
    <x v="1"/>
    <s v="SI"/>
    <n v="60"/>
  </r>
  <r>
    <s v="Mahindra      "/>
    <x v="48"/>
    <x v="1428"/>
    <n v="950000"/>
    <x v="112"/>
    <n v="2016"/>
    <n v="86000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43"/>
    <x v="1429"/>
    <n v="950000"/>
    <x v="112"/>
    <n v="2020"/>
    <n v="57400"/>
    <s v="Diesel       "/>
    <s v="Manual       "/>
    <s v="White  "/>
    <s v="First            "/>
    <s v="1497 cc "/>
    <s v="115 bhp @ 3750 rpm  "/>
    <x v="25"/>
    <n v="3.9950000000000001"/>
    <n v="1.821"/>
    <n v="1.627"/>
    <x v="0"/>
    <s v="SI"/>
    <n v="42"/>
  </r>
  <r>
    <s v="Mahindra      "/>
    <x v="805"/>
    <x v="1430"/>
    <n v="950000"/>
    <x v="112"/>
    <n v="2017"/>
    <n v="55000"/>
    <s v="Diesel       "/>
    <s v="Manual       "/>
    <s v="White  "/>
    <s v="Second           "/>
    <s v="1997 cc "/>
    <s v="120 bhp @ 4000 rpm  "/>
    <x v="118"/>
    <n v="4.4560000000000004"/>
    <n v="1.82"/>
    <n v="1.9950000000000001"/>
    <x v="5"/>
    <s v="SI"/>
    <n v="60"/>
  </r>
  <r>
    <s v="Mahindra      "/>
    <x v="166"/>
    <x v="1431"/>
    <n v="951000"/>
    <x v="523"/>
    <n v="2016"/>
    <n v="42000"/>
    <s v="Diesel       "/>
    <s v="Manual       "/>
    <s v="White  "/>
    <s v="First            "/>
    <s v="2523 cc "/>
    <s v="75 bhp @ 3200 rpm   "/>
    <x v="75"/>
    <n v="4.4560000000000004"/>
    <n v="1.82"/>
    <n v="1.93"/>
    <x v="5"/>
    <s v="SI"/>
    <n v="60"/>
  </r>
  <r>
    <s v="Mahindra      "/>
    <x v="806"/>
    <x v="1432"/>
    <n v="985000"/>
    <x v="524"/>
    <n v="2017"/>
    <n v="68000"/>
    <s v="Diesel       "/>
    <s v="Manual       "/>
    <s v="White  "/>
    <s v="First            "/>
    <s v="2179 cc "/>
    <s v="120 bhp @ 4000 rpm  "/>
    <x v="118"/>
    <n v="4.4560000000000004"/>
    <n v="1.82"/>
    <n v="1.9950000000000001"/>
    <x v="5"/>
    <s v="SI"/>
    <n v="60"/>
  </r>
  <r>
    <s v="Mahindra      "/>
    <x v="807"/>
    <x v="1433"/>
    <n v="1000000"/>
    <x v="446"/>
    <n v="2016"/>
    <n v="33000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43"/>
    <x v="1434"/>
    <n v="1080000"/>
    <x v="153"/>
    <n v="2020"/>
    <n v="52000"/>
    <s v="Diesel       "/>
    <s v="Manual       "/>
    <s v="White  "/>
    <s v="First            "/>
    <s v="1497 cc "/>
    <s v="115 bhp @ 3750 rpm  "/>
    <x v="25"/>
    <n v="3.9950000000000001"/>
    <n v="1.821"/>
    <n v="1.627"/>
    <x v="0"/>
    <s v="SI"/>
    <n v="42"/>
  </r>
  <r>
    <s v="Mahindra      "/>
    <x v="808"/>
    <x v="1435"/>
    <n v="1090000"/>
    <x v="154"/>
    <n v="2017"/>
    <n v="19000"/>
    <s v="Diesel       "/>
    <s v="Manual       "/>
    <s v="White  "/>
    <s v="First            "/>
    <s v="1997 cc "/>
    <s v="120 bhp @ 4000 rpm  "/>
    <x v="118"/>
    <n v="4.4560000000000004"/>
    <n v="1.82"/>
    <n v="1.9950000000000001"/>
    <x v="5"/>
    <s v="SI"/>
    <n v="60"/>
  </r>
  <r>
    <s v="Mahindra      "/>
    <x v="48"/>
    <x v="1436"/>
    <n v="1090000"/>
    <x v="154"/>
    <n v="2017"/>
    <n v="144933"/>
    <s v="Diesel       "/>
    <s v="Manual       "/>
    <s v="White  "/>
    <s v="First            "/>
    <s v="2179 cc "/>
    <s v="138 bhp @ 3750 rpm  "/>
    <x v="5"/>
    <n v="4.585"/>
    <n v="1.89"/>
    <n v="1.7849999999999999"/>
    <x v="1"/>
    <s v="SI"/>
    <n v="70"/>
  </r>
  <r>
    <s v="Mahindra      "/>
    <x v="809"/>
    <x v="1437"/>
    <n v="1121000"/>
    <x v="525"/>
    <n v="2019"/>
    <n v="38000"/>
    <s v="Diesel       "/>
    <s v="Manual       "/>
    <s v="White  "/>
    <s v="First            "/>
    <s v="2523 cc "/>
    <s v="75 bhp @ 3200 rpm   "/>
    <x v="75"/>
    <n v="4.4560000000000004"/>
    <n v="1.82"/>
    <n v="1.93"/>
    <x v="1"/>
    <s v="SI"/>
    <n v="60"/>
  </r>
  <r>
    <s v="Mahindra      "/>
    <x v="810"/>
    <x v="1438"/>
    <n v="1165000"/>
    <x v="526"/>
    <n v="2018"/>
    <n v="32000"/>
    <s v="Diesel       "/>
    <s v="Manual       "/>
    <s v="White  "/>
    <s v="First            "/>
    <s v="2179 cc "/>
    <s v="120 bhp @ 4000 rpm  "/>
    <x v="118"/>
    <n v="4.4560000000000004"/>
    <n v="1.82"/>
    <n v="1.9950000000000001"/>
    <x v="1"/>
    <s v="SI"/>
    <n v="60"/>
  </r>
  <r>
    <s v="Mahindra      "/>
    <x v="810"/>
    <x v="1439"/>
    <n v="1190000"/>
    <x v="48"/>
    <n v="2018"/>
    <n v="59000"/>
    <s v="Diesel       "/>
    <s v="Manual       "/>
    <s v="White  "/>
    <s v="First            "/>
    <s v="2179 cc "/>
    <s v="120 bhp @ 4000 rpm  "/>
    <x v="118"/>
    <n v="4.4560000000000004"/>
    <n v="1.82"/>
    <n v="1.9950000000000001"/>
    <x v="1"/>
    <s v="SI"/>
    <n v="60"/>
  </r>
  <r>
    <s v="Mahindra      "/>
    <x v="810"/>
    <x v="1440"/>
    <n v="1220000"/>
    <x v="527"/>
    <n v="2020"/>
    <n v="35000"/>
    <s v="Diesel       "/>
    <s v="Manual       "/>
    <s v="White  "/>
    <s v="First            "/>
    <s v="2179 cc "/>
    <s v="120 bhp @ 4000 rpm  "/>
    <x v="118"/>
    <n v="4.4560000000000004"/>
    <n v="1.82"/>
    <n v="1.9950000000000001"/>
    <x v="1"/>
    <s v="SI"/>
    <n v="60"/>
  </r>
  <r>
    <s v="Mahindra      "/>
    <x v="810"/>
    <x v="1441"/>
    <n v="1221000"/>
    <x v="528"/>
    <n v="2019"/>
    <n v="46000"/>
    <s v="Diesel       "/>
    <s v="Manual       "/>
    <s v="White  "/>
    <s v="First            "/>
    <s v="2179 cc "/>
    <s v="120 bhp @ 4000 rpm  "/>
    <x v="118"/>
    <n v="4.4560000000000004"/>
    <n v="1.82"/>
    <n v="1.9950000000000001"/>
    <x v="1"/>
    <s v="SI"/>
    <n v="60"/>
  </r>
  <r>
    <s v="Mahindra      "/>
    <x v="811"/>
    <x v="1442"/>
    <n v="1270000"/>
    <x v="529"/>
    <n v="2019"/>
    <n v="61805"/>
    <s v="Diesel       "/>
    <s v="Manual       "/>
    <s v="White  "/>
    <s v="First            "/>
    <s v="2179 cc "/>
    <s v="140 bhp @ 3750 rpm  "/>
    <x v="23"/>
    <n v="4.4560000000000004"/>
    <n v="1.82"/>
    <n v="1.9950000000000001"/>
    <x v="1"/>
    <s v="SI"/>
    <n v="60"/>
  </r>
  <r>
    <s v="Mahindra      "/>
    <x v="812"/>
    <x v="1443"/>
    <n v="1275000"/>
    <x v="104"/>
    <n v="2018"/>
    <n v="47000"/>
    <s v="Diesel       "/>
    <s v="Manual       "/>
    <s v="White  "/>
    <s v="First            "/>
    <s v="2179 cc "/>
    <s v="153 bhp @ 3750 rpm  "/>
    <x v="26"/>
    <n v="4.585"/>
    <n v="1.89"/>
    <n v="1.7849999999999999"/>
    <x v="1"/>
    <s v="SI"/>
    <n v="70"/>
  </r>
  <r>
    <s v="Mahindra      "/>
    <x v="813"/>
    <x v="1444"/>
    <n v="1299000"/>
    <x v="510"/>
    <n v="2020"/>
    <n v="31348"/>
    <s v="Diesel       "/>
    <s v="Manual       "/>
    <s v="White  "/>
    <s v="First            "/>
    <s v="1497 cc "/>
    <s v="115 bhp @ 3750 rpm  "/>
    <x v="25"/>
    <n v="3.9950000000000001"/>
    <n v="1.821"/>
    <n v="1.627"/>
    <x v="0"/>
    <s v="SI"/>
    <n v="42"/>
  </r>
  <r>
    <s v="Mahindra      "/>
    <x v="811"/>
    <x v="1445"/>
    <n v="1475000"/>
    <x v="327"/>
    <n v="2020"/>
    <n v="78000"/>
    <s v="Diesel       "/>
    <s v="Manual       "/>
    <s v="White  "/>
    <s v="First            "/>
    <s v="2179 cc "/>
    <s v="140 bhp @ 3750 rpm  "/>
    <x v="23"/>
    <n v="4.4560000000000004"/>
    <n v="1.82"/>
    <n v="1.9950000000000001"/>
    <x v="1"/>
    <s v="SI"/>
    <n v="60"/>
  </r>
  <r>
    <s v="Mahindra      "/>
    <x v="814"/>
    <x v="1446"/>
    <n v="1485000"/>
    <x v="390"/>
    <n v="2021"/>
    <n v="36700"/>
    <s v="Diesel       "/>
    <s v="Manual       "/>
    <s v="White  "/>
    <s v="First            "/>
    <s v="1497 cc "/>
    <s v="121 bhp @ 3500 rpm  "/>
    <x v="53"/>
    <n v="4.585"/>
    <n v="1.8660000000000001"/>
    <n v="1.774"/>
    <x v="5"/>
    <s v="SI"/>
    <n v="45"/>
  </r>
  <r>
    <s v="Mahindra      "/>
    <x v="47"/>
    <x v="1447"/>
    <n v="1490000"/>
    <x v="10"/>
    <n v="2018"/>
    <n v="68000"/>
    <s v="Diesel       "/>
    <s v="Manual       "/>
    <s v="White  "/>
    <s v="Second           "/>
    <s v="2179 cc "/>
    <s v="140 bhp @ 3750 rpm  "/>
    <x v="23"/>
    <n v="4.4560000000000004"/>
    <n v="1.82"/>
    <n v="1.9950000000000001"/>
    <x v="1"/>
    <s v="SI"/>
    <n v="60"/>
  </r>
  <r>
    <s v="Mahindra      "/>
    <x v="812"/>
    <x v="1448"/>
    <n v="1500000"/>
    <x v="125"/>
    <n v="2019"/>
    <n v="75000"/>
    <s v="Diesel       "/>
    <s v="Manual       "/>
    <s v="White  "/>
    <s v="First            "/>
    <s v="2179 cc "/>
    <s v="153 bhp @ 3750 rpm  "/>
    <x v="26"/>
    <n v="4.585"/>
    <n v="1.89"/>
    <n v="1.7849999999999999"/>
    <x v="1"/>
    <s v="SI"/>
    <n v="70"/>
  </r>
  <r>
    <s v="Mahindra      "/>
    <x v="815"/>
    <x v="1449"/>
    <n v="1550000"/>
    <x v="51"/>
    <n v="2022"/>
    <n v="12000"/>
    <s v="Diesel       "/>
    <s v="Manual       "/>
    <s v="White  "/>
    <s v="First            "/>
    <s v="2179 cc "/>
    <s v="137 bhp @ 3750 rpm  "/>
    <x v="171"/>
    <n v="4.4560000000000004"/>
    <n v="1.82"/>
    <n v="1.9950000000000001"/>
    <x v="1"/>
    <s v="SI"/>
    <n v="60"/>
  </r>
  <r>
    <s v="Mahindra      "/>
    <x v="523"/>
    <x v="1450"/>
    <n v="2048999"/>
    <x v="530"/>
    <n v="2020"/>
    <n v="45350"/>
    <s v="Diesel       "/>
    <s v="Automatic    "/>
    <s v="White  "/>
    <s v="First            "/>
    <s v="2179 cc "/>
    <s v="153 bhp @ 3750 rpm  "/>
    <x v="26"/>
    <n v="4.585"/>
    <n v="1.89"/>
    <n v="1.7849999999999999"/>
    <x v="1"/>
    <s v="SI"/>
    <n v="70"/>
  </r>
  <r>
    <s v="Mahindra      "/>
    <x v="816"/>
    <x v="1451"/>
    <n v="2540000"/>
    <x v="531"/>
    <n v="2022"/>
    <n v="18000"/>
    <s v="Diesel       "/>
    <s v="Automatic    "/>
    <s v="White  "/>
    <s v="First            "/>
    <s v="2184 cc "/>
    <s v="182 bhp @ 3500 rpm  "/>
    <x v="28"/>
    <n v="4.6950000000000003"/>
    <n v="1.89"/>
    <n v="1.7549999999999999"/>
    <x v="1"/>
    <s v="SI"/>
    <n v="60"/>
  </r>
  <r>
    <s v="Maruti Suzuki "/>
    <x v="480"/>
    <x v="1452"/>
    <n v="195000"/>
    <x v="450"/>
    <n v="2011"/>
    <n v="75000"/>
    <s v="Diesel       "/>
    <s v="Manual       "/>
    <s v="White  "/>
    <s v="First            "/>
    <s v="1248 cc "/>
    <s v="75@4000             "/>
    <x v="124"/>
    <n v="3.7149999999999999"/>
    <n v="1.68"/>
    <n v="1.62"/>
    <x v="0"/>
    <s v="SI"/>
    <n v="43"/>
  </r>
  <r>
    <s v="Maruti Suzuki "/>
    <x v="328"/>
    <x v="1453"/>
    <n v="260000"/>
    <x v="3"/>
    <n v="2011"/>
    <n v="90000"/>
    <s v="Diesel       "/>
    <s v="Manual       "/>
    <s v="White 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28"/>
    <x v="1454"/>
    <n v="275000"/>
    <x v="189"/>
    <n v="2011"/>
    <n v="65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817"/>
    <x v="1455"/>
    <n v="297000"/>
    <x v="532"/>
    <n v="2013"/>
    <n v="84000"/>
    <s v="Diesel       "/>
    <s v="Manual       "/>
    <s v="White  "/>
    <s v="First            "/>
    <s v="1248 cc "/>
    <s v="89 bhp @ 4000 rpm   "/>
    <x v="74"/>
    <n v="4.49"/>
    <n v="1.7350000000000001"/>
    <n v="1.56"/>
    <x v="0"/>
    <s v="SI"/>
    <n v="50"/>
  </r>
  <r>
    <s v="Maruti Suzuki "/>
    <x v="818"/>
    <x v="1456"/>
    <n v="325000"/>
    <x v="208"/>
    <n v="2010"/>
    <n v="82202"/>
    <s v="Diesel       "/>
    <s v="Manual       "/>
    <s v="White  "/>
    <s v="Second           "/>
    <s v="1248 cc "/>
    <s v="75@4000             "/>
    <x v="124"/>
    <n v="4.16"/>
    <n v="1.69"/>
    <n v="1.53"/>
    <x v="0"/>
    <s v="SI"/>
    <n v="43"/>
  </r>
  <r>
    <s v="Maruti Suzuki "/>
    <x v="328"/>
    <x v="1457"/>
    <n v="351000"/>
    <x v="403"/>
    <n v="2013"/>
    <n v="42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28"/>
    <x v="1458"/>
    <n v="365000"/>
    <x v="209"/>
    <n v="2009"/>
    <n v="140000"/>
    <s v="Diesel       "/>
    <s v="Manual       "/>
    <s v="White  "/>
    <s v="Second           "/>
    <s v="1248 cc "/>
    <s v="75@4000             "/>
    <x v="124"/>
    <n v="4.16"/>
    <n v="1.69"/>
    <n v="1.53"/>
    <x v="0"/>
    <s v="SI"/>
    <n v="43"/>
  </r>
  <r>
    <s v="Maruti Suzuki "/>
    <x v="328"/>
    <x v="1459"/>
    <n v="400000"/>
    <x v="121"/>
    <n v="2014"/>
    <n v="64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168"/>
    <x v="1460"/>
    <n v="409999"/>
    <x v="348"/>
    <n v="2015"/>
    <n v="112000"/>
    <s v="Diesel       "/>
    <s v="Manual       "/>
    <s v="White  "/>
    <s v="First            "/>
    <s v="1248 cc "/>
    <s v="74 bhp @ 4000 rpm   "/>
    <x v="76"/>
    <n v="3.85"/>
    <n v="1.6950000000000001"/>
    <n v="1.53"/>
    <x v="0"/>
    <s v="SI"/>
    <n v="42"/>
  </r>
  <r>
    <s v="Maruti Suzuki "/>
    <x v="330"/>
    <x v="1461"/>
    <n v="425000"/>
    <x v="4"/>
    <n v="2012"/>
    <n v="78000"/>
    <s v="Diesel       "/>
    <s v="Manual       "/>
    <s v="White  "/>
    <s v="Second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819"/>
    <x v="1462"/>
    <n v="425000"/>
    <x v="4"/>
    <n v="2013"/>
    <n v="26000"/>
    <s v="Diesel       "/>
    <s v="Manual       "/>
    <s v="White  "/>
    <s v="First            "/>
    <s v="1248 cc "/>
    <s v="74 bhp @ 4000 rpm   "/>
    <x v="76"/>
    <n v="3.85"/>
    <n v="1.6950000000000001"/>
    <n v="1.53"/>
    <x v="0"/>
    <s v="SI"/>
    <n v="42"/>
  </r>
  <r>
    <s v="Maruti Suzuki "/>
    <x v="328"/>
    <x v="1463"/>
    <n v="425000"/>
    <x v="4"/>
    <n v="2014"/>
    <n v="89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28"/>
    <x v="1464"/>
    <n v="450000"/>
    <x v="271"/>
    <n v="2014"/>
    <n v="75000"/>
    <s v="Diesel       "/>
    <s v="Manual       "/>
    <s v="White  "/>
    <s v="Second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330"/>
    <x v="1465"/>
    <n v="459999"/>
    <x v="310"/>
    <n v="2013"/>
    <n v="77000"/>
    <s v="Diesel       "/>
    <s v="Manual       "/>
    <s v="White  "/>
    <s v="Second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820"/>
    <x v="1466"/>
    <n v="480000"/>
    <x v="305"/>
    <n v="2016"/>
    <n v="85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819"/>
    <x v="1467"/>
    <n v="495000"/>
    <x v="265"/>
    <n v="2017"/>
    <n v="38258"/>
    <s v="Diesel       "/>
    <s v="Manual       "/>
    <s v="White  "/>
    <s v="Second           "/>
    <s v="1248 cc "/>
    <s v="74 bhp @ 4000 rpm   "/>
    <x v="76"/>
    <n v="3.84"/>
    <n v="1.7350000000000001"/>
    <n v="1.53"/>
    <x v="0"/>
    <s v="SI"/>
    <n v="37"/>
  </r>
  <r>
    <s v="Maruti Suzuki "/>
    <x v="328"/>
    <x v="1468"/>
    <n v="500000"/>
    <x v="42"/>
    <n v="2015"/>
    <n v="90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168"/>
    <x v="1469"/>
    <n v="515000"/>
    <x v="257"/>
    <n v="2014"/>
    <n v="141334"/>
    <s v="Diesel       "/>
    <s v="Manual       "/>
    <s v="White  "/>
    <s v="Second           "/>
    <s v="1248 cc "/>
    <s v="74 bhp @ 4000 rpm   "/>
    <x v="76"/>
    <n v="3.85"/>
    <n v="1.6950000000000001"/>
    <n v="1.53"/>
    <x v="0"/>
    <s v="SI"/>
    <n v="42"/>
  </r>
  <r>
    <s v="Maruti Suzuki "/>
    <x v="820"/>
    <x v="1470"/>
    <n v="520000"/>
    <x v="352"/>
    <n v="2018"/>
    <n v="46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821"/>
    <x v="1471"/>
    <n v="550000"/>
    <x v="91"/>
    <n v="2014"/>
    <n v="89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822"/>
    <x v="1472"/>
    <n v="560000"/>
    <x v="286"/>
    <n v="2018"/>
    <n v="84500"/>
    <s v="Diesel       "/>
    <s v="Manual       "/>
    <s v="White  "/>
    <s v="Third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328"/>
    <x v="1473"/>
    <n v="575000"/>
    <x v="163"/>
    <n v="2017"/>
    <n v="35000"/>
    <s v="Diesel       "/>
    <s v="Manual       "/>
    <s v="White  "/>
    <s v="First            "/>
    <s v="1248 cc "/>
    <s v="74 bhp @ 4000 rpm   "/>
    <x v="76"/>
    <n v="3.9950000000000001"/>
    <n v="1.6950000000000001"/>
    <n v="1.5549999999999999"/>
    <x v="0"/>
    <s v="SI"/>
    <n v="42"/>
  </r>
  <r>
    <s v="Maruti Suzuki "/>
    <x v="168"/>
    <x v="1474"/>
    <n v="590000"/>
    <x v="212"/>
    <n v="2014"/>
    <n v="86000"/>
    <s v="Diesel       "/>
    <s v="Manual       "/>
    <s v="White  "/>
    <s v="First            "/>
    <s v="1248 cc "/>
    <s v="74 bhp @ 4000 rpm   "/>
    <x v="76"/>
    <n v="3.85"/>
    <n v="1.6950000000000001"/>
    <n v="1.53"/>
    <x v="0"/>
    <s v="SI"/>
    <n v="42"/>
  </r>
  <r>
    <s v="Maruti Suzuki "/>
    <x v="383"/>
    <x v="1475"/>
    <n v="591000"/>
    <x v="407"/>
    <n v="2015"/>
    <n v="65000"/>
    <s v="Diesel       "/>
    <s v="Manual       "/>
    <s v="White  "/>
    <s v="First            "/>
    <s v="1248 cc "/>
    <s v="89 bhp @ 4000 rpm   "/>
    <x v="74"/>
    <n v="4.49"/>
    <n v="1.73"/>
    <n v="1.4850000000000001"/>
    <x v="0"/>
    <s v="SI"/>
    <n v="43"/>
  </r>
  <r>
    <s v="Maruti Suzuki "/>
    <x v="330"/>
    <x v="1476"/>
    <n v="600000"/>
    <x v="119"/>
    <n v="2014"/>
    <n v="53213"/>
    <s v="Diesel       "/>
    <s v="Manual       "/>
    <s v="White  "/>
    <s v="First            "/>
    <s v="1248 cc "/>
    <s v="89 bhp @ 4000 rpm   "/>
    <x v="74"/>
    <n v="4.2649999999999997"/>
    <n v="1.6950000000000001"/>
    <n v="1.6850000000000001"/>
    <x v="1"/>
    <s v="SI"/>
    <n v="45"/>
  </r>
  <r>
    <s v="Maruti Suzuki "/>
    <x v="380"/>
    <x v="1477"/>
    <n v="620000"/>
    <x v="256"/>
    <n v="2016"/>
    <n v="85000"/>
    <s v="Diesel       "/>
    <s v="Manual       "/>
    <s v="White  "/>
    <s v="Second           "/>
    <s v="1598 cc "/>
    <s v="118 bhp @ 3750 rpm  "/>
    <x v="68"/>
    <n v="4.3"/>
    <n v="1.7649999999999999"/>
    <n v="1.59"/>
    <x v="0"/>
    <s v="SI"/>
    <n v="48"/>
  </r>
  <r>
    <s v="Maruti Suzuki "/>
    <x v="823"/>
    <x v="1478"/>
    <n v="625000"/>
    <x v="187"/>
    <n v="2015"/>
    <n v="61000"/>
    <s v="Diesel       "/>
    <s v="Manual       "/>
    <s v="White  "/>
    <s v="First            "/>
    <s v="1248 cc "/>
    <s v="89 bhp @ 4000 rpm   "/>
    <x v="74"/>
    <n v="4.49"/>
    <n v="1.73"/>
    <n v="1.4850000000000001"/>
    <x v="0"/>
    <s v="SI"/>
    <n v="43"/>
  </r>
  <r>
    <s v="Maruti Suzuki "/>
    <x v="824"/>
    <x v="1479"/>
    <n v="635000"/>
    <x v="258"/>
    <n v="2016"/>
    <n v="92000"/>
    <s v="Diesel       "/>
    <s v="Manual       "/>
    <s v="White  "/>
    <s v="Second           "/>
    <s v="1248 cc "/>
    <s v="89 bhp @ 4000 rpm   "/>
    <x v="74"/>
    <n v="4.49"/>
    <n v="1.73"/>
    <n v="1.4850000000000001"/>
    <x v="0"/>
    <s v="SI"/>
    <n v="43"/>
  </r>
  <r>
    <s v="Maruti Suzuki "/>
    <x v="825"/>
    <x v="1480"/>
    <n v="650000"/>
    <x v="213"/>
    <n v="2017"/>
    <n v="86000"/>
    <s v="Diesel       "/>
    <s v="Manual       "/>
    <s v="White  "/>
    <s v="First            "/>
    <s v="1248 cc "/>
    <s v="89 bhp @ 4000 rpm   "/>
    <x v="74"/>
    <n v="4.49"/>
    <n v="1.73"/>
    <n v="1.4850000000000001"/>
    <x v="0"/>
    <s v="SI"/>
    <n v="43"/>
  </r>
  <r>
    <s v="Maruti Suzuki "/>
    <x v="383"/>
    <x v="1481"/>
    <n v="650000"/>
    <x v="213"/>
    <n v="2017"/>
    <n v="92000"/>
    <s v="Diesel       "/>
    <s v="Manual       "/>
    <s v="White  "/>
    <s v="Second           "/>
    <s v="1248 cc "/>
    <s v="89 bhp @ 4000 rpm   "/>
    <x v="74"/>
    <n v="4.49"/>
    <n v="1.73"/>
    <n v="1.4850000000000001"/>
    <x v="0"/>
    <s v="SI"/>
    <n v="43"/>
  </r>
  <r>
    <s v="Maruti Suzuki "/>
    <x v="385"/>
    <x v="1482"/>
    <n v="675000"/>
    <x v="55"/>
    <n v="2018"/>
    <n v="64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826"/>
    <x v="1483"/>
    <n v="685000"/>
    <x v="193"/>
    <n v="2018"/>
    <n v="92000"/>
    <s v="Diesel       "/>
    <s v="Automatic    "/>
    <s v="White  "/>
    <s v="First            "/>
    <s v="1248 cc "/>
    <s v="74 bhp @ 4000 rpm   "/>
    <x v="76"/>
    <n v="3.9950000000000001"/>
    <n v="1.7350000000000001"/>
    <n v="1.5149999999999999"/>
    <x v="0"/>
    <s v="SI"/>
    <n v="37"/>
  </r>
  <r>
    <s v="Maruti Suzuki "/>
    <x v="386"/>
    <x v="1484"/>
    <n v="710000"/>
    <x v="169"/>
    <n v="2017"/>
    <n v="73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386"/>
    <x v="1485"/>
    <n v="725000"/>
    <x v="287"/>
    <n v="2018"/>
    <n v="42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178"/>
    <x v="1486"/>
    <n v="725000"/>
    <x v="287"/>
    <n v="2017"/>
    <n v="42000"/>
    <s v="Diesel       "/>
    <s v="Manual       "/>
    <s v="White 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386"/>
    <x v="1487"/>
    <n v="725000"/>
    <x v="287"/>
    <n v="2017"/>
    <n v="75793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287"/>
    <x v="1488"/>
    <n v="725000"/>
    <x v="287"/>
    <n v="2016"/>
    <n v="57000"/>
    <s v="Diesel       "/>
    <s v="Manual       "/>
    <s v="White  "/>
    <s v="First            "/>
    <s v="1248 cc "/>
    <s v="89 bhp @ 4000 rpm   "/>
    <x v="74"/>
    <n v="4.49"/>
    <n v="1.73"/>
    <n v="1.4850000000000001"/>
    <x v="0"/>
    <s v="SI"/>
    <n v="43"/>
  </r>
  <r>
    <s v="Maruti Suzuki "/>
    <x v="177"/>
    <x v="1489"/>
    <n v="725000"/>
    <x v="287"/>
    <n v="2017"/>
    <n v="75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178"/>
    <x v="1490"/>
    <n v="740000"/>
    <x v="44"/>
    <n v="2017"/>
    <n v="88000"/>
    <s v="Diesel       "/>
    <s v="Manual       "/>
    <s v="White 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386"/>
    <x v="1491"/>
    <n v="745000"/>
    <x v="443"/>
    <n v="2018"/>
    <n v="36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170"/>
    <x v="1492"/>
    <n v="775000"/>
    <x v="266"/>
    <n v="2019"/>
    <n v="80849"/>
    <s v="Diesel       "/>
    <s v="Manual       "/>
    <s v="White  "/>
    <s v="First            "/>
    <s v="1248 cc "/>
    <s v="74 bhp @ 4000 rpm   "/>
    <x v="76"/>
    <n v="3.84"/>
    <n v="1.7350000000000001"/>
    <n v="1.53"/>
    <x v="0"/>
    <s v="SI"/>
    <n v="37"/>
  </r>
  <r>
    <s v="Maruti Suzuki "/>
    <x v="329"/>
    <x v="1493"/>
    <n v="790000"/>
    <x v="425"/>
    <n v="2017"/>
    <n v="50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827"/>
    <x v="1494"/>
    <n v="811000"/>
    <x v="533"/>
    <n v="2018"/>
    <n v="44153"/>
    <s v="Diesel       "/>
    <s v="Manual       "/>
    <s v="White  "/>
    <s v="First            "/>
    <s v="1248 cc "/>
    <s v="89 bhp @ 4000 rpm   "/>
    <x v="74"/>
    <n v="4.3949999999999996"/>
    <n v="1.7350000000000001"/>
    <n v="1.69"/>
    <x v="1"/>
    <s v="SI"/>
    <n v="45"/>
  </r>
  <r>
    <s v="Maruti Suzuki "/>
    <x v="386"/>
    <x v="1495"/>
    <n v="825000"/>
    <x v="79"/>
    <n v="2018"/>
    <n v="48174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386"/>
    <x v="1496"/>
    <n v="825000"/>
    <x v="79"/>
    <n v="2019"/>
    <n v="813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384"/>
    <x v="1497"/>
    <n v="865000"/>
    <x v="320"/>
    <n v="2016"/>
    <n v="67000"/>
    <s v="Diesel       "/>
    <s v="Manual       "/>
    <s v="White  "/>
    <s v="First            "/>
    <s v="1248 cc "/>
    <s v="89 bhp @ 4000 rpm   "/>
    <x v="74"/>
    <n v="4.2960000000000003"/>
    <n v="1.6950000000000001"/>
    <n v="1.6850000000000001"/>
    <x v="1"/>
    <s v="SI"/>
    <n v="45"/>
  </r>
  <r>
    <s v="Maruti Suzuki "/>
    <x v="329"/>
    <x v="1498"/>
    <n v="875000"/>
    <x v="246"/>
    <n v="2018"/>
    <n v="82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828"/>
    <x v="1499"/>
    <n v="894999"/>
    <x v="354"/>
    <n v="2019"/>
    <n v="46000"/>
    <s v="Diesel       "/>
    <s v="Automatic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829"/>
    <x v="1500"/>
    <n v="910000"/>
    <x v="219"/>
    <n v="2019"/>
    <n v="76000"/>
    <s v="Diesel       "/>
    <s v="Manual       "/>
    <s v="White  "/>
    <s v="First            "/>
    <s v="1498 cc "/>
    <s v="94 bhp @ 4000 rpm   "/>
    <x v="93"/>
    <n v="4.49"/>
    <n v="1.73"/>
    <n v="1.4850000000000001"/>
    <x v="0"/>
    <s v="SI"/>
    <n v="43"/>
  </r>
  <r>
    <s v="Maruti Suzuki "/>
    <x v="830"/>
    <x v="1501"/>
    <n v="950000"/>
    <x v="112"/>
    <n v="2020"/>
    <n v="55055"/>
    <s v="Diesel       "/>
    <s v="Manual       "/>
    <s v="White  "/>
    <s v="First            "/>
    <s v="1248 cc "/>
    <s v="89 bhp @ 4000 rpm   "/>
    <x v="74"/>
    <n v="4.3"/>
    <n v="1.7849999999999999"/>
    <n v="1.595"/>
    <x v="0"/>
    <s v="SI"/>
    <n v="48"/>
  </r>
  <r>
    <s v="Maruti Suzuki "/>
    <x v="329"/>
    <x v="1502"/>
    <n v="950000"/>
    <x v="112"/>
    <n v="2018"/>
    <n v="71000"/>
    <s v="Diesel       "/>
    <s v="Manual       "/>
    <s v="White  "/>
    <s v="Second           "/>
    <s v="1248 cc "/>
    <s v="89 bhp @ 4000 rpm   "/>
    <x v="74"/>
    <n v="3.9950000000000001"/>
    <n v="1.79"/>
    <n v="1.64"/>
    <x v="0"/>
    <s v="SI"/>
    <n v="48"/>
  </r>
  <r>
    <s v="Maruti Suzuki "/>
    <x v="385"/>
    <x v="1503"/>
    <n v="975000"/>
    <x v="220"/>
    <n v="2019"/>
    <n v="58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177"/>
    <x v="1504"/>
    <n v="990000"/>
    <x v="196"/>
    <n v="2019"/>
    <n v="54572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329"/>
    <x v="1505"/>
    <n v="1025000"/>
    <x v="253"/>
    <n v="2019"/>
    <n v="90000"/>
    <s v="Diesel       "/>
    <s v="Manual       "/>
    <s v="White  "/>
    <s v="First            "/>
    <s v="1248 cc "/>
    <s v="89 bhp @ 4000 rpm   "/>
    <x v="74"/>
    <n v="3.9950000000000001"/>
    <n v="1.79"/>
    <n v="1.64"/>
    <x v="0"/>
    <s v="SI"/>
    <n v="48"/>
  </r>
  <r>
    <s v="Maruti Suzuki "/>
    <x v="831"/>
    <x v="1506"/>
    <n v="1050000"/>
    <x v="40"/>
    <n v="2021"/>
    <n v="5000"/>
    <s v="Diesel       "/>
    <s v="Manual       "/>
    <s v="White  "/>
    <s v="First            "/>
    <s v="1248 cc "/>
    <s v="89 bhp @ 4000 rpm   "/>
    <x v="74"/>
    <n v="4.49"/>
    <n v="1.73"/>
    <n v="1.4850000000000001"/>
    <x v="0"/>
    <s v="SI"/>
    <n v="43"/>
  </r>
  <r>
    <s v="Maserati      "/>
    <x v="832"/>
    <x v="1507"/>
    <n v="9000000"/>
    <x v="417"/>
    <n v="2017"/>
    <n v="40000"/>
    <s v="Diesel       "/>
    <s v="Automatic    "/>
    <s v="White  "/>
    <s v="Second           "/>
    <s v="2979 cc "/>
    <s v="275 bhp @ 4000 rpm  "/>
    <x v="172"/>
    <n v="5.0049999999999999"/>
    <n v="1.9810000000000001"/>
    <n v="1.6930000000000001"/>
    <x v="0"/>
    <s v="SI"/>
    <n v="80"/>
  </r>
  <r>
    <s v="Mercedes-Benz "/>
    <x v="833"/>
    <x v="1508"/>
    <n v="850000"/>
    <x v="27"/>
    <n v="2011"/>
    <n v="85000"/>
    <s v="Diesel       "/>
    <s v="Automatic    "/>
    <s v="White  "/>
    <s v="Second           "/>
    <s v="2143 cc "/>
    <s v="203 bhp @ 4200 rpm  "/>
    <x v="173"/>
    <n v="4.8680000000000003"/>
    <n v="1.8540000000000001"/>
    <n v="1.4710000000000001"/>
    <x v="0"/>
    <s v="SI"/>
    <n v="90"/>
  </r>
  <r>
    <s v="Mercedes-Benz "/>
    <x v="618"/>
    <x v="1509"/>
    <n v="975000"/>
    <x v="220"/>
    <n v="2013"/>
    <n v="102000"/>
    <s v="Diesel       "/>
    <s v="Automatic    "/>
    <s v="White  "/>
    <s v="First            "/>
    <s v="2143 cc "/>
    <s v="170 bhp @ 4200 rpm  "/>
    <x v="152"/>
    <n v="4.5960000000000001"/>
    <n v="1.77"/>
    <n v="1.4470000000000001"/>
    <x v="0"/>
    <s v="SI"/>
    <n v="66"/>
  </r>
  <r>
    <s v="Mercedes-Benz "/>
    <x v="618"/>
    <x v="1510"/>
    <n v="1250000"/>
    <x v="432"/>
    <n v="2012"/>
    <n v="78000"/>
    <s v="Diesel       "/>
    <s v="Automatic    "/>
    <s v="White  "/>
    <s v="First            "/>
    <s v="2143 cc "/>
    <s v="170 bhp @ 4200 rpm  "/>
    <x v="152"/>
    <n v="4.5960000000000001"/>
    <n v="1.77"/>
    <n v="1.4470000000000001"/>
    <x v="0"/>
    <s v="SI"/>
    <n v="66"/>
  </r>
  <r>
    <s v="Mercedes-Benz "/>
    <x v="617"/>
    <x v="1511"/>
    <n v="1350000"/>
    <x v="6"/>
    <n v="2012"/>
    <n v="72000"/>
    <s v="Diesel       "/>
    <s v="Automatic    "/>
    <s v="White  "/>
    <s v="Second           "/>
    <s v="2987 cc "/>
    <s v="231@3800            "/>
    <x v="151"/>
    <n v="4.8680000000000003"/>
    <n v="1.8540000000000001"/>
    <n v="1.4710000000000001"/>
    <x v="0"/>
    <s v="SI"/>
    <n v="80"/>
  </r>
  <r>
    <s v="Mercedes-Benz "/>
    <x v="618"/>
    <x v="1512"/>
    <n v="1450000"/>
    <x v="9"/>
    <n v="2014"/>
    <n v="45000"/>
    <s v="Diesel       "/>
    <s v="Automatic    "/>
    <s v="White  "/>
    <s v="First            "/>
    <s v="2143 cc "/>
    <s v="170 bhp @ 4200 rpm  "/>
    <x v="152"/>
    <n v="4.5960000000000001"/>
    <n v="1.77"/>
    <n v="1.4470000000000001"/>
    <x v="0"/>
    <s v="SI"/>
    <n v="66"/>
  </r>
  <r>
    <s v="Mercedes-Benz "/>
    <x v="834"/>
    <x v="1513"/>
    <n v="1650000"/>
    <x v="108"/>
    <n v="2015"/>
    <n v="75000"/>
    <s v="Diesel       "/>
    <s v="Automatic    "/>
    <s v="White  "/>
    <s v="First            "/>
    <s v="2143 cc "/>
    <s v="134 bhp @ 3600 rpm  "/>
    <x v="101"/>
    <n v="4.4169999999999998"/>
    <n v="1.804"/>
    <n v="1.494"/>
    <x v="0"/>
    <s v="SI"/>
    <n v="50"/>
  </r>
  <r>
    <s v="Mercedes-Benz "/>
    <x v="835"/>
    <x v="1514"/>
    <n v="1750000"/>
    <x v="38"/>
    <n v="2015"/>
    <n v="99000"/>
    <s v="Diesel       "/>
    <s v="Automatic    "/>
    <s v="White  "/>
    <s v="Second           "/>
    <s v="2143 cc "/>
    <s v="134 bhp @ 3600 rpm  "/>
    <x v="101"/>
    <n v="4.4169999999999998"/>
    <n v="1.804"/>
    <n v="1.494"/>
    <x v="0"/>
    <s v="SI"/>
    <n v="50"/>
  </r>
  <r>
    <s v="Mercedes-Benz "/>
    <x v="834"/>
    <x v="1515"/>
    <n v="1789999"/>
    <x v="100"/>
    <n v="2015"/>
    <n v="45000"/>
    <s v="Diesel       "/>
    <s v="Automatic    "/>
    <s v="White  "/>
    <s v="First            "/>
    <s v="2143 cc "/>
    <s v="134 bhp @ 3600 rpm  "/>
    <x v="101"/>
    <n v="4.4169999999999998"/>
    <n v="1.804"/>
    <n v="1.494"/>
    <x v="0"/>
    <s v="SI"/>
    <n v="50"/>
  </r>
  <r>
    <s v="Mercedes-Benz "/>
    <x v="292"/>
    <x v="1516"/>
    <n v="1825000"/>
    <x v="52"/>
    <n v="2016"/>
    <n v="58000"/>
    <s v="Diesel       "/>
    <s v="Automatic    "/>
    <s v="White  "/>
    <s v="First            "/>
    <s v="2143 cc "/>
    <s v="134 bhp @ 3600 rpm  "/>
    <x v="101"/>
    <n v="4.4240000000000004"/>
    <n v="1.804"/>
    <n v="1.494"/>
    <x v="0"/>
    <s v="SI"/>
    <n v="50"/>
  </r>
  <r>
    <s v="Mercedes-Benz "/>
    <x v="834"/>
    <x v="1517"/>
    <n v="2145000"/>
    <x v="398"/>
    <n v="2016"/>
    <n v="55000"/>
    <s v="Diesel       "/>
    <s v="Automatic    "/>
    <s v="White  "/>
    <s v="Second           "/>
    <s v="2143 cc "/>
    <s v="134 bhp @ 3600 rpm  "/>
    <x v="101"/>
    <n v="4.4169999999999998"/>
    <n v="1.804"/>
    <n v="1.494"/>
    <x v="0"/>
    <s v="SI"/>
    <n v="50"/>
  </r>
  <r>
    <s v="Mercedes-Benz "/>
    <x v="620"/>
    <x v="1518"/>
    <n v="2250000"/>
    <x v="332"/>
    <n v="2015"/>
    <n v="48000"/>
    <s v="Diesel       "/>
    <s v="Automatic    "/>
    <s v="White  "/>
    <s v="First            "/>
    <s v="2143 cc "/>
    <s v="204 bhp @ 4200 rpm  "/>
    <x v="31"/>
    <n v="4.8789999999999996"/>
    <n v="1.8540000000000001"/>
    <n v="1.474"/>
    <x v="0"/>
    <s v="SI"/>
    <n v="80"/>
  </r>
  <r>
    <s v="Mercedes-Benz "/>
    <x v="836"/>
    <x v="1519"/>
    <n v="2250000"/>
    <x v="332"/>
    <n v="2014"/>
    <n v="85000"/>
    <s v="Diesel       "/>
    <s v="Automatic    "/>
    <s v="White  "/>
    <s v="Second           "/>
    <s v="2143 cc "/>
    <s v="203 bhp @ 4200 rpm  "/>
    <x v="173"/>
    <n v="4.8040000000000003"/>
    <n v="2.141"/>
    <n v="1.796"/>
    <x v="0"/>
    <s v="SI"/>
    <n v="70"/>
  </r>
  <r>
    <s v="Mercedes-Benz "/>
    <x v="836"/>
    <x v="1520"/>
    <n v="2300000"/>
    <x v="392"/>
    <n v="2014"/>
    <n v="105101"/>
    <s v="Diesel       "/>
    <s v="Automatic    "/>
    <s v="White  "/>
    <s v="First            "/>
    <s v="2143 cc "/>
    <s v="203 bhp @ 4200 rpm  "/>
    <x v="173"/>
    <n v="4.8040000000000003"/>
    <n v="2.141"/>
    <n v="1.796"/>
    <x v="0"/>
    <s v="SI"/>
    <n v="70"/>
  </r>
  <r>
    <s v="Mercedes-Benz "/>
    <x v="57"/>
    <x v="1521"/>
    <n v="2390000"/>
    <x v="534"/>
    <n v="2013"/>
    <n v="107021"/>
    <s v="Diesel       "/>
    <s v="Automatic    "/>
    <s v="White  "/>
    <s v="Second           "/>
    <s v="2987 cc "/>
    <s v="258 bhp @ 3600 rpm  "/>
    <x v="32"/>
    <n v="5.12"/>
    <n v="1.9339999999999999"/>
    <n v="1.85"/>
    <x v="1"/>
    <s v="SI"/>
    <n v="100"/>
  </r>
  <r>
    <s v="Mercedes-Benz "/>
    <x v="621"/>
    <x v="1522"/>
    <n v="2450000"/>
    <x v="131"/>
    <n v="2014"/>
    <n v="65000"/>
    <s v="Diesel       "/>
    <s v="Automatic    "/>
    <s v="White  "/>
    <s v="Second           "/>
    <s v="2997 cc "/>
    <s v="254 bhp @ 3600 rpm  "/>
    <x v="153"/>
    <n v="4.8040000000000003"/>
    <n v="2.141"/>
    <n v="1.796"/>
    <x v="0"/>
    <s v="SI"/>
    <n v="70"/>
  </r>
  <r>
    <s v="Mercedes-Benz "/>
    <x v="834"/>
    <x v="1523"/>
    <n v="2450000"/>
    <x v="131"/>
    <n v="2017"/>
    <n v="25000"/>
    <s v="Diesel       "/>
    <s v="Automatic    "/>
    <s v="White  "/>
    <s v="Second           "/>
    <s v="2143 cc "/>
    <s v="134 bhp @ 3600 rpm  "/>
    <x v="101"/>
    <n v="4.4169999999999998"/>
    <n v="1.804"/>
    <n v="1.494"/>
    <x v="0"/>
    <s v="SI"/>
    <n v="50"/>
  </r>
  <r>
    <s v="Mercedes-Benz "/>
    <x v="836"/>
    <x v="1524"/>
    <n v="2450000"/>
    <x v="131"/>
    <n v="2015"/>
    <n v="103000"/>
    <s v="Diesel       "/>
    <s v="Automatic    "/>
    <s v="White  "/>
    <s v="First            "/>
    <s v="2143 cc "/>
    <s v="203 bhp @ 4200 rpm  "/>
    <x v="173"/>
    <n v="4.8040000000000003"/>
    <n v="2.141"/>
    <n v="1.796"/>
    <x v="0"/>
    <s v="SI"/>
    <n v="70"/>
  </r>
  <r>
    <s v="Mercedes-Benz "/>
    <x v="293"/>
    <x v="1525"/>
    <n v="2450000"/>
    <x v="131"/>
    <n v="2014"/>
    <n v="80000"/>
    <s v="Diesel       "/>
    <s v="Automatic    "/>
    <s v="White  "/>
    <s v="First            "/>
    <s v="2143 cc "/>
    <s v="168 bhp @ 3000 rpm  "/>
    <x v="17"/>
    <n v="4.6859999999999999"/>
    <n v="1.81"/>
    <n v="1.4419999999999999"/>
    <x v="0"/>
    <s v="SI"/>
    <n v="66"/>
  </r>
  <r>
    <s v="Mercedes-Benz "/>
    <x v="621"/>
    <x v="1526"/>
    <n v="2600000"/>
    <x v="13"/>
    <n v="2014"/>
    <n v="94000"/>
    <s v="Diesel       "/>
    <s v="Automatic    "/>
    <s v="White  "/>
    <s v="First            "/>
    <s v="2997 cc "/>
    <s v="254 bhp @ 3600 rpm  "/>
    <x v="153"/>
    <n v="4.8040000000000003"/>
    <n v="2.141"/>
    <n v="1.796"/>
    <x v="0"/>
    <s v="SI"/>
    <n v="70"/>
  </r>
  <r>
    <s v="Mercedes-Benz "/>
    <x v="621"/>
    <x v="1527"/>
    <n v="2682000"/>
    <x v="535"/>
    <n v="2015"/>
    <n v="76345"/>
    <s v="Diesel       "/>
    <s v="Automatic    "/>
    <s v="White  "/>
    <s v="First            "/>
    <s v="2997 cc "/>
    <s v="254 bhp @ 3600 rpm  "/>
    <x v="153"/>
    <n v="4.8040000000000003"/>
    <n v="2.141"/>
    <n v="1.796"/>
    <x v="0"/>
    <s v="SI"/>
    <n v="70"/>
  </r>
  <r>
    <s v="Mercedes-Benz "/>
    <x v="292"/>
    <x v="1528"/>
    <n v="2750000"/>
    <x v="19"/>
    <n v="2019"/>
    <n v="56500"/>
    <s v="Diesel       "/>
    <s v="Automatic    "/>
    <s v="White  "/>
    <s v="First            "/>
    <s v="2143 cc "/>
    <s v="134 bhp @ 3600 rpm  "/>
    <x v="101"/>
    <n v="4.4240000000000004"/>
    <n v="1.804"/>
    <n v="1.494"/>
    <x v="0"/>
    <s v="SI"/>
    <n v="50"/>
  </r>
  <r>
    <s v="Mercedes-Benz "/>
    <x v="293"/>
    <x v="1529"/>
    <n v="2850000"/>
    <x v="85"/>
    <n v="2016"/>
    <n v="7000"/>
    <s v="Diesel       "/>
    <s v="Automatic    "/>
    <s v="White  "/>
    <s v="First            "/>
    <s v="2143 cc "/>
    <s v="168 bhp @ 3000 rpm  "/>
    <x v="17"/>
    <n v="4.6859999999999999"/>
    <n v="1.81"/>
    <n v="1.4419999999999999"/>
    <x v="0"/>
    <s v="SI"/>
    <n v="66"/>
  </r>
  <r>
    <s v="Mercedes-Benz "/>
    <x v="1"/>
    <x v="1530"/>
    <n v="3400000"/>
    <x v="20"/>
    <n v="2018"/>
    <n v="68000"/>
    <s v="Diesel       "/>
    <s v="Automatic    "/>
    <s v="White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58"/>
    <x v="1531"/>
    <n v="3500000"/>
    <x v="58"/>
    <n v="2017"/>
    <n v="72000"/>
    <s v="Diesel       "/>
    <s v="Automatic    "/>
    <s v="White  "/>
    <s v="First            "/>
    <s v="2143 cc "/>
    <s v="168 bhp @ 3000 rpm  "/>
    <x v="17"/>
    <n v="4.6559999999999997"/>
    <n v="1.89"/>
    <n v="1.639"/>
    <x v="0"/>
    <s v="SI"/>
    <n v="66"/>
  </r>
  <r>
    <s v="Mercedes-Benz "/>
    <x v="1"/>
    <x v="1532"/>
    <n v="3950000"/>
    <x v="441"/>
    <n v="2019"/>
    <n v="33000"/>
    <s v="Diesel       "/>
    <s v="Automatic    "/>
    <s v="White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389"/>
    <x v="1533"/>
    <n v="4100000"/>
    <x v="145"/>
    <n v="2022"/>
    <n v="3826"/>
    <s v="Diesel       "/>
    <s v="Automatic    "/>
    <s v="White  "/>
    <s v="UnRegistered Car "/>
    <s v="1950 cc "/>
    <s v="147 bhp @ 3400 rpm  "/>
    <x v="127"/>
    <n v="4.5490000000000004"/>
    <n v="1.796"/>
    <n v="1.446"/>
    <x v="0"/>
    <s v="SI"/>
    <n v="43"/>
  </r>
  <r>
    <s v="Mercedes-Benz "/>
    <x v="58"/>
    <x v="1534"/>
    <n v="4200000"/>
    <x v="63"/>
    <n v="2017"/>
    <n v="77000"/>
    <s v="Diesel       "/>
    <s v="Automatic    "/>
    <s v="White  "/>
    <s v="First            "/>
    <s v="2143 cc "/>
    <s v="168 bhp @ 3000 rpm  "/>
    <x v="17"/>
    <n v="4.6559999999999997"/>
    <n v="1.89"/>
    <n v="1.639"/>
    <x v="0"/>
    <s v="SI"/>
    <n v="66"/>
  </r>
  <r>
    <s v="Mercedes-Benz "/>
    <x v="1"/>
    <x v="1535"/>
    <n v="4250000"/>
    <x v="185"/>
    <n v="2018"/>
    <n v="24000"/>
    <s v="Diesel       "/>
    <s v="Automatic    "/>
    <s v="White  "/>
    <s v="First            "/>
    <s v="1950 cc "/>
    <s v="192 bhp @ 3800 rpm  "/>
    <x v="1"/>
    <n v="4.6859999999999999"/>
    <n v="1.81"/>
    <n v="1.4419999999999999"/>
    <x v="0"/>
    <s v="SI"/>
    <n v="66"/>
  </r>
  <r>
    <s v="Mercedes-Benz "/>
    <x v="59"/>
    <x v="1536"/>
    <n v="4500000"/>
    <x v="22"/>
    <n v="2019"/>
    <n v="7200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59"/>
    <x v="1537"/>
    <n v="4775000"/>
    <x v="536"/>
    <n v="2018"/>
    <n v="51529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63"/>
    <x v="1538"/>
    <n v="5200000"/>
    <x v="39"/>
    <n v="2020"/>
    <n v="1800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837"/>
    <x v="1539"/>
    <n v="5300000"/>
    <x v="149"/>
    <n v="2022"/>
    <n v="12500"/>
    <s v="Diesel       "/>
    <s v="Automatic    "/>
    <s v="White  "/>
    <s v="UnRegistered Car "/>
    <s v="2148 cc "/>
    <s v="170@3700            "/>
    <x v="125"/>
    <n v="4.5960000000000001"/>
    <n v="1.77"/>
    <n v="1.4470000000000001"/>
    <x v="0"/>
    <s v="SI"/>
    <n v="66"/>
  </r>
  <r>
    <s v="Mercedes-Benz "/>
    <x v="60"/>
    <x v="1540"/>
    <n v="5400000"/>
    <x v="494"/>
    <n v="2016"/>
    <n v="16000"/>
    <s v="Diesel       "/>
    <s v="Automatic    "/>
    <s v="White  "/>
    <s v="First            "/>
    <s v="2143 cc "/>
    <s v="201 bhp @ 3800 rpm  "/>
    <x v="33"/>
    <n v="4.819"/>
    <n v="2.141"/>
    <n v="1.796"/>
    <x v="0"/>
    <s v="SI"/>
    <n v="93"/>
  </r>
  <r>
    <s v="Mercedes-Benz "/>
    <x v="837"/>
    <x v="1541"/>
    <n v="5400000"/>
    <x v="494"/>
    <n v="2022"/>
    <n v="4600"/>
    <s v="Diesel       "/>
    <s v="Automatic    "/>
    <s v="White  "/>
    <s v="UnRegistered Car "/>
    <s v="2148 cc "/>
    <s v="170@3700            "/>
    <x v="125"/>
    <n v="4.5960000000000001"/>
    <n v="1.77"/>
    <n v="1.4470000000000001"/>
    <x v="0"/>
    <s v="SI"/>
    <n v="66"/>
  </r>
  <r>
    <s v="Mercedes-Benz "/>
    <x v="60"/>
    <x v="1542"/>
    <n v="5400000"/>
    <x v="494"/>
    <n v="2018"/>
    <n v="50500"/>
    <s v="Diesel       "/>
    <s v="Automatic    "/>
    <s v="White  "/>
    <s v="Third            "/>
    <s v="2143 cc "/>
    <s v="201 bhp @ 3800 rpm  "/>
    <x v="33"/>
    <n v="4.819"/>
    <n v="2.141"/>
    <n v="1.796"/>
    <x v="0"/>
    <s v="SI"/>
    <n v="93"/>
  </r>
  <r>
    <s v="Mercedes-Benz "/>
    <x v="838"/>
    <x v="1543"/>
    <n v="5500000"/>
    <x v="88"/>
    <n v="2015"/>
    <n v="54000"/>
    <s v="Diesel       "/>
    <s v="Automatic    "/>
    <s v="White  "/>
    <s v="First            "/>
    <s v="2987 cc "/>
    <s v="255 bhp @ 3600 rpm  "/>
    <x v="34"/>
    <n v="5.2460000000000004"/>
    <n v="1.899"/>
    <n v="1.494"/>
    <x v="0"/>
    <s v="SI"/>
    <n v="70"/>
  </r>
  <r>
    <s v="Mercedes-Benz "/>
    <x v="63"/>
    <x v="1544"/>
    <n v="5500000"/>
    <x v="88"/>
    <n v="2019"/>
    <n v="3000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61"/>
    <x v="1545"/>
    <n v="5900000"/>
    <x v="134"/>
    <n v="2018"/>
    <n v="28000"/>
    <s v="Diesel       "/>
    <s v="Automatic    "/>
    <s v="White  "/>
    <s v="First            "/>
    <s v="2987 cc "/>
    <s v="255 bhp @ 3400 rpm  "/>
    <x v="34"/>
    <n v="4.819"/>
    <n v="2.141"/>
    <n v="1.796"/>
    <x v="0"/>
    <s v="SI"/>
    <n v="93"/>
  </r>
  <r>
    <s v="Mercedes-Benz "/>
    <x v="64"/>
    <x v="1546"/>
    <n v="5950000"/>
    <x v="0"/>
    <n v="2019"/>
    <n v="1000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62"/>
    <x v="1547"/>
    <n v="6400000"/>
    <x v="537"/>
    <n v="2022"/>
    <n v="5500"/>
    <s v="Diesel       "/>
    <s v="Automatic    "/>
    <s v="White  "/>
    <s v="UnRegistered Car "/>
    <s v="1950 cc "/>
    <s v="192 bhp @ 3800 rpm  "/>
    <x v="1"/>
    <n v="4.6580000000000004"/>
    <n v="1.89"/>
    <n v="1.6439999999999999"/>
    <x v="0"/>
    <s v="SI"/>
    <n v="66"/>
  </r>
  <r>
    <s v="Mercedes-Benz "/>
    <x v="64"/>
    <x v="1548"/>
    <n v="6500000"/>
    <x v="115"/>
    <n v="2019"/>
    <n v="575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839"/>
    <x v="1549"/>
    <n v="6875000"/>
    <x v="538"/>
    <n v="2019"/>
    <n v="53000"/>
    <s v="Diesel       "/>
    <s v="Automatic    "/>
    <s v="White  "/>
    <s v="First            "/>
    <s v="2987 cc "/>
    <s v="255 bhp @ 3400 rpm  "/>
    <x v="34"/>
    <n v="5.13"/>
    <n v="1.9339999999999999"/>
    <n v="1.85"/>
    <x v="1"/>
    <s v="SI"/>
    <n v="100"/>
  </r>
  <r>
    <s v="Mercedes-Benz "/>
    <x v="840"/>
    <x v="1550"/>
    <n v="6975000"/>
    <x v="539"/>
    <n v="2020"/>
    <n v="15200"/>
    <s v="Diesel       "/>
    <s v="Automatic    "/>
    <s v="White  "/>
    <s v="First            "/>
    <s v="1950 cc "/>
    <s v="241 bhp @ 4200 rpm  "/>
    <x v="8"/>
    <n v="4.9880000000000004"/>
    <n v="1.89"/>
    <n v="1.4350000000000001"/>
    <x v="0"/>
    <s v="SI"/>
    <n v="66"/>
  </r>
  <r>
    <s v="Mercedes-Benz "/>
    <x v="839"/>
    <x v="1551"/>
    <n v="7200000"/>
    <x v="520"/>
    <n v="2018"/>
    <n v="87200"/>
    <s v="Diesel       "/>
    <s v="Automatic    "/>
    <s v="White  "/>
    <s v="First            "/>
    <s v="2987 cc "/>
    <s v="255 bhp @ 3400 rpm  "/>
    <x v="34"/>
    <n v="5.13"/>
    <n v="1.9339999999999999"/>
    <n v="1.85"/>
    <x v="1"/>
    <s v="SI"/>
    <n v="100"/>
  </r>
  <r>
    <s v="Mercedes-Benz "/>
    <x v="64"/>
    <x v="1552"/>
    <n v="7500000"/>
    <x v="224"/>
    <n v="2021"/>
    <n v="8000"/>
    <s v="Diesel       "/>
    <s v="Automatic    "/>
    <s v="White  "/>
    <s v="First            "/>
    <s v="1950 cc "/>
    <s v="192 bhp @ 3800 rpm  "/>
    <x v="1"/>
    <n v="5.0629999999999997"/>
    <n v="1.86"/>
    <n v="1.494"/>
    <x v="0"/>
    <s v="SI"/>
    <n v="80"/>
  </r>
  <r>
    <s v="Mercedes-Benz "/>
    <x v="841"/>
    <x v="1553"/>
    <n v="7900000"/>
    <x v="540"/>
    <n v="2017"/>
    <n v="11850"/>
    <s v="Diesel       "/>
    <s v="Automatic    "/>
    <s v="White  "/>
    <s v="First            "/>
    <s v="2925 cc "/>
    <s v="282 bhp @ 3600 rpm  "/>
    <x v="174"/>
    <n v="5.2460000000000004"/>
    <n v="1.899"/>
    <n v="1.494"/>
    <x v="0"/>
    <s v="SI"/>
    <n v="70"/>
  </r>
  <r>
    <s v="Mercedes-Benz "/>
    <x v="62"/>
    <x v="1554"/>
    <n v="8100000"/>
    <x v="541"/>
    <n v="2022"/>
    <n v="5500"/>
    <s v="Diesel       "/>
    <s v="Automatic    "/>
    <s v="White  "/>
    <s v="UnRegistered Car "/>
    <s v="1950 cc "/>
    <s v="192 bhp @ 3800 rpm  "/>
    <x v="1"/>
    <n v="4.6580000000000004"/>
    <n v="1.89"/>
    <n v="1.6439999999999999"/>
    <x v="0"/>
    <s v="SI"/>
    <n v="66"/>
  </r>
  <r>
    <s v="Mercedes-Benz "/>
    <x v="65"/>
    <x v="1555"/>
    <n v="8300000"/>
    <x v="151"/>
    <n v="2020"/>
    <n v="50000"/>
    <s v="Diesel       "/>
    <s v="Automatic    "/>
    <s v="White  "/>
    <s v="First            "/>
    <s v="1950 cc "/>
    <s v="241 bhp @ 4200 rpm  "/>
    <x v="8"/>
    <n v="4.9240000000000004"/>
    <n v="2.157"/>
    <n v="1.772"/>
    <x v="0"/>
    <s v="SI"/>
    <n v="93"/>
  </r>
  <r>
    <s v="Mercedes-Benz "/>
    <x v="839"/>
    <x v="1556"/>
    <n v="8500000"/>
    <x v="116"/>
    <n v="2019"/>
    <n v="13000"/>
    <s v="Diesel       "/>
    <s v="Automatic    "/>
    <s v="White  "/>
    <s v="First            "/>
    <s v="2987 cc "/>
    <s v="255 bhp @ 3400 rpm  "/>
    <x v="34"/>
    <n v="5.13"/>
    <n v="1.9339999999999999"/>
    <n v="1.85"/>
    <x v="1"/>
    <s v="SI"/>
    <n v="100"/>
  </r>
  <r>
    <s v="Mercedes-Benz "/>
    <x v="65"/>
    <x v="1557"/>
    <n v="9390000"/>
    <x v="542"/>
    <n v="2022"/>
    <n v="14000"/>
    <s v="Diesel       "/>
    <s v="Automatic    "/>
    <s v="White  "/>
    <s v="First            "/>
    <s v="1950 cc "/>
    <s v="241 bhp @ 4200 rpm  "/>
    <x v="8"/>
    <n v="4.9240000000000004"/>
    <n v="2.157"/>
    <n v="1.772"/>
    <x v="0"/>
    <s v="SI"/>
    <n v="93"/>
  </r>
  <r>
    <s v="Mercedes-Benz "/>
    <x v="181"/>
    <x v="1558"/>
    <n v="12900000"/>
    <x v="543"/>
    <n v="2021"/>
    <n v="3000"/>
    <s v="Diesel       "/>
    <s v="Automatic    "/>
    <s v="White  "/>
    <s v="First            "/>
    <s v="2925 cc "/>
    <s v="326 bhp @ 3600 rpm  "/>
    <x v="77"/>
    <n v="5.2069999999999999"/>
    <n v="2.157"/>
    <n v="1.823"/>
    <x v="1"/>
    <s v="SI"/>
    <n v="90"/>
  </r>
  <r>
    <s v="Mercedes-Benz "/>
    <x v="841"/>
    <x v="1559"/>
    <n v="18500000"/>
    <x v="117"/>
    <n v="2021"/>
    <n v="5000"/>
    <s v="Diesel       "/>
    <s v="Automatic    "/>
    <s v="White  "/>
    <s v="UnRegistered Car "/>
    <s v="2925 cc "/>
    <s v="282 bhp @ 3600 rpm  "/>
    <x v="174"/>
    <n v="5.2460000000000004"/>
    <n v="1.899"/>
    <n v="1.494"/>
    <x v="0"/>
    <s v="SI"/>
    <n v="70"/>
  </r>
  <r>
    <s v="MG            "/>
    <x v="391"/>
    <x v="1560"/>
    <n v="1611000"/>
    <x v="544"/>
    <n v="2019"/>
    <n v="46301"/>
    <s v="Diesel       "/>
    <s v="Manual       "/>
    <s v="White  "/>
    <s v="First            "/>
    <s v="1956 cc "/>
    <s v="169 bhp @ 3750 rpm  "/>
    <x v="35"/>
    <n v="4.6550000000000002"/>
    <n v="1.835"/>
    <n v="1.76"/>
    <x v="0"/>
    <s v="SI"/>
    <n v="60"/>
  </r>
  <r>
    <s v="Mitsubishi    "/>
    <x v="842"/>
    <x v="1561"/>
    <n v="625000"/>
    <x v="187"/>
    <n v="2011"/>
    <n v="40000"/>
    <s v="Diesel       "/>
    <s v="Manual       "/>
    <s v="White  "/>
    <s v="Second           "/>
    <s v="2835 cc "/>
    <s v="118 bhp @ 4000 rpm  "/>
    <x v="68"/>
    <n v="4.7549999999999999"/>
    <n v="1.7749999999999999"/>
    <n v="1.9"/>
    <x v="0"/>
    <s v="SI"/>
    <n v="92"/>
  </r>
  <r>
    <s v="Nissan        "/>
    <x v="394"/>
    <x v="1562"/>
    <n v="445000"/>
    <x v="245"/>
    <n v="2014"/>
    <n v="75000"/>
    <s v="Diesel       "/>
    <s v="Manual       "/>
    <s v="White  "/>
    <s v="First            "/>
    <s v="1461 cc "/>
    <s v="84 bhp @ 3750 rpm   "/>
    <x v="37"/>
    <n v="4.3310000000000004"/>
    <n v="1.8220000000000001"/>
    <n v="1.671"/>
    <x v="0"/>
    <s v="SI"/>
    <n v="50"/>
  </r>
  <r>
    <s v="Nissan        "/>
    <x v="843"/>
    <x v="1563"/>
    <n v="575000"/>
    <x v="163"/>
    <n v="2015"/>
    <n v="85000"/>
    <s v="Diesel       "/>
    <s v="Manual       "/>
    <s v="White  "/>
    <s v="First            "/>
    <s v="1461 cc "/>
    <s v="84 bhp @ 3750 rpm   "/>
    <x v="37"/>
    <n v="4.3310000000000004"/>
    <n v="1.8220000000000001"/>
    <n v="1.671"/>
    <x v="0"/>
    <s v="SI"/>
    <n v="50"/>
  </r>
  <r>
    <s v="Nissan        "/>
    <x v="394"/>
    <x v="1564"/>
    <n v="600000"/>
    <x v="119"/>
    <n v="2016"/>
    <n v="99000"/>
    <s v="Diesel       "/>
    <s v="Manual       "/>
    <s v="White  "/>
    <s v="First            "/>
    <s v="1461 cc "/>
    <s v="84 bhp @ 3750 rpm   "/>
    <x v="37"/>
    <n v="4.3310000000000004"/>
    <n v="1.8220000000000001"/>
    <n v="1.671"/>
    <x v="0"/>
    <s v="SI"/>
    <n v="50"/>
  </r>
  <r>
    <s v="Nissan        "/>
    <x v="844"/>
    <x v="1565"/>
    <n v="650000"/>
    <x v="213"/>
    <n v="2016"/>
    <n v="76584"/>
    <s v="Diesel       "/>
    <s v="Manual       "/>
    <s v="White  "/>
    <s v="First            "/>
    <s v="1461 cc "/>
    <s v="108 bhp @ 3900 rpm  "/>
    <x v="108"/>
    <n v="4.3310000000000004"/>
    <n v="1.8220000000000001"/>
    <n v="1.671"/>
    <x v="0"/>
    <s v="SI"/>
    <n v="50"/>
  </r>
  <r>
    <s v="Porsche       "/>
    <x v="845"/>
    <x v="1566"/>
    <n v="5350000"/>
    <x v="442"/>
    <n v="2015"/>
    <n v="58000"/>
    <s v="Diesel       "/>
    <s v="Automatic    "/>
    <s v="White  "/>
    <s v="First            "/>
    <s v="2967 cc "/>
    <s v="245 bhp @ 4400 rpm  "/>
    <x v="10"/>
    <n v="4.8460000000000001"/>
    <n v="2.1549999999999998"/>
    <n v="1.7050000000000001"/>
    <x v="0"/>
    <s v="SI"/>
    <n v="85"/>
  </r>
  <r>
    <s v="Renault       "/>
    <x v="629"/>
    <x v="1567"/>
    <n v="280000"/>
    <x v="296"/>
    <n v="2013"/>
    <n v="99000"/>
    <s v="Diesel       "/>
    <s v="Manual       "/>
    <s v="White  "/>
    <s v="Second           "/>
    <s v="1461 cc "/>
    <s v="84 bhp @ 3750 rpm   "/>
    <x v="37"/>
    <n v="4.3150000000000004"/>
    <n v="1.8220000000000001"/>
    <n v="1.6950000000000001"/>
    <x v="0"/>
    <s v="SI"/>
    <n v="50"/>
  </r>
  <r>
    <s v="Renault       "/>
    <x v="846"/>
    <x v="1568"/>
    <n v="415000"/>
    <x v="252"/>
    <n v="2014"/>
    <n v="70000"/>
    <s v="Diesel       "/>
    <s v="Manual       "/>
    <s v="White  "/>
    <s v="First            "/>
    <s v="1461 cc "/>
    <s v="108 bhp @ 3900 rpm  "/>
    <x v="108"/>
    <n v="4.3150000000000004"/>
    <n v="1.8220000000000001"/>
    <n v="1.6950000000000001"/>
    <x v="0"/>
    <s v="SI"/>
    <n v="50"/>
  </r>
  <r>
    <s v="Renault       "/>
    <x v="847"/>
    <x v="1569"/>
    <n v="425000"/>
    <x v="4"/>
    <n v="2014"/>
    <n v="72000"/>
    <s v="Diesel       "/>
    <s v="Manual       "/>
    <s v="White  "/>
    <s v="Second           "/>
    <s v="1461 cc "/>
    <s v="108 bhp @ 3900 rpm  "/>
    <x v="108"/>
    <n v="4.3150000000000004"/>
    <n v="1.8220000000000001"/>
    <n v="1.6950000000000001"/>
    <x v="0"/>
    <s v="SI"/>
    <n v="50"/>
  </r>
  <r>
    <s v="Renault       "/>
    <x v="848"/>
    <x v="1570"/>
    <n v="450000"/>
    <x v="271"/>
    <n v="2016"/>
    <n v="2000000"/>
    <s v="Diesel       "/>
    <s v="Manual       "/>
    <s v="White  "/>
    <s v="First            "/>
    <s v="1461 cc "/>
    <s v="108 bhp @ 3900 rpm  "/>
    <x v="108"/>
    <n v="4.3150000000000004"/>
    <n v="1.8220000000000001"/>
    <n v="1.6950000000000001"/>
    <x v="0"/>
    <s v="SI"/>
    <n v="50"/>
  </r>
  <r>
    <s v="Renault       "/>
    <x v="68"/>
    <x v="1571"/>
    <n v="490000"/>
    <x v="223"/>
    <n v="2015"/>
    <n v="98000"/>
    <s v="Diesel       "/>
    <s v="Manual       "/>
    <s v="White  "/>
    <s v="Second           "/>
    <s v="1461 cc "/>
    <s v="84 bhp @ 3750 rpm   "/>
    <x v="37"/>
    <n v="4.3150000000000004"/>
    <n v="1.8220000000000001"/>
    <n v="1.6950000000000001"/>
    <x v="0"/>
    <s v="SI"/>
    <n v="50"/>
  </r>
  <r>
    <s v="Renault       "/>
    <x v="849"/>
    <x v="1572"/>
    <n v="625000"/>
    <x v="187"/>
    <n v="2017"/>
    <n v="81000"/>
    <s v="Diesel       "/>
    <s v="Manual       "/>
    <s v="White  "/>
    <s v="First            "/>
    <s v="1461 cc "/>
    <s v="84 bhp @ 3750 rpm   "/>
    <x v="37"/>
    <n v="4.3150000000000004"/>
    <n v="1.8220000000000001"/>
    <n v="1.6950000000000001"/>
    <x v="0"/>
    <s v="SI"/>
    <n v="50"/>
  </r>
  <r>
    <s v="Renault       "/>
    <x v="850"/>
    <x v="1573"/>
    <n v="775000"/>
    <x v="266"/>
    <n v="2017"/>
    <n v="67000"/>
    <s v="Diesel       "/>
    <s v="Automatic    "/>
    <s v="White  "/>
    <s v="First            "/>
    <s v="1461 cc "/>
    <s v="108 bhp @ 3900 rpm  "/>
    <x v="108"/>
    <n v="4.3150000000000004"/>
    <n v="1.8220000000000001"/>
    <n v="1.6950000000000001"/>
    <x v="0"/>
    <s v="SI"/>
    <n v="50"/>
  </r>
  <r>
    <s v="Skoda         "/>
    <x v="397"/>
    <x v="1574"/>
    <n v="350000"/>
    <x v="31"/>
    <n v="2012"/>
    <n v="130000"/>
    <s v="Diesel       "/>
    <s v="Manual       "/>
    <s v="White  "/>
    <s v="First            "/>
    <s v="1598 cc "/>
    <s v="105 bhp @ 4400 rpm  "/>
    <x v="67"/>
    <n v="4.3860000000000001"/>
    <n v="1.6990000000000001"/>
    <n v="1.466"/>
    <x v="0"/>
    <s v="SI"/>
    <n v="55"/>
  </r>
  <r>
    <s v="Skoda         "/>
    <x v="397"/>
    <x v="1575"/>
    <n v="550000"/>
    <x v="91"/>
    <n v="2016"/>
    <n v="83000"/>
    <s v="Diesel       "/>
    <s v="Manual       "/>
    <s v="White  "/>
    <s v="First            "/>
    <s v="1598 cc "/>
    <s v="105 bhp @ 4400 rpm  "/>
    <x v="67"/>
    <n v="4.3860000000000001"/>
    <n v="1.6990000000000001"/>
    <n v="1.466"/>
    <x v="0"/>
    <s v="SI"/>
    <n v="55"/>
  </r>
  <r>
    <s v="Ssangyong     "/>
    <x v="630"/>
    <x v="1576"/>
    <n v="675000"/>
    <x v="55"/>
    <n v="2013"/>
    <n v="106223"/>
    <s v="Diesel       "/>
    <s v="Automatic    "/>
    <s v="White  "/>
    <s v="Second           "/>
    <s v="2696 cc "/>
    <s v="184 bhp @ 4000 rpm  "/>
    <x v="12"/>
    <n v="4.7549999999999999"/>
    <n v="1.9"/>
    <n v="1.7849999999999999"/>
    <x v="1"/>
    <s v="SI"/>
    <n v="78"/>
  </r>
  <r>
    <s v="Tata          "/>
    <x v="631"/>
    <x v="1577"/>
    <n v="199000"/>
    <x v="545"/>
    <n v="2011"/>
    <n v="192326"/>
    <s v="Diesel       "/>
    <s v="Manual       "/>
    <s v="White  "/>
    <s v="Third            "/>
    <s v="2179 cc "/>
    <s v="120@4000            "/>
    <x v="60"/>
    <n v="4.4210000000000003"/>
    <n v="1.78"/>
    <n v="1.94"/>
    <x v="1"/>
    <s v="SI"/>
    <n v="65"/>
  </r>
  <r>
    <s v="Tata          "/>
    <x v="73"/>
    <x v="1578"/>
    <n v="425000"/>
    <x v="4"/>
    <n v="2013"/>
    <n v="96000"/>
    <s v="Diesel       "/>
    <s v="Manual       "/>
    <s v="White  "/>
    <s v="First            "/>
    <s v="2179 cc "/>
    <s v="138 bhp @ 4000 rpm  "/>
    <x v="5"/>
    <n v="4.6550000000000002"/>
    <n v="1.9650000000000001"/>
    <n v="1.9219999999999999"/>
    <x v="1"/>
    <s v="SI"/>
    <n v="55"/>
  </r>
  <r>
    <s v="Tata          "/>
    <x v="851"/>
    <x v="1579"/>
    <n v="490000"/>
    <x v="223"/>
    <n v="2018"/>
    <n v="43000"/>
    <s v="Diesel       "/>
    <s v="Manual       "/>
    <s v="White  "/>
    <s v="First            "/>
    <s v="1047 cc "/>
    <s v="69 bhp @ 4000 rpm   "/>
    <x v="159"/>
    <n v="3.992"/>
    <n v="1.677"/>
    <n v="1.5369999999999999"/>
    <x v="0"/>
    <s v="SI"/>
    <n v="35"/>
  </r>
  <r>
    <s v="Tata          "/>
    <x v="852"/>
    <x v="1580"/>
    <n v="530000"/>
    <x v="499"/>
    <n v="2020"/>
    <n v="5923"/>
    <s v="Diesel       "/>
    <s v="Manual       "/>
    <s v="White  "/>
    <s v="First            "/>
    <s v="1248 cc "/>
    <s v="74 bhp @ 4000 rpm   "/>
    <x v="76"/>
    <n v="3.9950000000000001"/>
    <n v="1.706"/>
    <n v="1.57"/>
    <x v="0"/>
    <s v="SI"/>
    <n v="44"/>
  </r>
  <r>
    <s v="Tata          "/>
    <x v="853"/>
    <x v="1581"/>
    <n v="565000"/>
    <x v="275"/>
    <n v="2014"/>
    <n v="100472"/>
    <s v="Diesel       "/>
    <s v="Manual       "/>
    <s v="White  "/>
    <s v="First            "/>
    <s v="1948 cc "/>
    <s v="90@4300             "/>
    <x v="45"/>
    <n v="4.8099999999999996"/>
    <n v="1.9179999999999999"/>
    <n v="1.925"/>
    <x v="1"/>
    <s v="SI"/>
    <n v="65"/>
  </r>
  <r>
    <s v="Tata          "/>
    <x v="73"/>
    <x v="1582"/>
    <n v="575000"/>
    <x v="163"/>
    <n v="2013"/>
    <n v="72000"/>
    <s v="Diesel       "/>
    <s v="Manual       "/>
    <s v="White  "/>
    <s v="Second           "/>
    <s v="2179 cc "/>
    <s v="138 bhp @ 4000 rpm  "/>
    <x v="5"/>
    <n v="4.6550000000000002"/>
    <n v="1.9650000000000001"/>
    <n v="1.9219999999999999"/>
    <x v="1"/>
    <s v="SI"/>
    <n v="55"/>
  </r>
  <r>
    <s v="Tata          "/>
    <x v="854"/>
    <x v="1583"/>
    <n v="725000"/>
    <x v="287"/>
    <n v="2018"/>
    <n v="65000"/>
    <s v="Diesel       "/>
    <s v="Manual       "/>
    <s v="White  "/>
    <s v="Second           "/>
    <s v="1497 cc "/>
    <s v="108 bhp @ 3750 rpm  "/>
    <x v="108"/>
    <n v="3.9940000000000002"/>
    <n v="1.8109999999999999"/>
    <n v="1.607"/>
    <x v="0"/>
    <s v="SI"/>
    <n v="44"/>
  </r>
  <r>
    <s v="Tata          "/>
    <x v="855"/>
    <x v="1584"/>
    <n v="850000"/>
    <x v="27"/>
    <n v="2018"/>
    <n v="65000"/>
    <s v="Diesel       "/>
    <s v="Manual       "/>
    <s v="White  "/>
    <s v="First            "/>
    <s v="2179 cc "/>
    <s v="154 bhp @ 4000 rpm  "/>
    <x v="15"/>
    <n v="4.7880000000000003"/>
    <n v="1.903"/>
    <n v="1.7909999999999999"/>
    <x v="1"/>
    <s v="SI"/>
    <n v="60"/>
  </r>
  <r>
    <s v="Tata          "/>
    <x v="856"/>
    <x v="1585"/>
    <n v="1000000"/>
    <x v="446"/>
    <n v="2018"/>
    <n v="38000"/>
    <s v="Diesel       "/>
    <s v="Manual       "/>
    <s v="White  "/>
    <s v="First            "/>
    <s v="2179 cc "/>
    <s v="148 bhp @ 4000 rpm  "/>
    <x v="41"/>
    <n v="4.7880000000000003"/>
    <n v="1.903"/>
    <n v="1.7909999999999999"/>
    <x v="1"/>
    <s v="SI"/>
    <n v="60"/>
  </r>
  <r>
    <s v="Tata          "/>
    <x v="496"/>
    <x v="1586"/>
    <n v="1725000"/>
    <x v="396"/>
    <n v="2019"/>
    <n v="68758"/>
    <s v="Diesel       "/>
    <s v="Manual       "/>
    <s v="White  "/>
    <s v="First            "/>
    <s v="1956 cc "/>
    <s v="138 bhp @ 3750 rpm  "/>
    <x v="5"/>
    <n v="4.5979999999999999"/>
    <n v="1.8939999999999999"/>
    <n v="1.706"/>
    <x v="0"/>
    <s v="SI"/>
    <n v="50"/>
  </r>
  <r>
    <s v="Tata          "/>
    <x v="857"/>
    <x v="1587"/>
    <n v="1875000"/>
    <x v="101"/>
    <n v="2021"/>
    <n v="28000"/>
    <s v="Diesel       "/>
    <s v="Manual       "/>
    <s v="White  "/>
    <s v="First            "/>
    <s v="1956 cc "/>
    <s v="168 bhp @ 3750 rpm  "/>
    <x v="17"/>
    <n v="4.6609999999999996"/>
    <n v="1.8939999999999999"/>
    <n v="1.786"/>
    <x v="1"/>
    <s v="SI"/>
    <n v="50"/>
  </r>
  <r>
    <s v="Tata          "/>
    <x v="858"/>
    <x v="1588"/>
    <n v="2251000"/>
    <x v="546"/>
    <n v="2021"/>
    <n v="30229"/>
    <s v="Diesel       "/>
    <s v="Automatic    "/>
    <s v="White  "/>
    <s v="First            "/>
    <s v="1956 cc "/>
    <s v="168 bhp @ 3750 rpm  "/>
    <x v="17"/>
    <n v="4.5979999999999999"/>
    <n v="1.8939999999999999"/>
    <n v="1.706"/>
    <x v="0"/>
    <s v="SI"/>
    <n v="50"/>
  </r>
  <r>
    <s v="Toyota        "/>
    <x v="859"/>
    <x v="1589"/>
    <n v="160000"/>
    <x v="366"/>
    <n v="2008"/>
    <n v="90000"/>
    <s v="Diesel       "/>
    <s v="Manual       "/>
    <s v="White  "/>
    <s v="Fourth           "/>
    <s v="2494 cc "/>
    <s v="102@5600            "/>
    <x v="114"/>
    <n v="4.5549999999999997"/>
    <n v="1.77"/>
    <n v="1.7549999999999999"/>
    <x v="5"/>
    <s v="SI"/>
    <n v="55"/>
  </r>
  <r>
    <s v="Toyota        "/>
    <x v="860"/>
    <x v="1590"/>
    <n v="484999"/>
    <x v="232"/>
    <n v="2017"/>
    <n v="86006"/>
    <s v="Diesel       "/>
    <s v="Manual       "/>
    <s v="White  "/>
    <s v="First            "/>
    <s v="1364 cc "/>
    <s v="67 bhp @ 3800 rpm   "/>
    <x v="89"/>
    <n v="3.8839999999999999"/>
    <n v="1.6950000000000001"/>
    <n v="1.51"/>
    <x v="0"/>
    <s v="SI"/>
    <n v="45"/>
  </r>
  <r>
    <s v="Toyota        "/>
    <x v="400"/>
    <x v="1591"/>
    <n v="625000"/>
    <x v="187"/>
    <n v="2015"/>
    <n v="76000"/>
    <s v="Diesel       "/>
    <s v="Manual       "/>
    <s v="White  "/>
    <s v="First            "/>
    <s v="1364 cc "/>
    <s v="67 bhp @ 3800 rpm   "/>
    <x v="89"/>
    <n v="3.7749999999999999"/>
    <n v="1.6950000000000001"/>
    <n v="1.51"/>
    <x v="0"/>
    <s v="SI"/>
    <n v="45"/>
  </r>
  <r>
    <s v="Toyota        "/>
    <x v="861"/>
    <x v="1592"/>
    <n v="680000"/>
    <x v="547"/>
    <n v="2014"/>
    <n v="85000"/>
    <s v="Diesel       "/>
    <s v="Manual       "/>
    <s v="White  "/>
    <s v="Second           "/>
    <s v="1364 cc "/>
    <s v="87 bhp @ 3800 rpm   "/>
    <x v="102"/>
    <n v="4.62"/>
    <n v="1.7749999999999999"/>
    <n v="1.4750000000000001"/>
    <x v="0"/>
    <s v="SI"/>
    <n v="50"/>
  </r>
  <r>
    <s v="Toyota        "/>
    <x v="78"/>
    <x v="1593"/>
    <n v="750000"/>
    <x v="96"/>
    <n v="2011"/>
    <n v="117000"/>
    <s v="Diesel       "/>
    <s v="Manual       "/>
    <s v="White  "/>
    <s v="Second           "/>
    <s v="2982 cc "/>
    <s v="171@3600            "/>
    <x v="40"/>
    <n v="4.6950000000000003"/>
    <n v="1.84"/>
    <n v="1.85"/>
    <x v="1"/>
    <s v="SI"/>
    <n v="80"/>
  </r>
  <r>
    <s v="Toyota        "/>
    <x v="862"/>
    <x v="1594"/>
    <n v="944999"/>
    <x v="363"/>
    <n v="2016"/>
    <n v="65321"/>
    <s v="Diesel       "/>
    <s v="Manual       "/>
    <s v="White  "/>
    <s v="First            "/>
    <s v="2494 cc "/>
    <s v="101 bhp @ 3600 rpm  "/>
    <x v="115"/>
    <n v="4.585"/>
    <n v="1.7649999999999999"/>
    <n v="1.76"/>
    <x v="5"/>
    <s v="SI"/>
    <n v="55"/>
  </r>
  <r>
    <s v="Toyota        "/>
    <x v="78"/>
    <x v="1595"/>
    <n v="1000000"/>
    <x v="446"/>
    <n v="2010"/>
    <n v="127000"/>
    <s v="Diesel       "/>
    <s v="Manual       "/>
    <s v="White  "/>
    <s v="Third            "/>
    <s v="2982 cc "/>
    <s v="171@3600            "/>
    <x v="40"/>
    <n v="4.6950000000000003"/>
    <n v="1.84"/>
    <n v="1.85"/>
    <x v="1"/>
    <s v="SI"/>
    <n v="80"/>
  </r>
  <r>
    <s v="Toyota        "/>
    <x v="335"/>
    <x v="1596"/>
    <n v="1075000"/>
    <x v="198"/>
    <n v="2013"/>
    <n v="125000"/>
    <s v="Diesel       "/>
    <s v="Automatic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863"/>
    <x v="1597"/>
    <n v="1225000"/>
    <x v="356"/>
    <n v="2012"/>
    <n v="97000"/>
    <s v="Diesel       "/>
    <s v="Manual   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863"/>
    <x v="1598"/>
    <n v="1375000"/>
    <x v="50"/>
    <n v="2012"/>
    <n v="98352"/>
    <s v="Diesel       "/>
    <s v="Manual   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863"/>
    <x v="1599"/>
    <n v="1375000"/>
    <x v="50"/>
    <n v="2013"/>
    <n v="97000"/>
    <s v="Diesel       "/>
    <s v="Manual   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863"/>
    <x v="1600"/>
    <n v="1375000"/>
    <x v="50"/>
    <n v="2013"/>
    <n v="83000"/>
    <s v="Diesel       "/>
    <s v="Manual   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335"/>
    <x v="1601"/>
    <n v="1400000"/>
    <x v="254"/>
    <n v="2014"/>
    <n v="143000"/>
    <s v="Diesel       "/>
    <s v="Automatic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266"/>
    <x v="1602"/>
    <n v="1421000"/>
    <x v="548"/>
    <n v="2017"/>
    <n v="75000"/>
    <s v="Diesel       "/>
    <s v="Manual       "/>
    <s v="White  "/>
    <s v="Second           "/>
    <s v="2393 cc "/>
    <s v="148 bhp @ 3400 rpm  "/>
    <x v="41"/>
    <n v="4.7350000000000003"/>
    <n v="1.83"/>
    <n v="1.7949999999999999"/>
    <x v="1"/>
    <s v="SI"/>
    <n v="55"/>
  </r>
  <r>
    <s v="Toyota        "/>
    <x v="864"/>
    <x v="1603"/>
    <n v="1450000"/>
    <x v="9"/>
    <n v="2013"/>
    <n v="170669"/>
    <s v="Diesel       "/>
    <s v="Automatic    "/>
    <s v="White  "/>
    <s v="First            "/>
    <s v="2982 cc "/>
    <s v="171 @3600           "/>
    <x v="175"/>
    <n v="4.7050000000000001"/>
    <n v="1.84"/>
    <n v="1.85"/>
    <x v="1"/>
    <s v="SI"/>
    <n v="80"/>
  </r>
  <r>
    <s v="Toyota        "/>
    <x v="863"/>
    <x v="1604"/>
    <n v="1485000"/>
    <x v="390"/>
    <n v="2015"/>
    <n v="64120"/>
    <s v="Diesel       "/>
    <s v="Manual   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335"/>
    <x v="1605"/>
    <n v="1495000"/>
    <x v="360"/>
    <n v="2014"/>
    <n v="85000"/>
    <s v="Diesel       "/>
    <s v="Automatic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335"/>
    <x v="1606"/>
    <n v="1525000"/>
    <x v="105"/>
    <n v="2014"/>
    <n v="72000"/>
    <s v="Diesel       "/>
    <s v="Automatic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334"/>
    <x v="1607"/>
    <n v="1675000"/>
    <x v="549"/>
    <n v="2014"/>
    <n v="211000"/>
    <s v="Diesel       "/>
    <s v="Manual   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482"/>
    <x v="1608"/>
    <n v="1725000"/>
    <x v="396"/>
    <n v="2016"/>
    <n v="145000"/>
    <s v="Diesel       "/>
    <s v="Manual       "/>
    <s v="White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335"/>
    <x v="1609"/>
    <n v="1750000"/>
    <x v="38"/>
    <n v="2014"/>
    <n v="101000"/>
    <s v="Diesel       "/>
    <s v="Automatic    "/>
    <s v="White  "/>
    <s v="First            "/>
    <s v="2982 cc "/>
    <s v="169 bhp @ 3600 rpm  "/>
    <x v="35"/>
    <n v="4.7050000000000001"/>
    <n v="1.84"/>
    <n v="1.85"/>
    <x v="1"/>
    <s v="SI"/>
    <n v="80"/>
  </r>
  <r>
    <s v="Toyota        "/>
    <x v="334"/>
    <x v="1610"/>
    <n v="1750000"/>
    <x v="38"/>
    <n v="2013"/>
    <n v="95000"/>
    <s v="Diesel       "/>
    <s v="Manual   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335"/>
    <x v="1611"/>
    <n v="1800000"/>
    <x v="17"/>
    <n v="2015"/>
    <n v="86000"/>
    <s v="Diesel       "/>
    <s v="Automatic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297"/>
    <x v="1612"/>
    <n v="1825000"/>
    <x v="52"/>
    <n v="2016"/>
    <n v="82567"/>
    <s v="Diesel       "/>
    <s v="Manual       "/>
    <s v="White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265"/>
    <x v="1613"/>
    <n v="1850000"/>
    <x v="106"/>
    <n v="2016"/>
    <n v="72000"/>
    <s v="Diesel       "/>
    <s v="Automatic    "/>
    <s v="White  "/>
    <s v="First            "/>
    <s v="2755 cc "/>
    <s v="172 bhp @ 3400 rpm  "/>
    <x v="2"/>
    <n v="4.7350000000000003"/>
    <n v="1.83"/>
    <n v="1.7949999999999999"/>
    <x v="1"/>
    <s v="SI"/>
    <n v="55"/>
  </r>
  <r>
    <s v="Toyota        "/>
    <x v="334"/>
    <x v="1614"/>
    <n v="1975000"/>
    <x v="331"/>
    <n v="2014"/>
    <n v="123000"/>
    <s v="Diesel       "/>
    <s v="Manual       "/>
    <s v="White  "/>
    <s v="Second           "/>
    <s v="2982 cc "/>
    <s v="169 bhp @ 3600 rpm  "/>
    <x v="35"/>
    <n v="4.7050000000000001"/>
    <n v="1.84"/>
    <n v="1.85"/>
    <x v="1"/>
    <s v="SI"/>
    <n v="80"/>
  </r>
  <r>
    <s v="Toyota        "/>
    <x v="483"/>
    <x v="1615"/>
    <n v="1995000"/>
    <x v="77"/>
    <n v="2018"/>
    <n v="35123"/>
    <s v="Diesel       "/>
    <s v="Manual       "/>
    <s v="White  "/>
    <s v="First            "/>
    <s v="2393 cc "/>
    <s v="148 bhp @ 3400 rpm  "/>
    <x v="41"/>
    <n v="4.7350000000000003"/>
    <n v="1.83"/>
    <n v="1.7949999999999999"/>
    <x v="5"/>
    <s v="SI"/>
    <n v="55"/>
  </r>
  <r>
    <s v="Toyota        "/>
    <x v="865"/>
    <x v="1616"/>
    <n v="2196000"/>
    <x v="550"/>
    <n v="2019"/>
    <n v="42794"/>
    <s v="Diesel       "/>
    <s v="Automatic    "/>
    <s v="White  "/>
    <s v="First            "/>
    <s v="2755 cc "/>
    <s v="172 bhp @ 3400 rpm  "/>
    <x v="2"/>
    <n v="4.7350000000000003"/>
    <n v="1.83"/>
    <n v="1.7949999999999999"/>
    <x v="5"/>
    <s v="SI"/>
    <n v="55"/>
  </r>
  <r>
    <s v="Toyota        "/>
    <x v="402"/>
    <x v="1617"/>
    <n v="2749000"/>
    <x v="551"/>
    <n v="2017"/>
    <n v="120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483"/>
    <x v="1618"/>
    <n v="2750000"/>
    <x v="19"/>
    <n v="2021"/>
    <n v="34228"/>
    <s v="Diesel       "/>
    <s v="Manual       "/>
    <s v="White  "/>
    <s v="First            "/>
    <s v="2393 cc "/>
    <s v="148 bhp @ 3400 rpm  "/>
    <x v="41"/>
    <n v="4.7350000000000003"/>
    <n v="1.83"/>
    <n v="1.7949999999999999"/>
    <x v="5"/>
    <s v="SI"/>
    <n v="55"/>
  </r>
  <r>
    <s v="Toyota        "/>
    <x v="402"/>
    <x v="1619"/>
    <n v="2750000"/>
    <x v="19"/>
    <n v="2017"/>
    <n v="219000"/>
    <s v="Diesel       "/>
    <s v="Automatic    "/>
    <s v="White  "/>
    <s v="Second           "/>
    <s v="2755 cc "/>
    <s v="174 bhp @ 3400 rpm  "/>
    <x v="6"/>
    <n v="4.7949999999999999"/>
    <n v="1.855"/>
    <n v="1.835"/>
    <x v="1"/>
    <s v="SI"/>
    <n v="80"/>
  </r>
  <r>
    <s v="Toyota        "/>
    <x v="81"/>
    <x v="1620"/>
    <n v="2799000"/>
    <x v="483"/>
    <n v="2019"/>
    <n v="69500"/>
    <s v="Diesel       "/>
    <s v="Automatic    "/>
    <s v="White  "/>
    <s v="Second           "/>
    <s v="2755 cc "/>
    <s v="174 bhp @ 3400 rpm  "/>
    <x v="6"/>
    <n v="4.7949999999999999"/>
    <n v="1.855"/>
    <n v="1.835"/>
    <x v="1"/>
    <s v="SI"/>
    <n v="80"/>
  </r>
  <r>
    <s v="Toyota        "/>
    <x v="81"/>
    <x v="1621"/>
    <n v="2800000"/>
    <x v="255"/>
    <n v="2016"/>
    <n v="93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402"/>
    <x v="1622"/>
    <n v="2800000"/>
    <x v="255"/>
    <n v="2017"/>
    <n v="49000"/>
    <s v="Diesel       "/>
    <s v="Automatic    "/>
    <s v="White  "/>
    <s v="Second           "/>
    <s v="2755 cc "/>
    <s v="174 bhp @ 3400 rpm  "/>
    <x v="6"/>
    <n v="4.7949999999999999"/>
    <n v="1.855"/>
    <n v="1.835"/>
    <x v="1"/>
    <s v="SI"/>
    <n v="80"/>
  </r>
  <r>
    <s v="Toyota        "/>
    <x v="81"/>
    <x v="1623"/>
    <n v="2811000"/>
    <x v="552"/>
    <n v="2019"/>
    <n v="71500"/>
    <s v="Diesel       "/>
    <s v="Automatic    "/>
    <s v="White  "/>
    <s v="Second           "/>
    <s v="2755 cc "/>
    <s v="174 bhp @ 3400 rpm  "/>
    <x v="6"/>
    <n v="4.7949999999999999"/>
    <n v="1.855"/>
    <n v="1.835"/>
    <x v="1"/>
    <s v="SI"/>
    <n v="80"/>
  </r>
  <r>
    <s v="Toyota        "/>
    <x v="507"/>
    <x v="1624"/>
    <n v="2850000"/>
    <x v="85"/>
    <n v="2022"/>
    <n v="16000"/>
    <s v="Diesel       "/>
    <s v="Automatic    "/>
    <s v="White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81"/>
    <x v="1625"/>
    <n v="2900000"/>
    <x v="400"/>
    <n v="2017"/>
    <n v="46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26"/>
    <n v="3090000"/>
    <x v="553"/>
    <n v="2017"/>
    <n v="52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482"/>
    <x v="1627"/>
    <n v="3100000"/>
    <x v="395"/>
    <n v="2021"/>
    <n v="29000"/>
    <s v="Diesel       "/>
    <s v="Manual       "/>
    <s v="White  "/>
    <s v="First            "/>
    <s v="2393 cc "/>
    <s v="148 bhp @ 3400 rpm  "/>
    <x v="41"/>
    <n v="4.7350000000000003"/>
    <n v="1.83"/>
    <n v="1.7949999999999999"/>
    <x v="1"/>
    <s v="SI"/>
    <n v="55"/>
  </r>
  <r>
    <s v="Toyota        "/>
    <x v="81"/>
    <x v="1628"/>
    <n v="3210000"/>
    <x v="554"/>
    <n v="2018"/>
    <n v="37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2"/>
    <x v="1629"/>
    <n v="3250000"/>
    <x v="142"/>
    <n v="2018"/>
    <n v="173000"/>
    <s v="Diesel       "/>
    <s v="Manual   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30"/>
    <n v="3290000"/>
    <x v="555"/>
    <n v="2018"/>
    <n v="51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31"/>
    <n v="3350000"/>
    <x v="556"/>
    <n v="2018"/>
    <n v="25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32"/>
    <n v="3499000"/>
    <x v="557"/>
    <n v="2019"/>
    <n v="73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33"/>
    <n v="3600000"/>
    <x v="159"/>
    <n v="2018"/>
    <n v="78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81"/>
    <x v="1634"/>
    <n v="3775000"/>
    <x v="21"/>
    <n v="2020"/>
    <n v="50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Toyota        "/>
    <x v="402"/>
    <x v="1635"/>
    <n v="4300000"/>
    <x v="146"/>
    <n v="2021"/>
    <n v="60000"/>
    <s v="Diesel       "/>
    <s v="Automatic    "/>
    <s v="White  "/>
    <s v="First            "/>
    <s v="2755 cc "/>
    <s v="174 bhp @ 3400 rpm  "/>
    <x v="6"/>
    <n v="4.7949999999999999"/>
    <n v="1.855"/>
    <n v="1.835"/>
    <x v="1"/>
    <s v="SI"/>
    <n v="80"/>
  </r>
  <r>
    <s v="Volkswagen    "/>
    <x v="866"/>
    <x v="1636"/>
    <n v="325000"/>
    <x v="208"/>
    <n v="2013"/>
    <n v="76000"/>
    <s v="Diesel       "/>
    <s v="Manual       "/>
    <s v="White  "/>
    <s v="First            "/>
    <s v="1598 cc "/>
    <s v="103 bhp @ 4400 rpm  "/>
    <x v="38"/>
    <n v="3.97"/>
    <n v="1.6819999999999999"/>
    <n v="1.4530000000000001"/>
    <x v="0"/>
    <s v="SI"/>
    <n v="45"/>
  </r>
  <r>
    <s v="Volkswagen    "/>
    <x v="638"/>
    <x v="1637"/>
    <n v="350000"/>
    <x v="31"/>
    <n v="2013"/>
    <n v="78000"/>
    <s v="Diesel       "/>
    <s v="Manual       "/>
    <s v="White  "/>
    <s v="Second           "/>
    <s v="1598 cc "/>
    <s v="103 bhp @ 4400 rpm  "/>
    <x v="38"/>
    <n v="4.3840000000000003"/>
    <n v="1.6990000000000001"/>
    <n v="1.466"/>
    <x v="0"/>
    <s v="SI"/>
    <n v="55"/>
  </r>
  <r>
    <s v="Volkswagen    "/>
    <x v="188"/>
    <x v="1638"/>
    <n v="484999"/>
    <x v="232"/>
    <n v="2013"/>
    <n v="78000"/>
    <s v="Diesel       "/>
    <s v="Manual       "/>
    <s v="White  "/>
    <s v="Second           "/>
    <s v="1199 cc "/>
    <s v="74 bhp @ 4200 rpm   "/>
    <x v="76"/>
    <n v="3.97"/>
    <n v="1.6819999999999999"/>
    <n v="1.4530000000000001"/>
    <x v="0"/>
    <s v="SI"/>
    <n v="45"/>
  </r>
  <r>
    <s v="Volkswagen    "/>
    <x v="867"/>
    <x v="1639"/>
    <n v="575000"/>
    <x v="163"/>
    <n v="2017"/>
    <n v="69508"/>
    <s v="Diesel       "/>
    <s v="Manual       "/>
    <s v="White  "/>
    <s v="Second           "/>
    <s v="1498 cc "/>
    <s v="109 bhp @ 4000 rpm  "/>
    <x v="46"/>
    <n v="3.9950000000000001"/>
    <n v="1.6819999999999999"/>
    <n v="1.4830000000000001"/>
    <x v="0"/>
    <s v="SI"/>
    <n v="45"/>
  </r>
  <r>
    <s v="Volkswagen    "/>
    <x v="868"/>
    <x v="1640"/>
    <n v="2050000"/>
    <x v="558"/>
    <n v="2018"/>
    <n v="73000"/>
    <s v="Diesel       "/>
    <s v="Automatic    "/>
    <s v="White  "/>
    <s v="Second           "/>
    <s v="1968 cc "/>
    <s v="141 bhp @ 4000 rpm  "/>
    <x v="7"/>
    <n v="4.4859999999999998"/>
    <n v="1.839"/>
    <n v="1.6719999999999999"/>
    <x v="0"/>
    <s v="SI"/>
    <n v="71"/>
  </r>
  <r>
    <s v="Volkswagen    "/>
    <x v="868"/>
    <x v="1641"/>
    <n v="2990000"/>
    <x v="489"/>
    <n v="2020"/>
    <n v="17904"/>
    <s v="Diesel       "/>
    <s v="Automatic    "/>
    <s v="White  "/>
    <s v="First            "/>
    <s v="1968 cc "/>
    <s v="141 bhp @ 4000 rpm  "/>
    <x v="7"/>
    <n v="4.4859999999999998"/>
    <n v="1.839"/>
    <n v="1.6719999999999999"/>
    <x v="0"/>
    <s v="SI"/>
    <n v="71"/>
  </r>
  <r>
    <s v="Volvo         "/>
    <x v="869"/>
    <x v="1642"/>
    <n v="994999"/>
    <x v="278"/>
    <n v="2012"/>
    <n v="89311"/>
    <s v="Diesel       "/>
    <s v="Automatic    "/>
    <s v="White  "/>
    <s v="First            "/>
    <s v="1984 cc "/>
    <s v="165 bhp @ 3500 rpm  "/>
    <x v="176"/>
    <n v="4.6349999999999998"/>
    <n v="1.865"/>
    <n v="1.484"/>
    <x v="0"/>
    <s v="SI"/>
    <n v="67.5"/>
  </r>
  <r>
    <s v="Volvo         "/>
    <x v="870"/>
    <x v="1643"/>
    <n v="1200000"/>
    <x v="178"/>
    <n v="2015"/>
    <n v="50965"/>
    <s v="Diesel       "/>
    <s v="Automatic    "/>
    <s v="White  "/>
    <s v="First            "/>
    <s v="1984 cc "/>
    <s v="150 bhp @ 3500 rpm  "/>
    <x v="58"/>
    <n v="4.37"/>
    <n v="1.7829999999999999"/>
    <n v="1.458"/>
    <x v="0"/>
    <s v="SI"/>
    <n v="60"/>
  </r>
  <r>
    <s v="Volvo         "/>
    <x v="190"/>
    <x v="1644"/>
    <n v="1689999"/>
    <x v="487"/>
    <n v="2015"/>
    <n v="50000"/>
    <s v="Diesel       "/>
    <s v="Automatic    "/>
    <s v="White  "/>
    <s v="Second           "/>
    <s v="1984 cc "/>
    <s v="150 bhp @ 3500 rpm  "/>
    <x v="58"/>
    <n v="4.37"/>
    <n v="1.7829999999999999"/>
    <n v="1.458"/>
    <x v="0"/>
    <s v="SI"/>
    <n v="60"/>
  </r>
  <r>
    <s v="Volvo         "/>
    <x v="871"/>
    <x v="1645"/>
    <n v="1950000"/>
    <x v="53"/>
    <n v="2016"/>
    <n v="79000"/>
    <s v="Diesel       "/>
    <s v="Automatic    "/>
    <s v="White  "/>
    <s v="First            "/>
    <s v="2400 cc "/>
    <s v="215 bhp @ 4000 rpm  "/>
    <x v="36"/>
    <n v="4.6440000000000001"/>
    <n v="1.891"/>
    <n v="1.7130000000000001"/>
    <x v="0"/>
    <s v="SI"/>
    <n v="70"/>
  </r>
  <r>
    <s v="Volvo         "/>
    <x v="190"/>
    <x v="1646"/>
    <n v="2050000"/>
    <x v="558"/>
    <n v="2017"/>
    <n v="68000"/>
    <s v="Diesel       "/>
    <s v="Automatic    "/>
    <s v="White  "/>
    <s v="Second           "/>
    <s v="1984 cc "/>
    <s v="150 bhp @ 3500 rpm  "/>
    <x v="58"/>
    <n v="4.37"/>
    <n v="1.7829999999999999"/>
    <n v="1.458"/>
    <x v="0"/>
    <s v="SI"/>
    <n v="60"/>
  </r>
  <r>
    <s v="Volvo         "/>
    <x v="872"/>
    <x v="1647"/>
    <n v="3950000"/>
    <x v="441"/>
    <n v="2018"/>
    <n v="52000"/>
    <s v="Diesel       "/>
    <s v="Automatic    "/>
    <s v="White  "/>
    <s v="First            "/>
    <s v="1969 cc "/>
    <s v="190 bhp @ 4000 rpm  "/>
    <x v="9"/>
    <n v="4.4249999999999998"/>
    <n v="1.863"/>
    <n v="1.6519999999999999"/>
    <x v="0"/>
    <s v="SI"/>
    <n v="54"/>
  </r>
  <r>
    <s v="Volvo         "/>
    <x v="873"/>
    <x v="1648"/>
    <n v="4175000"/>
    <x v="559"/>
    <n v="2018"/>
    <n v="20000"/>
    <s v="Diesel       "/>
    <s v="Automatic    "/>
    <s v="White  "/>
    <s v="First            "/>
    <s v="1969 cc "/>
    <s v="190 bhp @ 4250 rpm  "/>
    <x v="9"/>
    <n v="4.9630000000000001"/>
    <n v="1.879"/>
    <n v="1.4430000000000001"/>
    <x v="0"/>
    <s v="SI"/>
    <n v="55"/>
  </r>
  <r>
    <s v="Volvo         "/>
    <x v="874"/>
    <x v="1649"/>
    <n v="5800000"/>
    <x v="24"/>
    <n v="2019"/>
    <n v="3500"/>
    <s v="Diesel       "/>
    <s v="Automatic    "/>
    <s v="White  "/>
    <s v="First            "/>
    <s v="1969 cc "/>
    <s v="235 bhp @ 4250 rpm  "/>
    <x v="139"/>
    <n v="4.6879999999999997"/>
    <n v="1.9019999999999999"/>
    <n v="1.6579999999999999"/>
    <x v="0"/>
    <s v="SI"/>
    <n v="71"/>
  </r>
  <r>
    <s v="Volvo         "/>
    <x v="875"/>
    <x v="1650"/>
    <n v="8500000"/>
    <x v="116"/>
    <n v="2021"/>
    <n v="32500"/>
    <s v="Diesel       "/>
    <s v="Automatic    "/>
    <s v="White  "/>
    <s v="First            "/>
    <s v="1969 cc "/>
    <s v="232 bhp @ 4250 rpm  "/>
    <x v="177"/>
    <n v="4.9530000000000003"/>
    <n v="2.008"/>
    <n v="1.776"/>
    <x v="1"/>
    <s v="SI"/>
    <n v="71"/>
  </r>
  <r>
    <s v="Maruti Suzuki "/>
    <x v="876"/>
    <x v="1651"/>
    <n v="195000"/>
    <x v="450"/>
    <n v="2009"/>
    <n v="102000"/>
    <s v="LPG          "/>
    <s v="Manual       "/>
    <s v="White  "/>
    <s v="First            "/>
    <s v="1061 cc "/>
    <s v="58@6000             "/>
    <x v="178"/>
    <n v="3.52"/>
    <n v="1.4750000000000001"/>
    <n v="1.66"/>
    <x v="0"/>
    <s v="SI"/>
    <n v="35"/>
  </r>
  <r>
    <s v="Maruti Suzuki "/>
    <x v="357"/>
    <x v="1652"/>
    <n v="275000"/>
    <x v="189"/>
    <n v="2011"/>
    <n v="42000"/>
    <s v="LPG          "/>
    <s v="Manual       "/>
    <s v="White  "/>
    <s v="Second           "/>
    <s v="998 cc  "/>
    <s v="46 bhp @ 6200 rpm   "/>
    <x v="121"/>
    <n v="3.5950000000000002"/>
    <n v="1.4750000000000001"/>
    <n v="1.7"/>
    <x v="0"/>
    <s v="SI"/>
    <n v="28"/>
  </r>
  <r>
    <s v="Audi          "/>
    <x v="877"/>
    <x v="1653"/>
    <n v="1760000"/>
    <x v="560"/>
    <n v="2017"/>
    <n v="48000"/>
    <s v="Petrol       "/>
    <s v="Automatic    "/>
    <s v="White  "/>
    <s v="First            "/>
    <s v="1798 cc "/>
    <s v="178 bhp @ 5100 rpm  "/>
    <x v="29"/>
    <n v="4.4560000000000004"/>
    <n v="1.796"/>
    <n v="1.4159999999999999"/>
    <x v="0"/>
    <s v="SI"/>
    <n v="50"/>
  </r>
  <r>
    <s v="Audi          "/>
    <x v="193"/>
    <x v="1654"/>
    <n v="2089999"/>
    <x v="513"/>
    <n v="2018"/>
    <n v="15600"/>
    <s v="Petrol       "/>
    <s v="Automatic    "/>
    <s v="White  "/>
    <s v="First            "/>
    <s v="1395 cc "/>
    <s v="148 bhp @ 5000 rpm  "/>
    <x v="41"/>
    <n v="4.4560000000000004"/>
    <n v="1.796"/>
    <n v="1.4159999999999999"/>
    <x v="0"/>
    <s v="SI"/>
    <n v="50"/>
  </r>
  <r>
    <s v="Audi          "/>
    <x v="878"/>
    <x v="1655"/>
    <n v="2950000"/>
    <x v="388"/>
    <n v="2020"/>
    <n v="10700"/>
    <s v="Petrol       "/>
    <s v="Automatic    "/>
    <s v="White  "/>
    <s v="First            "/>
    <s v="1984 cc "/>
    <s v="188 bhp @ 4200 rpm  "/>
    <x v="11"/>
    <n v="4.3179999999999996"/>
    <n v="1.8049999999999999"/>
    <n v="1.548"/>
    <x v="0"/>
    <s v="SI"/>
    <n v="55"/>
  </r>
  <r>
    <s v="Audi          "/>
    <x v="879"/>
    <x v="1656"/>
    <n v="3000000"/>
    <x v="387"/>
    <n v="2017"/>
    <n v="42000"/>
    <s v="Petrol       "/>
    <s v="Automatic    "/>
    <s v="White  "/>
    <s v="First            "/>
    <s v="1395 cc "/>
    <s v="148 bhp @ 5000 rpm  "/>
    <x v="41"/>
    <n v="4.726"/>
    <n v="1.8420000000000001"/>
    <n v="1.427"/>
    <x v="0"/>
    <s v="SI"/>
    <n v="54"/>
  </r>
  <r>
    <s v="Audi          "/>
    <x v="639"/>
    <x v="1657"/>
    <n v="3125000"/>
    <x v="141"/>
    <n v="2020"/>
    <n v="28600"/>
    <s v="Petrol       "/>
    <s v="Automatic    "/>
    <s v="White  "/>
    <s v="First            "/>
    <s v="1798 cc "/>
    <s v="170 bhp @ 3800 rpm  "/>
    <x v="152"/>
    <n v="4.7009999999999996"/>
    <n v="1.8260000000000001"/>
    <n v="1.427"/>
    <x v="0"/>
    <s v="SI"/>
    <n v="63"/>
  </r>
  <r>
    <s v="Audi          "/>
    <x v="879"/>
    <x v="1658"/>
    <n v="3500000"/>
    <x v="58"/>
    <n v="2018"/>
    <n v="18000"/>
    <s v="Petrol       "/>
    <s v="Automatic    "/>
    <s v="White  "/>
    <s v="First            "/>
    <s v="1395 cc "/>
    <s v="148 bhp @ 5000 rpm  "/>
    <x v="41"/>
    <n v="4.726"/>
    <n v="1.8420000000000001"/>
    <n v="1.427"/>
    <x v="0"/>
    <s v="SI"/>
    <n v="54"/>
  </r>
  <r>
    <s v="Audi          "/>
    <x v="880"/>
    <x v="1659"/>
    <n v="4000000"/>
    <x v="516"/>
    <n v="2014"/>
    <n v="39394"/>
    <s v="Petrol       "/>
    <s v="Automatic    "/>
    <s v="White  "/>
    <s v="Second           "/>
    <s v="1984 cc "/>
    <s v="208 bhp @ 4300 rpm  "/>
    <x v="179"/>
    <n v="4.1980000000000004"/>
    <n v="1.8420000000000001"/>
    <n v="1.353"/>
    <x v="4"/>
    <s v="NO"/>
    <n v="60"/>
  </r>
  <r>
    <s v="Audi          "/>
    <x v="85"/>
    <x v="1660"/>
    <n v="4150000"/>
    <x v="61"/>
    <n v="2022"/>
    <n v="22000"/>
    <s v="Petrol       "/>
    <s v="Automatic    "/>
    <s v="White  "/>
    <s v="First            "/>
    <s v="1984 cc "/>
    <s v="188 bhp @ 4200 rpm  "/>
    <x v="11"/>
    <n v="4.7619999999999996"/>
    <n v="1.847"/>
    <n v="1.4330000000000001"/>
    <x v="0"/>
    <s v="SI"/>
    <n v="54"/>
  </r>
  <r>
    <s v="Audi          "/>
    <x v="639"/>
    <x v="1661"/>
    <n v="4250000"/>
    <x v="185"/>
    <n v="2021"/>
    <n v="17000"/>
    <s v="Petrol       "/>
    <s v="Automatic    "/>
    <s v="White  "/>
    <s v="First            "/>
    <s v="1798 cc "/>
    <s v="170 bhp @ 3800 rpm  "/>
    <x v="152"/>
    <n v="4.7009999999999996"/>
    <n v="1.8260000000000001"/>
    <n v="1.427"/>
    <x v="0"/>
    <s v="SI"/>
    <n v="63"/>
  </r>
  <r>
    <s v="Audi          "/>
    <x v="881"/>
    <x v="1662"/>
    <n v="4250000"/>
    <x v="185"/>
    <n v="2020"/>
    <n v="17000"/>
    <s v="Petrol       "/>
    <s v="Automatic    "/>
    <s v="White  "/>
    <s v="First            "/>
    <s v="1395 cc "/>
    <s v="148 bhp @ 5000 rpm  "/>
    <x v="41"/>
    <n v="4.726"/>
    <n v="1.8420000000000001"/>
    <n v="1.427"/>
    <x v="0"/>
    <s v="SI"/>
    <n v="54"/>
  </r>
  <r>
    <s v="Audi          "/>
    <x v="882"/>
    <x v="1663"/>
    <n v="7200000"/>
    <x v="520"/>
    <n v="2021"/>
    <n v="20000"/>
    <s v="Petrol       "/>
    <s v="Automatic    "/>
    <s v="White  "/>
    <s v="UnRegistered Car "/>
    <s v="1984 cc "/>
    <s v="180 bhp @ 4000 rpm  "/>
    <x v="180"/>
    <n v="4.915"/>
    <n v="1.8740000000000001"/>
    <n v="1.4550000000000001"/>
    <x v="0"/>
    <s v="SI"/>
    <n v="75"/>
  </r>
  <r>
    <s v="BMW           "/>
    <x v="883"/>
    <x v="1664"/>
    <n v="2800000"/>
    <x v="255"/>
    <n v="2017"/>
    <n v="15900"/>
    <s v="Petrol       "/>
    <s v="Automatic    "/>
    <s v="White  "/>
    <s v="First            "/>
    <s v="1998 cc "/>
    <s v="181 bhp @ 5000 rpm  "/>
    <x v="62"/>
    <n v="4.633"/>
    <n v="1.8109999999999999"/>
    <n v="1.429"/>
    <x v="0"/>
    <s v="SI"/>
    <n v="57"/>
  </r>
  <r>
    <s v="BMW           "/>
    <x v="87"/>
    <x v="1665"/>
    <n v="3650000"/>
    <x v="28"/>
    <n v="2019"/>
    <n v="6000"/>
    <s v="Petrol       "/>
    <s v="Automatic    "/>
    <s v="White  "/>
    <s v="First            "/>
    <s v="1998 cc "/>
    <s v="248 bhp @ 5200 rpm  "/>
    <x v="43"/>
    <n v="4.633"/>
    <n v="1.8109999999999999"/>
    <n v="1.429"/>
    <x v="0"/>
    <s v="SI"/>
    <n v="57"/>
  </r>
  <r>
    <s v="BMW           "/>
    <x v="884"/>
    <x v="1666"/>
    <n v="3990000"/>
    <x v="561"/>
    <n v="2021"/>
    <n v="12500"/>
    <s v="Petrol       "/>
    <s v="Automatic    "/>
    <s v="White  "/>
    <s v="First            "/>
    <s v="1998 cc "/>
    <s v="189 bhp @ 5000 rpm  "/>
    <x v="66"/>
    <n v="4.4470000000000001"/>
    <n v="1.821"/>
    <n v="1.5980000000000001"/>
    <x v="0"/>
    <s v="SI"/>
    <n v="51"/>
  </r>
  <r>
    <s v="BMW           "/>
    <x v="884"/>
    <x v="1667"/>
    <n v="4700000"/>
    <x v="562"/>
    <n v="2022"/>
    <n v="13120"/>
    <s v="Petrol       "/>
    <s v="Automatic    "/>
    <s v="White  "/>
    <s v="First            "/>
    <s v="1998 cc "/>
    <s v="189 bhp @ 5000 rpm  "/>
    <x v="66"/>
    <n v="4.4470000000000001"/>
    <n v="1.821"/>
    <n v="1.5980000000000001"/>
    <x v="0"/>
    <s v="SI"/>
    <n v="51"/>
  </r>
  <r>
    <s v="BMW           "/>
    <x v="87"/>
    <x v="1668"/>
    <n v="4749000"/>
    <x v="563"/>
    <n v="2020"/>
    <n v="14000"/>
    <s v="Petrol       "/>
    <s v="Automatic    "/>
    <s v="White  "/>
    <s v="First            "/>
    <s v="1998 cc "/>
    <s v="248 bhp @ 5200 rpm  "/>
    <x v="43"/>
    <n v="4.633"/>
    <n v="1.8109999999999999"/>
    <n v="1.429"/>
    <x v="0"/>
    <s v="SI"/>
    <n v="57"/>
  </r>
  <r>
    <s v="BMW           "/>
    <x v="87"/>
    <x v="1669"/>
    <n v="5100000"/>
    <x v="147"/>
    <n v="2022"/>
    <n v="6000"/>
    <s v="Petrol       "/>
    <s v="Automatic    "/>
    <s v="White  "/>
    <s v="First            "/>
    <s v="1998 cc "/>
    <s v="248 bhp @ 5200 rpm  "/>
    <x v="43"/>
    <n v="4.633"/>
    <n v="1.8109999999999999"/>
    <n v="1.429"/>
    <x v="0"/>
    <s v="SI"/>
    <n v="57"/>
  </r>
  <r>
    <s v="BMW           "/>
    <x v="885"/>
    <x v="1670"/>
    <n v="12500000"/>
    <x v="564"/>
    <n v="2021"/>
    <n v="9500"/>
    <s v="Petrol       "/>
    <s v="Automatic    "/>
    <s v="White  "/>
    <s v="First            "/>
    <s v="2998 cc "/>
    <s v="335 bhp @ 5500 rpm  "/>
    <x v="42"/>
    <n v="5.1509999999999998"/>
    <n v="2"/>
    <n v="1.8049999999999999"/>
    <x v="3"/>
    <s v="SI"/>
    <n v="83"/>
  </r>
  <r>
    <s v="Chevrolet     "/>
    <x v="886"/>
    <x v="1671"/>
    <n v="190000"/>
    <x v="368"/>
    <n v="2013"/>
    <n v="66000"/>
    <s v="Petrol       "/>
    <s v="Manual       "/>
    <s v="White  "/>
    <s v="First            "/>
    <s v="995 cc  "/>
    <s v="62 bhp @ 5400 rpm   "/>
    <x v="146"/>
    <n v="3.4950000000000001"/>
    <n v="1.4950000000000001"/>
    <n v="1.518"/>
    <x v="0"/>
    <s v="SI"/>
    <n v="38"/>
  </r>
  <r>
    <s v="Datsun        "/>
    <x v="887"/>
    <x v="1672"/>
    <n v="240000"/>
    <x v="365"/>
    <n v="2017"/>
    <n v="42000"/>
    <s v="Petrol       "/>
    <s v="Manual       "/>
    <s v="White  "/>
    <s v="First            "/>
    <s v="1198 cc "/>
    <s v="67 bhp @ 5000 rpm   "/>
    <x v="89"/>
    <n v="3.7850000000000001"/>
    <n v="1.635"/>
    <n v="1.4850000000000001"/>
    <x v="0"/>
    <s v="SI"/>
    <n v="35"/>
  </r>
  <r>
    <s v="Ford          "/>
    <x v="888"/>
    <x v="1673"/>
    <n v="434999"/>
    <x v="333"/>
    <n v="2017"/>
    <n v="23000"/>
    <s v="Petrol       "/>
    <s v="Manual       "/>
    <s v="White  "/>
    <s v="First            "/>
    <s v="1196 cc "/>
    <s v="87 bhp @ 6300 rpm   "/>
    <x v="102"/>
    <n v="3.9950000000000001"/>
    <n v="1.6950000000000001"/>
    <n v="1.5249999999999999"/>
    <x v="0"/>
    <s v="SI"/>
    <n v="42"/>
  </r>
  <r>
    <s v="Ford          "/>
    <x v="889"/>
    <x v="1674"/>
    <n v="455000"/>
    <x v="190"/>
    <n v="2014"/>
    <n v="50000"/>
    <s v="Petrol       "/>
    <s v="Manual       "/>
    <s v="White  "/>
    <s v="Second           "/>
    <s v="1499 cc "/>
    <s v="109 bhp @ 6300 rpm  "/>
    <x v="46"/>
    <n v="3.9990000000000001"/>
    <n v="1.7649999999999999"/>
    <n v="1.708"/>
    <x v="0"/>
    <s v="SI"/>
    <n v="52"/>
  </r>
  <r>
    <s v="Ford          "/>
    <x v="890"/>
    <x v="1675"/>
    <n v="475000"/>
    <x v="191"/>
    <n v="2016"/>
    <n v="69001"/>
    <s v="Petrol       "/>
    <s v="Manual       "/>
    <s v="White  "/>
    <s v="First            "/>
    <s v="1499 cc "/>
    <s v="110 bhp @ 6300 rpm  "/>
    <x v="181"/>
    <n v="3.9990000000000001"/>
    <n v="1.7649999999999999"/>
    <n v="1.708"/>
    <x v="0"/>
    <s v="SI"/>
    <n v="52"/>
  </r>
  <r>
    <s v="Ford          "/>
    <x v="889"/>
    <x v="1676"/>
    <n v="775000"/>
    <x v="266"/>
    <n v="2019"/>
    <n v="14095"/>
    <s v="Petrol       "/>
    <s v="Manual       "/>
    <s v="White  "/>
    <s v="First            "/>
    <s v="1499 cc "/>
    <s v="109 bhp @ 6300 rpm  "/>
    <x v="46"/>
    <n v="3.9990000000000001"/>
    <n v="1.7649999999999999"/>
    <n v="1.708"/>
    <x v="0"/>
    <s v="SI"/>
    <n v="52"/>
  </r>
  <r>
    <s v="Honda         "/>
    <x v="891"/>
    <x v="1677"/>
    <n v="185000"/>
    <x v="95"/>
    <n v="2008"/>
    <n v="70000"/>
    <s v="Petrol       "/>
    <s v="Automatic    "/>
    <s v="White  "/>
    <s v="Second           "/>
    <s v="1497 cc "/>
    <s v="78@5500             "/>
    <x v="182"/>
    <n v="4.3899999999999997"/>
    <n v="1.69"/>
    <n v="1.4950000000000001"/>
    <x v="0"/>
    <s v="SI"/>
    <n v="42"/>
  </r>
  <r>
    <s v="Honda         "/>
    <x v="93"/>
    <x v="1678"/>
    <n v="269000"/>
    <x v="451"/>
    <n v="2009"/>
    <n v="85000"/>
    <s v="Petrol       "/>
    <s v="Manual       "/>
    <s v="White  "/>
    <s v="Second           "/>
    <s v="1497 cc "/>
    <s v="118@6600            "/>
    <x v="49"/>
    <n v="4.42"/>
    <n v="1.6950000000000001"/>
    <n v="1.48"/>
    <x v="0"/>
    <s v="SI"/>
    <n v="42"/>
  </r>
  <r>
    <s v="Honda         "/>
    <x v="93"/>
    <x v="1679"/>
    <n v="295000"/>
    <x v="235"/>
    <n v="2010"/>
    <n v="78000"/>
    <s v="Petrol       "/>
    <s v="Manual       "/>
    <s v="White  "/>
    <s v="First            "/>
    <s v="1497 cc "/>
    <s v="118@6600            "/>
    <x v="49"/>
    <n v="4.42"/>
    <n v="1.6950000000000001"/>
    <n v="1.48"/>
    <x v="0"/>
    <s v="SI"/>
    <n v="42"/>
  </r>
  <r>
    <s v="Honda         "/>
    <x v="892"/>
    <x v="1680"/>
    <n v="300000"/>
    <x v="445"/>
    <n v="2010"/>
    <n v="83359"/>
    <s v="Petrol       "/>
    <s v="Manual       "/>
    <s v="White  "/>
    <s v="First            "/>
    <s v="1799 cc "/>
    <s v="130 bhp @ 6300 rpm  "/>
    <x v="27"/>
    <n v="4.5449999999999999"/>
    <n v="1.75"/>
    <n v="1.45"/>
    <x v="0"/>
    <s v="SI"/>
    <n v="50"/>
  </r>
  <r>
    <s v="Honda         "/>
    <x v="301"/>
    <x v="1681"/>
    <n v="341000"/>
    <x v="565"/>
    <n v="2016"/>
    <n v="49000"/>
    <s v="Petrol       "/>
    <s v="Manual       "/>
    <s v="White  "/>
    <s v="First            "/>
    <s v="1198 cc "/>
    <s v="87 bhp @ 6000 rpm   "/>
    <x v="102"/>
    <n v="3.61"/>
    <n v="1.68"/>
    <n v="1.5"/>
    <x v="0"/>
    <s v="SI"/>
    <n v="35"/>
  </r>
  <r>
    <s v="Honda         "/>
    <x v="301"/>
    <x v="1682"/>
    <n v="365000"/>
    <x v="209"/>
    <n v="2014"/>
    <n v="31000"/>
    <s v="Petrol       "/>
    <s v="Manual       "/>
    <s v="White  "/>
    <s v="First            "/>
    <s v="1198 cc "/>
    <s v="87 bhp @ 6000 rpm   "/>
    <x v="102"/>
    <n v="3.61"/>
    <n v="1.68"/>
    <n v="1.5"/>
    <x v="0"/>
    <s v="SI"/>
    <n v="35"/>
  </r>
  <r>
    <s v="Honda         "/>
    <x v="336"/>
    <x v="1683"/>
    <n v="400000"/>
    <x v="121"/>
    <n v="2013"/>
    <n v="76000"/>
    <s v="Petrol       "/>
    <s v="Manual       "/>
    <s v="White  "/>
    <s v="First            "/>
    <s v="1497 cc "/>
    <s v="116 bhp @ 6600 rpm  "/>
    <x v="109"/>
    <n v="4.4400000000000004"/>
    <n v="1.6950000000000001"/>
    <n v="1.4850000000000001"/>
    <x v="0"/>
    <s v="SI"/>
    <n v="42"/>
  </r>
  <r>
    <s v="Honda         "/>
    <x v="302"/>
    <x v="1684"/>
    <n v="425000"/>
    <x v="4"/>
    <n v="2014"/>
    <n v="53610"/>
    <s v="Petrol       "/>
    <s v="Manual       "/>
    <s v="White  "/>
    <s v="Second           "/>
    <s v="1198 cc "/>
    <s v="87 bhp @ 6000 rpm   "/>
    <x v="102"/>
    <n v="3.99"/>
    <n v="1.68"/>
    <n v="1.5049999999999999"/>
    <x v="0"/>
    <s v="SI"/>
    <n v="35"/>
  </r>
  <r>
    <s v="Honda         "/>
    <x v="649"/>
    <x v="1685"/>
    <n v="434999"/>
    <x v="333"/>
    <n v="2014"/>
    <n v="50000"/>
    <s v="Petrol       "/>
    <s v="Automatic    "/>
    <s v="White  "/>
    <s v="First            "/>
    <s v="1199 cc "/>
    <s v="89 bhp @ 6000 rpm   "/>
    <x v="74"/>
    <n v="3.99"/>
    <n v="1.68"/>
    <n v="1.5049999999999999"/>
    <x v="0"/>
    <s v="SI"/>
    <n v="35"/>
  </r>
  <r>
    <s v="Honda         "/>
    <x v="301"/>
    <x v="1686"/>
    <n v="440000"/>
    <x v="566"/>
    <n v="2016"/>
    <n v="50374"/>
    <s v="Petrol       "/>
    <s v="Manual       "/>
    <s v="White  "/>
    <s v="First            "/>
    <s v="1198 cc "/>
    <s v="87 bhp @ 6000 rpm   "/>
    <x v="102"/>
    <n v="3.61"/>
    <n v="1.68"/>
    <n v="1.5"/>
    <x v="0"/>
    <s v="SI"/>
    <n v="35"/>
  </r>
  <r>
    <s v="Honda         "/>
    <x v="893"/>
    <x v="1687"/>
    <n v="450000"/>
    <x v="271"/>
    <n v="2014"/>
    <n v="48409"/>
    <s v="Petrol       "/>
    <s v="Manual       "/>
    <s v="White 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894"/>
    <x v="1688"/>
    <n v="480000"/>
    <x v="305"/>
    <n v="2016"/>
    <n v="50000"/>
    <s v="Petrol       "/>
    <s v="Manual       "/>
    <s v="White  "/>
    <s v="First            "/>
    <s v="1198 cc "/>
    <s v="87 bhp @ 6000 rpm   "/>
    <x v="102"/>
    <n v="3.99"/>
    <n v="1.68"/>
    <n v="1.5049999999999999"/>
    <x v="0"/>
    <s v="SI"/>
    <n v="35"/>
  </r>
  <r>
    <s v="Honda         "/>
    <x v="895"/>
    <x v="1689"/>
    <n v="520000"/>
    <x v="352"/>
    <n v="2015"/>
    <n v="42000"/>
    <s v="Petrol       "/>
    <s v="Automatic    "/>
    <s v="White  "/>
    <s v="First            "/>
    <s v="1198 cc "/>
    <s v="87 bhp @ 6000 rpm   "/>
    <x v="102"/>
    <n v="3.9550000000000001"/>
    <n v="1.694"/>
    <n v="1.544"/>
    <x v="0"/>
    <s v="SI"/>
    <n v="40"/>
  </r>
  <r>
    <s v="Honda         "/>
    <x v="307"/>
    <x v="1690"/>
    <n v="545000"/>
    <x v="211"/>
    <n v="2015"/>
    <n v="42000"/>
    <s v="Petrol       "/>
    <s v="Automatic    "/>
    <s v="White  "/>
    <s v="First            "/>
    <s v="1199 cc "/>
    <s v="89 bhp @ 6000 rpm   "/>
    <x v="74"/>
    <n v="3.9550000000000001"/>
    <n v="1.694"/>
    <n v="1.544"/>
    <x v="0"/>
    <s v="SI"/>
    <n v="40"/>
  </r>
  <r>
    <s v="Honda         "/>
    <x v="338"/>
    <x v="1691"/>
    <n v="580000"/>
    <x v="164"/>
    <n v="2017"/>
    <n v="39000"/>
    <s v="Petrol       "/>
    <s v="Manual       "/>
    <s v="White  "/>
    <s v="First            "/>
    <s v="1199 cc "/>
    <s v="89 bhp @ 6000 rpm   "/>
    <x v="74"/>
    <n v="3.9990000000000001"/>
    <n v="1.734"/>
    <n v="1.601"/>
    <x v="0"/>
    <s v="SI"/>
    <n v="40"/>
  </r>
  <r>
    <s v="Honda         "/>
    <x v="305"/>
    <x v="1692"/>
    <n v="590000"/>
    <x v="212"/>
    <n v="2015"/>
    <n v="75258"/>
    <s v="Petrol       "/>
    <s v="Automatic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896"/>
    <x v="1693"/>
    <n v="645000"/>
    <x v="306"/>
    <n v="2017"/>
    <n v="64000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897"/>
    <x v="1694"/>
    <n v="650000"/>
    <x v="213"/>
    <n v="2019"/>
    <n v="54000"/>
    <s v="Petrol       "/>
    <s v="Automatic    "/>
    <s v="White  "/>
    <s v="Second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898"/>
    <x v="1695"/>
    <n v="650000"/>
    <x v="213"/>
    <n v="2019"/>
    <n v="42000"/>
    <s v="Petrol       "/>
    <s v="Manual       "/>
    <s v="White  "/>
    <s v="First            "/>
    <s v="1198 cc "/>
    <s v="87 bhp @ 6000 rpm   "/>
    <x v="102"/>
    <n v="3.99"/>
    <n v="1.68"/>
    <n v="1.5049999999999999"/>
    <x v="0"/>
    <s v="SI"/>
    <n v="35"/>
  </r>
  <r>
    <s v="Honda         "/>
    <x v="485"/>
    <x v="1696"/>
    <n v="675000"/>
    <x v="55"/>
    <n v="2019"/>
    <n v="74237"/>
    <s v="Petrol       "/>
    <s v="Manual       "/>
    <s v="White 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899"/>
    <x v="1697"/>
    <n v="675000"/>
    <x v="55"/>
    <n v="2020"/>
    <n v="25000"/>
    <s v="Petrol       "/>
    <s v="Manual       "/>
    <s v="White 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306"/>
    <x v="1698"/>
    <n v="690000"/>
    <x v="233"/>
    <n v="2014"/>
    <n v="37000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900"/>
    <x v="1699"/>
    <n v="695000"/>
    <x v="194"/>
    <n v="2017"/>
    <n v="51292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901"/>
    <x v="1700"/>
    <n v="700000"/>
    <x v="424"/>
    <n v="2022"/>
    <n v="1000"/>
    <s v="Petrol       "/>
    <s v="Manual       "/>
    <s v="White  "/>
    <s v="First            "/>
    <s v="1199 cc "/>
    <s v="89 bhp @ 6000 rpm   "/>
    <x v="74"/>
    <n v="3.9950000000000001"/>
    <n v="1.6950000000000001"/>
    <n v="1.5009999999999999"/>
    <x v="0"/>
    <s v="SI"/>
    <n v="35"/>
  </r>
  <r>
    <s v="Honda         "/>
    <x v="412"/>
    <x v="1701"/>
    <n v="790000"/>
    <x v="425"/>
    <n v="2016"/>
    <n v="63088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38"/>
    <x v="1702"/>
    <n v="795000"/>
    <x v="260"/>
    <n v="2018"/>
    <n v="45326"/>
    <s v="Petrol       "/>
    <s v="Manual       "/>
    <s v="White  "/>
    <s v="First            "/>
    <s v="1199 cc "/>
    <s v="89 bhp @ 6000 rpm   "/>
    <x v="74"/>
    <n v="3.9990000000000001"/>
    <n v="1.734"/>
    <n v="1.601"/>
    <x v="0"/>
    <s v="SI"/>
    <n v="40"/>
  </r>
  <r>
    <s v="Honda         "/>
    <x v="338"/>
    <x v="1703"/>
    <n v="819999"/>
    <x v="120"/>
    <n v="2018"/>
    <n v="27963"/>
    <s v="Petrol       "/>
    <s v="Manual       "/>
    <s v="White  "/>
    <s v="First            "/>
    <s v="1199 cc "/>
    <s v="89 bhp @ 6000 rpm   "/>
    <x v="74"/>
    <n v="3.9990000000000001"/>
    <n v="1.734"/>
    <n v="1.601"/>
    <x v="0"/>
    <s v="SI"/>
    <n v="40"/>
  </r>
  <r>
    <s v="Honda         "/>
    <x v="310"/>
    <x v="1704"/>
    <n v="825000"/>
    <x v="79"/>
    <n v="2016"/>
    <n v="45000"/>
    <s v="Petrol       "/>
    <s v="Automatic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270"/>
    <x v="1705"/>
    <n v="840000"/>
    <x v="371"/>
    <n v="2019"/>
    <n v="34000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38"/>
    <x v="1706"/>
    <n v="900000"/>
    <x v="74"/>
    <n v="2019"/>
    <n v="17000"/>
    <s v="Petrol       "/>
    <s v="Manual       "/>
    <s v="White  "/>
    <s v="First            "/>
    <s v="1199 cc "/>
    <s v="89 bhp @ 6000 rpm   "/>
    <x v="74"/>
    <n v="3.9990000000000001"/>
    <n v="1.734"/>
    <n v="1.601"/>
    <x v="0"/>
    <s v="SI"/>
    <n v="40"/>
  </r>
  <r>
    <s v="Honda         "/>
    <x v="653"/>
    <x v="1707"/>
    <n v="950000"/>
    <x v="112"/>
    <n v="2019"/>
    <n v="22000"/>
    <s v="Petrol       "/>
    <s v="Manual       "/>
    <s v="White  "/>
    <s v="First            "/>
    <s v="1497 cc "/>
    <s v="118 bhp @ 6600 rpm  "/>
    <x v="68"/>
    <n v="4.4400000000000004"/>
    <n v="1.6950000000000001"/>
    <n v="1.4950000000000001"/>
    <x v="0"/>
    <s v="SI"/>
    <n v="40"/>
  </r>
  <r>
    <s v="Honda         "/>
    <x v="412"/>
    <x v="1708"/>
    <n v="1199000"/>
    <x v="330"/>
    <n v="2020"/>
    <n v="26497"/>
    <s v="Petrol       "/>
    <s v="Manual       "/>
    <s v="White  "/>
    <s v="Second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412"/>
    <x v="1709"/>
    <n v="1255000"/>
    <x v="567"/>
    <n v="2021"/>
    <n v="10000"/>
    <s v="Petrol       "/>
    <s v="Manual       "/>
    <s v="White  "/>
    <s v="First            "/>
    <s v="1497 cc "/>
    <s v="117 bhp @ 6600 rpm  "/>
    <x v="50"/>
    <n v="4.4400000000000004"/>
    <n v="1.6950000000000001"/>
    <n v="1.4950000000000001"/>
    <x v="0"/>
    <s v="SI"/>
    <n v="40"/>
  </r>
  <r>
    <s v="Honda         "/>
    <x v="314"/>
    <x v="1710"/>
    <n v="1700000"/>
    <x v="37"/>
    <n v="2022"/>
    <n v="8530"/>
    <s v="Petrol       "/>
    <s v="Automatic    "/>
    <s v="White  "/>
    <s v="UnRegistered Car "/>
    <s v="1498 cc "/>
    <s v="119 bhp @ 6600 rpm  "/>
    <x v="110"/>
    <n v="4.5490000000000004"/>
    <n v="1.748"/>
    <n v="1.4890000000000001"/>
    <x v="0"/>
    <s v="SI"/>
    <n v="40"/>
  </r>
  <r>
    <s v="Hyundai       "/>
    <x v="902"/>
    <x v="1711"/>
    <n v="165000"/>
    <x v="568"/>
    <n v="2009"/>
    <n v="55000"/>
    <s v="Petrol       "/>
    <s v="Manual       "/>
    <s v="White  "/>
    <s v="First            "/>
    <s v="1197 cc "/>
    <s v="80@5200             "/>
    <x v="51"/>
    <n v="3.5649999999999999"/>
    <n v="1.595"/>
    <n v="1.55"/>
    <x v="0"/>
    <s v="SI"/>
    <n v="35"/>
  </r>
  <r>
    <s v="Hyundai       "/>
    <x v="658"/>
    <x v="1712"/>
    <n v="190000"/>
    <x v="368"/>
    <n v="2013"/>
    <n v="63000"/>
    <s v="Petrol       "/>
    <s v="Manual       "/>
    <s v="White  "/>
    <s v="Second           "/>
    <s v="814 cc  "/>
    <s v="56@5500             "/>
    <x v="155"/>
    <n v="3.4950000000000001"/>
    <n v="1.55"/>
    <n v="1.5"/>
    <x v="0"/>
    <s v="SI"/>
    <n v="32"/>
  </r>
  <r>
    <s v="Hyundai       "/>
    <x v="339"/>
    <x v="1713"/>
    <n v="190000"/>
    <x v="368"/>
    <n v="2010"/>
    <n v="60000"/>
    <s v="Petrol       "/>
    <s v="Manual       "/>
    <s v="White  "/>
    <s v="Third            "/>
    <s v="1197 cc "/>
    <s v="80@5200             "/>
    <x v="51"/>
    <n v="3.5649999999999999"/>
    <n v="1.595"/>
    <n v="1.55"/>
    <x v="0"/>
    <s v="SI"/>
    <n v="35"/>
  </r>
  <r>
    <s v="Hyundai       "/>
    <x v="903"/>
    <x v="1714"/>
    <n v="225000"/>
    <x v="308"/>
    <n v="2012"/>
    <n v="26000"/>
    <s v="Petrol       "/>
    <s v="Manual       "/>
    <s v="White  "/>
    <s v="First            "/>
    <s v="1086 cc "/>
    <s v="68 bhp @ 5500 rpm   "/>
    <x v="79"/>
    <n v="3.585"/>
    <n v="1.595"/>
    <n v="1.55"/>
    <x v="0"/>
    <s v="SI"/>
    <n v="35"/>
  </r>
  <r>
    <s v="Hyundai       "/>
    <x v="417"/>
    <x v="1715"/>
    <n v="240000"/>
    <x v="365"/>
    <n v="2013"/>
    <n v="64000"/>
    <s v="Petrol       "/>
    <s v="Manual       "/>
    <s v="White  "/>
    <s v="First            "/>
    <s v="998 cc  "/>
    <s v="68 bhp @ 6200 rpm   "/>
    <x v="79"/>
    <n v="3.5150000000000001"/>
    <n v="1.5"/>
    <n v="1.51"/>
    <x v="0"/>
    <s v="SI"/>
    <n v="32"/>
  </r>
  <r>
    <s v="Hyundai       "/>
    <x v="486"/>
    <x v="1716"/>
    <n v="250000"/>
    <x v="93"/>
    <n v="2012"/>
    <n v="54556"/>
    <s v="Petrol       "/>
    <s v="Manual   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904"/>
    <x v="1717"/>
    <n v="250000"/>
    <x v="93"/>
    <n v="2014"/>
    <n v="25000"/>
    <s v="Petrol       "/>
    <s v="Manual       "/>
    <s v="White  "/>
    <s v="First            "/>
    <s v="814 cc  "/>
    <s v="55 bhp @ 5500 rpm   "/>
    <x v="83"/>
    <n v="3.4950000000000001"/>
    <n v="1.55"/>
    <n v="1.5"/>
    <x v="0"/>
    <s v="SI"/>
    <n v="32"/>
  </r>
  <r>
    <s v="Hyundai       "/>
    <x v="486"/>
    <x v="1718"/>
    <n v="250000"/>
    <x v="93"/>
    <n v="2011"/>
    <n v="53000"/>
    <s v="Petrol       "/>
    <s v="Manual   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903"/>
    <x v="1719"/>
    <n v="250000"/>
    <x v="93"/>
    <n v="2012"/>
    <n v="48568"/>
    <s v="Petrol       "/>
    <s v="Manual       "/>
    <s v="White  "/>
    <s v="First            "/>
    <s v="1086 cc "/>
    <s v="68 bhp @ 5500 rpm   "/>
    <x v="79"/>
    <n v="3.585"/>
    <n v="1.595"/>
    <n v="1.55"/>
    <x v="0"/>
    <s v="SI"/>
    <n v="35"/>
  </r>
  <r>
    <s v="Hyundai       "/>
    <x v="905"/>
    <x v="1720"/>
    <n v="254999"/>
    <x v="457"/>
    <n v="2012"/>
    <n v="18954"/>
    <s v="Petrol       "/>
    <s v="Manual       "/>
    <s v="White  "/>
    <s v="First            "/>
    <s v="1086 cc "/>
    <s v="68 bhp @ 5500 rpm   "/>
    <x v="79"/>
    <n v="3.585"/>
    <n v="1.595"/>
    <n v="1.55"/>
    <x v="0"/>
    <s v="SI"/>
    <n v="35"/>
  </r>
  <r>
    <s v="Hyundai       "/>
    <x v="417"/>
    <x v="1721"/>
    <n v="275000"/>
    <x v="189"/>
    <n v="2012"/>
    <n v="30000"/>
    <s v="Petrol       "/>
    <s v="Manual       "/>
    <s v="White  "/>
    <s v="First            "/>
    <s v="998 cc  "/>
    <s v="68 bhp @ 6200 rpm   "/>
    <x v="79"/>
    <n v="3.5150000000000001"/>
    <n v="1.5"/>
    <n v="1.51"/>
    <x v="0"/>
    <s v="SI"/>
    <n v="32"/>
  </r>
  <r>
    <s v="Hyundai       "/>
    <x v="904"/>
    <x v="1722"/>
    <n v="275000"/>
    <x v="189"/>
    <n v="2014"/>
    <n v="83000"/>
    <s v="Petrol       "/>
    <s v="Manual       "/>
    <s v="White  "/>
    <s v="Second           "/>
    <s v="814 cc  "/>
    <s v="55 bhp @ 5500 rpm   "/>
    <x v="83"/>
    <n v="3.4950000000000001"/>
    <n v="1.55"/>
    <n v="1.5"/>
    <x v="0"/>
    <s v="SI"/>
    <n v="32"/>
  </r>
  <r>
    <s v="Hyundai       "/>
    <x v="415"/>
    <x v="1723"/>
    <n v="290000"/>
    <x v="206"/>
    <n v="2018"/>
    <n v="70000"/>
    <s v="Petrol       "/>
    <s v="Manual       "/>
    <s v="White  "/>
    <s v="First            "/>
    <s v="814 cc  "/>
    <s v="55 bhp @ 5500 rpm   "/>
    <x v="83"/>
    <n v="3.4950000000000001"/>
    <n v="1.55"/>
    <n v="1.5"/>
    <x v="0"/>
    <s v="SI"/>
    <n v="32"/>
  </r>
  <r>
    <s v="Hyundai       "/>
    <x v="486"/>
    <x v="1724"/>
    <n v="290000"/>
    <x v="206"/>
    <n v="2011"/>
    <n v="91000"/>
    <s v="Petrol       "/>
    <s v="Manual   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415"/>
    <x v="1725"/>
    <n v="300000"/>
    <x v="445"/>
    <n v="2018"/>
    <n v="51000"/>
    <s v="Petrol       "/>
    <s v="Manual       "/>
    <s v="White  "/>
    <s v="First            "/>
    <s v="814 cc  "/>
    <s v="55 bhp @ 5500 rpm   "/>
    <x v="83"/>
    <n v="3.4950000000000001"/>
    <n v="1.55"/>
    <n v="1.5"/>
    <x v="0"/>
    <s v="SI"/>
    <n v="32"/>
  </r>
  <r>
    <s v="Hyundai       "/>
    <x v="416"/>
    <x v="1726"/>
    <n v="315000"/>
    <x v="247"/>
    <n v="2012"/>
    <n v="75000"/>
    <s v="Petrol       "/>
    <s v="Manual   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906"/>
    <x v="1727"/>
    <n v="360000"/>
    <x v="250"/>
    <n v="2015"/>
    <n v="16205"/>
    <s v="Petrol       "/>
    <s v="Manual       "/>
    <s v="White  "/>
    <s v="First            "/>
    <s v="998 cc  "/>
    <s v="68 bhp @ 6200 rpm   "/>
    <x v="79"/>
    <n v="3.5150000000000001"/>
    <n v="1.55"/>
    <n v="1.51"/>
    <x v="0"/>
    <s v="SI"/>
    <n v="32"/>
  </r>
  <r>
    <s v="Hyundai       "/>
    <x v="669"/>
    <x v="1728"/>
    <n v="365000"/>
    <x v="209"/>
    <n v="2014"/>
    <n v="76000"/>
    <s v="Petrol       "/>
    <s v="Manual       "/>
    <s v="White  "/>
    <s v="First            "/>
    <s v="1197 cc "/>
    <s v="81 bhp @ 6000 rpm   "/>
    <x v="52"/>
    <n v="3.7650000000000001"/>
    <n v="1.66"/>
    <n v="1.52"/>
    <x v="0"/>
    <s v="SI"/>
    <n v="43"/>
  </r>
  <r>
    <s v="Hyundai       "/>
    <x v="418"/>
    <x v="1729"/>
    <n v="370000"/>
    <x v="304"/>
    <n v="2013"/>
    <n v="41000"/>
    <s v="Petrol       "/>
    <s v="Automatic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907"/>
    <x v="1730"/>
    <n v="375000"/>
    <x v="75"/>
    <n v="2013"/>
    <n v="29135"/>
    <s v="Petrol       "/>
    <s v="Manual       "/>
    <s v="White  "/>
    <s v="First            "/>
    <s v="1197 cc "/>
    <s v="83 bhp @ 6000 rpm   "/>
    <x v="92"/>
    <n v="3.9950000000000001"/>
    <n v="1.71"/>
    <n v="1.5049999999999999"/>
    <x v="0"/>
    <s v="SI"/>
    <n v="45"/>
  </r>
  <r>
    <s v="Hyundai       "/>
    <x v="908"/>
    <x v="1731"/>
    <n v="380000"/>
    <x v="328"/>
    <n v="2013"/>
    <n v="57000"/>
    <s v="Petrol       "/>
    <s v="Automatic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487"/>
    <x v="1732"/>
    <n v="385000"/>
    <x v="329"/>
    <n v="2013"/>
    <n v="79287"/>
    <s v="Petrol       "/>
    <s v="Manual       "/>
    <s v="White  "/>
    <s v="First            "/>
    <s v="1197 cc "/>
    <s v="83 bhp @ 6000 rpm   "/>
    <x v="92"/>
    <n v="3.9950000000000001"/>
    <n v="1.71"/>
    <n v="1.5049999999999999"/>
    <x v="0"/>
    <s v="SI"/>
    <n v="45"/>
  </r>
  <r>
    <s v="Hyundai       "/>
    <x v="486"/>
    <x v="1733"/>
    <n v="390000"/>
    <x v="341"/>
    <n v="2015"/>
    <n v="49123"/>
    <s v="Petrol       "/>
    <s v="Manual       "/>
    <s v="White  "/>
    <s v="First            "/>
    <s v="1197 cc "/>
    <s v="79 bhp @ 6000 rpm   "/>
    <x v="84"/>
    <n v="3.585"/>
    <n v="1.595"/>
    <n v="1.55"/>
    <x v="0"/>
    <s v="SI"/>
    <n v="35"/>
  </r>
  <r>
    <s v="Hyundai       "/>
    <x v="909"/>
    <x v="1734"/>
    <n v="399000"/>
    <x v="375"/>
    <n v="2014"/>
    <n v="74000"/>
    <s v="Petrol       "/>
    <s v="Manual       "/>
    <s v="White  "/>
    <s v="First            "/>
    <s v="1197 cc "/>
    <s v="81 bhp @ 6000 rpm   "/>
    <x v="52"/>
    <n v="3.9950000000000001"/>
    <n v="1.66"/>
    <n v="1.52"/>
    <x v="0"/>
    <s v="SI"/>
    <n v="43"/>
  </r>
  <r>
    <s v="Hyundai       "/>
    <x v="910"/>
    <x v="1735"/>
    <n v="400000"/>
    <x v="121"/>
    <n v="2015"/>
    <n v="41273"/>
    <s v="Petrol       "/>
    <s v="Manual       "/>
    <s v="White  "/>
    <s v="First            "/>
    <s v="1495 cc "/>
    <s v="94 bhp @ 5500 rpm   "/>
    <x v="93"/>
    <n v="4.25"/>
    <n v="1.67"/>
    <n v="1.37"/>
    <x v="0"/>
    <s v="SI"/>
    <n v="45"/>
  </r>
  <r>
    <s v="Hyundai       "/>
    <x v="205"/>
    <x v="1736"/>
    <n v="436000"/>
    <x v="569"/>
    <n v="2014"/>
    <n v="37959"/>
    <s v="Petrol       "/>
    <s v="Automatic    "/>
    <s v="White  "/>
    <s v="Second           "/>
    <s v="1197 cc "/>
    <s v="79 bhp @ 6000 rpm   "/>
    <x v="84"/>
    <n v="3.7650000000000001"/>
    <n v="1.66"/>
    <n v="1.52"/>
    <x v="0"/>
    <s v="SI"/>
    <n v="43"/>
  </r>
  <r>
    <s v="Hyundai       "/>
    <x v="425"/>
    <x v="1737"/>
    <n v="459999"/>
    <x v="310"/>
    <n v="2016"/>
    <n v="61223"/>
    <s v="Petrol       "/>
    <s v="Manual       "/>
    <s v="White  "/>
    <s v="First            "/>
    <s v="1197 cc "/>
    <s v="81 bhp @ 6000 rpm   "/>
    <x v="52"/>
    <n v="3.7650000000000001"/>
    <n v="1.66"/>
    <n v="1.52"/>
    <x v="0"/>
    <s v="SI"/>
    <n v="43"/>
  </r>
  <r>
    <s v="Hyundai       "/>
    <x v="205"/>
    <x v="1738"/>
    <n v="475000"/>
    <x v="191"/>
    <n v="2014"/>
    <n v="61866"/>
    <s v="Petrol       "/>
    <s v="Automatic    "/>
    <s v="White  "/>
    <s v="First            "/>
    <s v="1197 cc "/>
    <s v="79 bhp @ 6000 rpm   "/>
    <x v="84"/>
    <n v="3.7650000000000001"/>
    <n v="1.66"/>
    <n v="1.52"/>
    <x v="0"/>
    <s v="SI"/>
    <n v="43"/>
  </r>
  <r>
    <s v="Hyundai       "/>
    <x v="425"/>
    <x v="1739"/>
    <n v="484999"/>
    <x v="232"/>
    <n v="2018"/>
    <n v="55221"/>
    <s v="Petrol       "/>
    <s v="Manual       "/>
    <s v="White  "/>
    <s v="First            "/>
    <s v="1197 cc "/>
    <s v="81 bhp @ 6000 rpm   "/>
    <x v="52"/>
    <n v="3.7650000000000001"/>
    <n v="1.66"/>
    <n v="1.52"/>
    <x v="0"/>
    <s v="SI"/>
    <n v="43"/>
  </r>
  <r>
    <s v="Hyundai       "/>
    <x v="97"/>
    <x v="1740"/>
    <n v="490000"/>
    <x v="223"/>
    <n v="2015"/>
    <n v="23103"/>
    <s v="Petrol       "/>
    <s v="Manual       "/>
    <s v="White  "/>
    <s v="First            "/>
    <s v="1197 cc "/>
    <s v="81 bhp @ 6000 rpm   "/>
    <x v="52"/>
    <n v="3.9950000000000001"/>
    <n v="1.66"/>
    <n v="1.52"/>
    <x v="0"/>
    <s v="SI"/>
    <n v="43"/>
  </r>
  <r>
    <s v="Hyundai       "/>
    <x v="909"/>
    <x v="1741"/>
    <n v="490000"/>
    <x v="223"/>
    <n v="2018"/>
    <n v="66000"/>
    <s v="Petrol       "/>
    <s v="Manual       "/>
    <s v="White  "/>
    <s v="First            "/>
    <s v="1197 cc "/>
    <s v="81 bhp @ 6000 rpm   "/>
    <x v="52"/>
    <n v="3.9950000000000001"/>
    <n v="1.66"/>
    <n v="1.52"/>
    <x v="0"/>
    <s v="SI"/>
    <n v="43"/>
  </r>
  <r>
    <s v="Hyundai       "/>
    <x v="425"/>
    <x v="1742"/>
    <n v="495000"/>
    <x v="265"/>
    <n v="2018"/>
    <n v="45000"/>
    <s v="Petrol       "/>
    <s v="Manual       "/>
    <s v="White  "/>
    <s v="First            "/>
    <s v="1197 cc "/>
    <s v="81 bhp @ 6000 rpm   "/>
    <x v="52"/>
    <n v="3.7650000000000001"/>
    <n v="1.66"/>
    <n v="1.52"/>
    <x v="0"/>
    <s v="SI"/>
    <n v="43"/>
  </r>
  <r>
    <s v="Hyundai       "/>
    <x v="911"/>
    <x v="1743"/>
    <n v="529000"/>
    <x v="570"/>
    <n v="2015"/>
    <n v="57654"/>
    <s v="Petrol       "/>
    <s v="Manual       "/>
    <s v="White  "/>
    <s v="First            "/>
    <s v="1197 cc "/>
    <s v="82 bhp @ 6000 rpm   "/>
    <x v="85"/>
    <n v="3.9950000000000001"/>
    <n v="1.76"/>
    <n v="1.5549999999999999"/>
    <x v="0"/>
    <s v="SI"/>
    <n v="45"/>
  </r>
  <r>
    <s v="Hyundai       "/>
    <x v="425"/>
    <x v="1744"/>
    <n v="545000"/>
    <x v="211"/>
    <n v="2019"/>
    <n v="28000"/>
    <s v="Petrol       "/>
    <s v="Manual       "/>
    <s v="White  "/>
    <s v="First            "/>
    <s v="1197 cc "/>
    <s v="81 bhp @ 6000 rpm   "/>
    <x v="52"/>
    <n v="3.7650000000000001"/>
    <n v="1.66"/>
    <n v="1.52"/>
    <x v="0"/>
    <s v="SI"/>
    <n v="43"/>
  </r>
  <r>
    <s v="Hyundai       "/>
    <x v="671"/>
    <x v="1745"/>
    <n v="549000"/>
    <x v="239"/>
    <n v="2018"/>
    <n v="53000"/>
    <s v="Petrol       "/>
    <s v="Automatic    "/>
    <s v="White  "/>
    <s v="Second           "/>
    <s v="1197 cc "/>
    <s v="81 bhp @ 6000 rpm   "/>
    <x v="52"/>
    <n v="3.7650000000000001"/>
    <n v="1.66"/>
    <n v="1.52"/>
    <x v="0"/>
    <s v="SI"/>
    <n v="43"/>
  </r>
  <r>
    <s v="Hyundai       "/>
    <x v="341"/>
    <x v="1746"/>
    <n v="551000"/>
    <x v="503"/>
    <n v="2015"/>
    <n v="47752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912"/>
    <x v="1747"/>
    <n v="551000"/>
    <x v="503"/>
    <n v="2021"/>
    <n v="19000"/>
    <s v="Petrol       "/>
    <s v="Manual       "/>
    <s v="White  "/>
    <s v="First            "/>
    <s v="1086 cc "/>
    <s v="68 bhp @ 5500 rpm   "/>
    <x v="79"/>
    <n v="3.61"/>
    <n v="1.645"/>
    <n v="1.56"/>
    <x v="0"/>
    <s v="SI"/>
    <n v="35"/>
  </r>
  <r>
    <s v="Hyundai       "/>
    <x v="665"/>
    <x v="1748"/>
    <n v="575000"/>
    <x v="163"/>
    <n v="2015"/>
    <n v="67000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340"/>
    <x v="1749"/>
    <n v="589000"/>
    <x v="571"/>
    <n v="2018"/>
    <n v="13772"/>
    <s v="Petrol       "/>
    <s v="Automatic    "/>
    <s v="White  "/>
    <s v="First            "/>
    <s v="1086 cc "/>
    <s v="68 bhp @ 5500 rpm   "/>
    <x v="79"/>
    <n v="3.61"/>
    <n v="1.645"/>
    <n v="1.56"/>
    <x v="0"/>
    <s v="SI"/>
    <n v="35"/>
  </r>
  <r>
    <s v="Hyundai       "/>
    <x v="913"/>
    <x v="1750"/>
    <n v="590000"/>
    <x v="212"/>
    <n v="2020"/>
    <n v="74000"/>
    <s v="Petrol       "/>
    <s v="Manual       "/>
    <s v="White  "/>
    <s v="First            "/>
    <s v="1197 cc "/>
    <s v="82 bhp @ 6000 rpm   "/>
    <x v="85"/>
    <n v="3.8050000000000002"/>
    <n v="1.68"/>
    <n v="1.52"/>
    <x v="0"/>
    <s v="SI"/>
    <n v="37"/>
  </r>
  <r>
    <s v="Hyundai       "/>
    <x v="207"/>
    <x v="1751"/>
    <n v="595000"/>
    <x v="32"/>
    <n v="2019"/>
    <n v="48000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0"/>
  </r>
  <r>
    <s v="Hyundai       "/>
    <x v="316"/>
    <x v="1752"/>
    <n v="595000"/>
    <x v="32"/>
    <n v="2015"/>
    <n v="45000"/>
    <s v="Petrol       "/>
    <s v="Manual       "/>
    <s v="White  "/>
    <s v="First            "/>
    <s v="1197 cc "/>
    <s v="82 bhp @ 6000 rpm   "/>
    <x v="85"/>
    <n v="3.9950000000000001"/>
    <n v="1.76"/>
    <n v="1.5549999999999999"/>
    <x v="0"/>
    <s v="SI"/>
    <n v="45"/>
  </r>
  <r>
    <s v="Hyundai       "/>
    <x v="426"/>
    <x v="1753"/>
    <n v="625000"/>
    <x v="187"/>
    <n v="2019"/>
    <n v="31000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914"/>
    <x v="1754"/>
    <n v="645000"/>
    <x v="306"/>
    <n v="2013"/>
    <n v="17000"/>
    <s v="Petrol       "/>
    <s v="Manual       "/>
    <s v="White  "/>
    <s v="First            "/>
    <s v="1797 cc "/>
    <s v="147 bhp @ 6500 rpm  "/>
    <x v="127"/>
    <n v="4.53"/>
    <n v="1.7749999999999999"/>
    <n v="1.47"/>
    <x v="0"/>
    <s v="SI"/>
    <n v="56"/>
  </r>
  <r>
    <s v="Hyundai       "/>
    <x v="98"/>
    <x v="1755"/>
    <n v="645000"/>
    <x v="306"/>
    <n v="2016"/>
    <n v="45000"/>
    <s v="Petrol       "/>
    <s v="Manual       "/>
    <s v="White  "/>
    <s v="First            "/>
    <s v="1591 cc "/>
    <s v="121 bhp @ 6300 rpm  "/>
    <x v="53"/>
    <n v="4.375"/>
    <n v="1.7"/>
    <n v="1.4750000000000001"/>
    <x v="0"/>
    <s v="SI"/>
    <n v="43"/>
  </r>
  <r>
    <s v="Hyundai       "/>
    <x v="428"/>
    <x v="1756"/>
    <n v="650000"/>
    <x v="213"/>
    <n v="2020"/>
    <n v="58100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341"/>
    <x v="1757"/>
    <n v="675000"/>
    <x v="55"/>
    <n v="2017"/>
    <n v="48591"/>
    <s v="Petrol       "/>
    <s v="Manual       "/>
    <s v="White  "/>
    <s v="First            "/>
    <s v="1197 cc "/>
    <s v="82 bhp @ 6000 rpm   "/>
    <x v="85"/>
    <n v="3.9849999999999999"/>
    <n v="1.734"/>
    <n v="1.5049999999999999"/>
    <x v="0"/>
    <s v="SI"/>
    <n v="45"/>
  </r>
  <r>
    <s v="Hyundai       "/>
    <x v="422"/>
    <x v="1758"/>
    <n v="699000"/>
    <x v="309"/>
    <n v="2017"/>
    <n v="67000"/>
    <s v="Petrol       "/>
    <s v="Manual       "/>
    <s v="White  "/>
    <s v="First            "/>
    <s v="1591 cc "/>
    <s v="121 bhp @ 6300 rpm  "/>
    <x v="53"/>
    <n v="4.37"/>
    <n v="1.7"/>
    <n v="1.4750000000000001"/>
    <x v="0"/>
    <s v="SI"/>
    <n v="43"/>
  </r>
  <r>
    <s v="Hyundai       "/>
    <x v="914"/>
    <x v="1759"/>
    <n v="700000"/>
    <x v="424"/>
    <n v="2014"/>
    <n v="64000"/>
    <s v="Petrol       "/>
    <s v="Manual       "/>
    <s v="White  "/>
    <s v="First            "/>
    <s v="1797 cc "/>
    <s v="147 bhp @ 6500 rpm  "/>
    <x v="127"/>
    <n v="4.53"/>
    <n v="1.7749999999999999"/>
    <n v="1.47"/>
    <x v="0"/>
    <s v="SI"/>
    <n v="56"/>
  </r>
  <r>
    <s v="Hyundai       "/>
    <x v="915"/>
    <x v="1760"/>
    <n v="700000"/>
    <x v="424"/>
    <n v="2020"/>
    <n v="25000"/>
    <s v="Petrol       "/>
    <s v="Manual       "/>
    <s v="White  "/>
    <s v="First            "/>
    <s v="1197 cc "/>
    <s v="82 bhp @ 6000 rpm   "/>
    <x v="85"/>
    <n v="3.9950000000000001"/>
    <n v="1.7749999999999999"/>
    <n v="1.5049999999999999"/>
    <x v="0"/>
    <s v="SI"/>
    <n v="37"/>
  </r>
  <r>
    <s v="Hyundai       "/>
    <x v="916"/>
    <x v="1761"/>
    <n v="750000"/>
    <x v="96"/>
    <n v="2019"/>
    <n v="43600"/>
    <s v="Petrol       "/>
    <s v="Automatic    "/>
    <s v="White  "/>
    <s v="First            "/>
    <s v="998 cc  "/>
    <s v="118 bhp @ 6000 rpm  "/>
    <x v="68"/>
    <n v="3.9950000000000001"/>
    <n v="1.77"/>
    <n v="1.605"/>
    <x v="0"/>
    <s v="SI"/>
    <n v="45"/>
  </r>
  <r>
    <s v="Hyundai       "/>
    <x v="917"/>
    <x v="1762"/>
    <n v="755000"/>
    <x v="500"/>
    <n v="2022"/>
    <n v="2272"/>
    <s v="Petrol       "/>
    <s v="Manual       "/>
    <s v="White  "/>
    <s v="First            "/>
    <s v="1197 cc "/>
    <s v="82 bhp @ 6000 rpm   "/>
    <x v="85"/>
    <n v="3.8050000000000002"/>
    <n v="1.68"/>
    <n v="1.52"/>
    <x v="0"/>
    <s v="SI"/>
    <n v="37"/>
  </r>
  <r>
    <s v="Hyundai       "/>
    <x v="918"/>
    <x v="1763"/>
    <n v="770000"/>
    <x v="288"/>
    <n v="2016"/>
    <n v="20000"/>
    <s v="Petrol       "/>
    <s v="Automatic    "/>
    <s v="White  "/>
    <s v="First            "/>
    <s v="1591 cc "/>
    <s v="121 bhp @ 6300 rpm  "/>
    <x v="53"/>
    <n v="4.375"/>
    <n v="1.7"/>
    <n v="1.4750000000000001"/>
    <x v="0"/>
    <s v="SI"/>
    <n v="43"/>
  </r>
  <r>
    <s v="Hyundai       "/>
    <x v="915"/>
    <x v="1764"/>
    <n v="775000"/>
    <x v="266"/>
    <n v="2020"/>
    <n v="39000"/>
    <s v="Petrol       "/>
    <s v="Manual       "/>
    <s v="White  "/>
    <s v="First            "/>
    <s v="1197 cc "/>
    <s v="82 bhp @ 6000 rpm   "/>
    <x v="85"/>
    <n v="3.9950000000000001"/>
    <n v="1.7749999999999999"/>
    <n v="1.5049999999999999"/>
    <x v="0"/>
    <s v="SI"/>
    <n v="37"/>
  </r>
  <r>
    <s v="Hyundai       "/>
    <x v="919"/>
    <x v="1765"/>
    <n v="795000"/>
    <x v="260"/>
    <n v="2022"/>
    <n v="4000"/>
    <s v="Petrol       "/>
    <s v="Automatic    "/>
    <s v="White  "/>
    <s v="First            "/>
    <s v="1197 cc "/>
    <s v="87 bhp @ 6000 rpm   "/>
    <x v="102"/>
    <n v="3.9950000000000001"/>
    <n v="1.7749999999999999"/>
    <n v="1.5049999999999999"/>
    <x v="0"/>
    <s v="SI"/>
    <n v="37"/>
  </r>
  <r>
    <s v="Hyundai       "/>
    <x v="430"/>
    <x v="1766"/>
    <n v="860000"/>
    <x v="234"/>
    <n v="2016"/>
    <n v="57983"/>
    <s v="Petrol       "/>
    <s v="Manual   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430"/>
    <x v="1767"/>
    <n v="885000"/>
    <x v="420"/>
    <n v="2016"/>
    <n v="57983"/>
    <s v="Petrol       "/>
    <s v="Manual   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430"/>
    <x v="1768"/>
    <n v="891000"/>
    <x v="572"/>
    <n v="2016"/>
    <n v="47000"/>
    <s v="Petrol       "/>
    <s v="Manual   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919"/>
    <x v="1769"/>
    <n v="894999"/>
    <x v="354"/>
    <n v="2021"/>
    <n v="25000"/>
    <s v="Petrol       "/>
    <s v="Automatic    "/>
    <s v="White  "/>
    <s v="First            "/>
    <s v="1197 cc "/>
    <s v="87 bhp @ 6000 rpm   "/>
    <x v="102"/>
    <n v="3.9950000000000001"/>
    <n v="1.7749999999999999"/>
    <n v="1.5049999999999999"/>
    <x v="0"/>
    <s v="SI"/>
    <n v="37"/>
  </r>
  <r>
    <s v="Hyundai       "/>
    <x v="545"/>
    <x v="1770"/>
    <n v="1000000"/>
    <x v="446"/>
    <n v="2018"/>
    <n v="42000"/>
    <s v="Petrol       "/>
    <s v="Automatic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546"/>
    <x v="1771"/>
    <n v="1050000"/>
    <x v="40"/>
    <n v="2020"/>
    <n v="16282"/>
    <s v="Petrol       "/>
    <s v="Automatic    "/>
    <s v="White  "/>
    <s v="First            "/>
    <s v="998 cc  "/>
    <s v="118 bhp @ 6000 rpm  "/>
    <x v="68"/>
    <n v="3.9950000000000001"/>
    <n v="1.7749999999999999"/>
    <n v="1.5049999999999999"/>
    <x v="0"/>
    <s v="SI"/>
    <n v="37"/>
  </r>
  <r>
    <s v="Hyundai       "/>
    <x v="429"/>
    <x v="1772"/>
    <n v="1050000"/>
    <x v="40"/>
    <n v="2018"/>
    <n v="34841"/>
    <s v="Petrol       "/>
    <s v="Manual       "/>
    <s v="White  "/>
    <s v="First            "/>
    <s v="1591 cc "/>
    <s v="122 bhp @ 6400 rpm  "/>
    <x v="54"/>
    <n v="4.2699999999999996"/>
    <n v="1.78"/>
    <n v="1.665"/>
    <x v="0"/>
    <s v="SI"/>
    <n v="55"/>
  </r>
  <r>
    <s v="Hyundai       "/>
    <x v="213"/>
    <x v="1773"/>
    <n v="1070000"/>
    <x v="573"/>
    <n v="2021"/>
    <n v="8800"/>
    <s v="Petrol       "/>
    <s v="Manual       "/>
    <s v="White  "/>
    <s v="First            "/>
    <s v="998 cc  "/>
    <s v="118 bhp @ 6000 rpm  "/>
    <x v="68"/>
    <n v="3.9950000000000001"/>
    <n v="1.77"/>
    <n v="1.605"/>
    <x v="0"/>
    <s v="SI"/>
    <n v="45"/>
  </r>
  <r>
    <s v="Hyundai       "/>
    <x v="545"/>
    <x v="1774"/>
    <n v="1074000"/>
    <x v="574"/>
    <n v="2017"/>
    <n v="50050"/>
    <s v="Petrol       "/>
    <s v="Automatic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102"/>
    <x v="1775"/>
    <n v="1075000"/>
    <x v="198"/>
    <n v="2019"/>
    <n v="45000"/>
    <s v="Petrol       "/>
    <s v="Automatic    "/>
    <s v="White  "/>
    <s v="First            "/>
    <s v="1591 cc "/>
    <s v="122 bhp @ 6400 rpm  "/>
    <x v="54"/>
    <n v="4.2699999999999996"/>
    <n v="1.78"/>
    <n v="1.665"/>
    <x v="0"/>
    <s v="SI"/>
    <n v="55"/>
  </r>
  <r>
    <s v="Hyundai       "/>
    <x v="920"/>
    <x v="1776"/>
    <n v="1075000"/>
    <x v="198"/>
    <n v="2021"/>
    <n v="12020"/>
    <s v="Petrol       "/>
    <s v="Automatic    "/>
    <s v="White  "/>
    <s v="First            "/>
    <s v="1197 cc "/>
    <s v="87 bhp @ 6000 rpm   "/>
    <x v="102"/>
    <n v="3.9950000000000001"/>
    <n v="1.7749999999999999"/>
    <n v="1.5049999999999999"/>
    <x v="0"/>
    <s v="SI"/>
    <n v="37"/>
  </r>
  <r>
    <s v="Hyundai       "/>
    <x v="214"/>
    <x v="1777"/>
    <n v="1090000"/>
    <x v="154"/>
    <n v="2020"/>
    <n v="26200"/>
    <s v="Petrol       "/>
    <s v="Automatic    "/>
    <s v="White  "/>
    <s v="First            "/>
    <s v="998 cc  "/>
    <s v="118 bhp @ 6000 rpm  "/>
    <x v="68"/>
    <n v="3.9950000000000001"/>
    <n v="1.77"/>
    <n v="1.605"/>
    <x v="0"/>
    <s v="SI"/>
    <n v="45"/>
  </r>
  <r>
    <s v="Hyundai       "/>
    <x v="206"/>
    <x v="1778"/>
    <n v="1125000"/>
    <x v="422"/>
    <n v="2019"/>
    <n v="50000"/>
    <s v="Petrol       "/>
    <s v="Automatic    "/>
    <s v="White  "/>
    <s v="First            "/>
    <s v="1591 cc "/>
    <s v="121 bhp @ 6300 rpm  "/>
    <x v="53"/>
    <n v="4.37"/>
    <n v="1.7"/>
    <n v="1.4750000000000001"/>
    <x v="0"/>
    <s v="SI"/>
    <n v="43"/>
  </r>
  <r>
    <s v="Hyundai       "/>
    <x v="921"/>
    <x v="1779"/>
    <n v="1130000"/>
    <x v="270"/>
    <n v="2020"/>
    <n v="12905"/>
    <s v="Petrol       "/>
    <s v="Manual       "/>
    <s v="White  "/>
    <s v="First            "/>
    <s v="998 cc  "/>
    <s v="118 bhp @ 6000 rpm  "/>
    <x v="68"/>
    <n v="3.9950000000000001"/>
    <n v="1.7749999999999999"/>
    <n v="1.5049999999999999"/>
    <x v="0"/>
    <s v="SI"/>
    <n v="37"/>
  </r>
  <r>
    <s v="Hyundai       "/>
    <x v="922"/>
    <x v="1780"/>
    <n v="1175000"/>
    <x v="99"/>
    <n v="2017"/>
    <n v="24000"/>
    <s v="Petrol       "/>
    <s v="Automatic    "/>
    <s v="White  "/>
    <s v="First            "/>
    <s v="1999 cc "/>
    <s v="150 bhp @ 6200 rpm  "/>
    <x v="58"/>
    <n v="4.62"/>
    <n v="1.8"/>
    <n v="1.4650000000000001"/>
    <x v="0"/>
    <s v="SI"/>
    <n v="50"/>
  </r>
  <r>
    <s v="Hyundai       "/>
    <x v="206"/>
    <x v="1781"/>
    <n v="1180000"/>
    <x v="575"/>
    <n v="2019"/>
    <n v="38000"/>
    <s v="Petrol       "/>
    <s v="Automatic    "/>
    <s v="White  "/>
    <s v="First            "/>
    <s v="1591 cc "/>
    <s v="121 bhp @ 6300 rpm  "/>
    <x v="53"/>
    <n v="4.37"/>
    <n v="1.7"/>
    <n v="1.4750000000000001"/>
    <x v="0"/>
    <s v="SI"/>
    <n v="43"/>
  </r>
  <r>
    <s v="Hyundai       "/>
    <x v="211"/>
    <x v="1782"/>
    <n v="1185000"/>
    <x v="576"/>
    <n v="2021"/>
    <n v="10700"/>
    <s v="Petrol       "/>
    <s v="Manual       "/>
    <s v="White  "/>
    <s v="First            "/>
    <s v="998 cc  "/>
    <s v="118 bhp @ 6000 rpm  "/>
    <x v="68"/>
    <n v="3.9950000000000001"/>
    <n v="1.77"/>
    <n v="1.605"/>
    <x v="0"/>
    <s v="SI"/>
    <n v="45"/>
  </r>
  <r>
    <s v="Hyundai       "/>
    <x v="545"/>
    <x v="1783"/>
    <n v="1260000"/>
    <x v="344"/>
    <n v="2018"/>
    <n v="33500"/>
    <s v="Petrol       "/>
    <s v="Automatic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545"/>
    <x v="1784"/>
    <n v="1299000"/>
    <x v="510"/>
    <n v="2018"/>
    <n v="50000"/>
    <s v="Petrol       "/>
    <s v="Automatic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102"/>
    <x v="1785"/>
    <n v="1390000"/>
    <x v="124"/>
    <n v="2019"/>
    <n v="29096"/>
    <s v="Petrol       "/>
    <s v="Automatic    "/>
    <s v="White  "/>
    <s v="First            "/>
    <s v="1591 cc "/>
    <s v="122 bhp @ 6400 rpm  "/>
    <x v="54"/>
    <n v="4.2699999999999996"/>
    <n v="1.78"/>
    <n v="1.665"/>
    <x v="0"/>
    <s v="SI"/>
    <n v="55"/>
  </r>
  <r>
    <s v="Hyundai       "/>
    <x v="545"/>
    <x v="1786"/>
    <n v="1400000"/>
    <x v="254"/>
    <n v="2019"/>
    <n v="13000"/>
    <s v="Petrol       "/>
    <s v="Automatic    "/>
    <s v="White  "/>
    <s v="First            "/>
    <s v="1591 cc "/>
    <s v="122 bhp @ 6400 rpm  "/>
    <x v="54"/>
    <n v="4.2699999999999996"/>
    <n v="1.78"/>
    <n v="1.63"/>
    <x v="0"/>
    <s v="SI"/>
    <n v="60"/>
  </r>
  <r>
    <s v="Hyundai       "/>
    <x v="102"/>
    <x v="1787"/>
    <n v="1475000"/>
    <x v="327"/>
    <n v="2019"/>
    <n v="9576"/>
    <s v="Petrol       "/>
    <s v="Automatic    "/>
    <s v="White  "/>
    <s v="First            "/>
    <s v="1591 cc "/>
    <s v="122 bhp @ 6400 rpm  "/>
    <x v="54"/>
    <n v="4.2699999999999996"/>
    <n v="1.78"/>
    <n v="1.665"/>
    <x v="0"/>
    <s v="SI"/>
    <n v="55"/>
  </r>
  <r>
    <s v="Hyundai       "/>
    <x v="923"/>
    <x v="1788"/>
    <n v="1748999"/>
    <x v="103"/>
    <n v="2022"/>
    <n v="2670"/>
    <s v="Petrol       "/>
    <s v="Automatic    "/>
    <s v="White  "/>
    <s v="First            "/>
    <s v="1497 cc "/>
    <s v="113 bhp @ 6300 rpm  "/>
    <x v="19"/>
    <n v="4.3"/>
    <n v="1.79"/>
    <n v="1.635"/>
    <x v="0"/>
    <s v="SI"/>
    <n v="50"/>
  </r>
  <r>
    <s v="Hyundai       "/>
    <x v="104"/>
    <x v="1789"/>
    <n v="1750000"/>
    <x v="38"/>
    <n v="2022"/>
    <n v="23000"/>
    <s v="Petrol       "/>
    <s v="Automatic    "/>
    <s v="White  "/>
    <s v="First            "/>
    <s v="1353 cc "/>
    <s v="138 bhp @ 6000 rpm  "/>
    <x v="5"/>
    <n v="4.3"/>
    <n v="1.79"/>
    <n v="1.635"/>
    <x v="0"/>
    <s v="SI"/>
    <n v="50"/>
  </r>
  <r>
    <s v="Hyundai       "/>
    <x v="104"/>
    <x v="1790"/>
    <n v="1825000"/>
    <x v="52"/>
    <n v="2021"/>
    <n v="45000"/>
    <s v="Petrol       "/>
    <s v="Automatic    "/>
    <s v="White  "/>
    <s v="First            "/>
    <s v="1353 cc "/>
    <s v="138 bhp @ 6000 rpm  "/>
    <x v="5"/>
    <n v="4.3"/>
    <n v="1.79"/>
    <n v="1.635"/>
    <x v="0"/>
    <s v="SI"/>
    <n v="50"/>
  </r>
  <r>
    <s v="Hyundai       "/>
    <x v="924"/>
    <x v="1791"/>
    <n v="1925000"/>
    <x v="474"/>
    <n v="2022"/>
    <n v="9355"/>
    <s v="Petrol       "/>
    <s v="Automatic    "/>
    <s v="White  "/>
    <s v="First            "/>
    <s v="1497 cc "/>
    <s v="113 bhp @ 6300 rpm  "/>
    <x v="19"/>
    <n v="4.3"/>
    <n v="1.79"/>
    <n v="1.635"/>
    <x v="0"/>
    <s v="SI"/>
    <n v="50"/>
  </r>
  <r>
    <s v="Jaguar        "/>
    <x v="925"/>
    <x v="1792"/>
    <n v="2550000"/>
    <x v="81"/>
    <n v="2013"/>
    <n v="65000"/>
    <s v="Petrol       "/>
    <s v="Automatic    "/>
    <s v="White  "/>
    <s v="Second           "/>
    <s v="2995 cc "/>
    <s v="335 bhp @ 6500 rpm  "/>
    <x v="42"/>
    <n v="5.2469999999999999"/>
    <n v="2.11"/>
    <n v="1.448"/>
    <x v="0"/>
    <s v="SI"/>
    <n v="83"/>
  </r>
  <r>
    <s v="Jeep          "/>
    <x v="926"/>
    <x v="1793"/>
    <n v="1250000"/>
    <x v="432"/>
    <n v="2017"/>
    <n v="60200"/>
    <s v="Petrol       "/>
    <s v="Automatic    "/>
    <s v="White  "/>
    <s v="First            "/>
    <s v="1368 cc "/>
    <s v="160 bhp @ 5500 rpm  "/>
    <x v="55"/>
    <n v="4.3949999999999996"/>
    <n v="1.8180000000000001"/>
    <n v="1.64"/>
    <x v="0"/>
    <s v="SI"/>
    <n v="60"/>
  </r>
  <r>
    <s v="Kia           "/>
    <x v="927"/>
    <x v="1794"/>
    <n v="1475000"/>
    <x v="327"/>
    <n v="2022"/>
    <n v="9500"/>
    <s v="Petrol       "/>
    <s v="Manual       "/>
    <s v="White  "/>
    <s v="First            "/>
    <s v="1497 cc "/>
    <s v="113 bhp @ 6300 rpm  "/>
    <x v="19"/>
    <n v="4.3150000000000004"/>
    <n v="1.8"/>
    <n v="1.637"/>
    <x v="0"/>
    <s v="SI"/>
    <n v="50"/>
  </r>
  <r>
    <s v="Kia           "/>
    <x v="434"/>
    <x v="1795"/>
    <n v="1490000"/>
    <x v="10"/>
    <n v="2019"/>
    <n v="57600"/>
    <s v="Petrol       "/>
    <s v="Automatic    "/>
    <s v="White  "/>
    <s v="First            "/>
    <s v="1353 cc "/>
    <s v="138 bhp @ 6000 rpm  "/>
    <x v="5"/>
    <n v="4.3150000000000004"/>
    <n v="1.8"/>
    <n v="1.645"/>
    <x v="0"/>
    <s v="SI"/>
    <n v="50"/>
  </r>
  <r>
    <s v="Kia           "/>
    <x v="928"/>
    <x v="1796"/>
    <n v="1550000"/>
    <x v="51"/>
    <n v="2019"/>
    <n v="17000"/>
    <s v="Petrol       "/>
    <s v="Manual       "/>
    <s v="White  "/>
    <s v="First            "/>
    <s v="1353 cc "/>
    <s v="138 bhp @ 6000 rpm  "/>
    <x v="5"/>
    <n v="4.3150000000000004"/>
    <n v="1.8"/>
    <n v="1.645"/>
    <x v="0"/>
    <s v="SI"/>
    <n v="50"/>
  </r>
  <r>
    <s v="Land Rover    "/>
    <x v="929"/>
    <x v="1797"/>
    <n v="7000000"/>
    <x v="67"/>
    <n v="2021"/>
    <n v="14500"/>
    <s v="Petrol       "/>
    <s v="Automatic    "/>
    <s v="White  "/>
    <s v="First            "/>
    <s v="1997 cc "/>
    <s v="245 bhp @ 5500 rpm  "/>
    <x v="10"/>
    <n v="4.5999999999999996"/>
    <n v="2.069"/>
    <n v="1.724"/>
    <x v="1"/>
    <s v="SI"/>
    <n v="70"/>
  </r>
  <r>
    <s v="Land Rover    "/>
    <x v="930"/>
    <x v="1798"/>
    <n v="12500000"/>
    <x v="564"/>
    <n v="2022"/>
    <n v="22010"/>
    <s v="Petrol       "/>
    <s v="Automatic    "/>
    <s v="White  "/>
    <s v="First            "/>
    <s v="1997 cc "/>
    <s v="296 bhp @ 5500 rpm  "/>
    <x v="183"/>
    <n v="4.8789999999999996"/>
    <n v="2.073"/>
    <n v="1.8029999999999999"/>
    <x v="0"/>
    <s v="SI"/>
    <n v="104"/>
  </r>
  <r>
    <s v="Maruti Suzuki "/>
    <x v="221"/>
    <x v="1799"/>
    <n v="150000"/>
    <x v="404"/>
    <n v="2011"/>
    <n v="65000"/>
    <s v="Petrol       "/>
    <s v="Manual       "/>
    <s v="White  "/>
    <s v="First            "/>
    <s v="796 cc  "/>
    <s v="47@6200             "/>
    <x v="88"/>
    <n v="3.4950000000000001"/>
    <n v="1.4750000000000001"/>
    <n v="1.46"/>
    <x v="0"/>
    <s v="SI"/>
    <n v="35"/>
  </r>
  <r>
    <s v="Maruti Suzuki "/>
    <x v="931"/>
    <x v="1800"/>
    <n v="229999"/>
    <x v="428"/>
    <n v="2012"/>
    <n v="52000"/>
    <s v="Petrol       "/>
    <s v="Manual       "/>
    <s v="White  "/>
    <s v="First            "/>
    <s v="998 cc  "/>
    <s v="67 bhp @ 6200 rpm   "/>
    <x v="89"/>
    <n v="3.6"/>
    <n v="1.4950000000000001"/>
    <n v="1.595"/>
    <x v="0"/>
    <s v="SI"/>
    <n v="35"/>
  </r>
  <r>
    <s v="Maruti Suzuki "/>
    <x v="272"/>
    <x v="1801"/>
    <n v="234000"/>
    <x v="577"/>
    <n v="2013"/>
    <n v="72600"/>
    <s v="Petrol       "/>
    <s v="Manual       "/>
    <s v="White  "/>
    <s v="First            "/>
    <s v="998 cc  "/>
    <s v="67 bhp @ 6200 rpm   "/>
    <x v="89"/>
    <n v="3.62"/>
    <n v="1.4750000000000001"/>
    <n v="1.46"/>
    <x v="0"/>
    <s v="SI"/>
    <n v="35"/>
  </r>
  <r>
    <s v="Maruti Suzuki "/>
    <x v="437"/>
    <x v="1802"/>
    <n v="245000"/>
    <x v="295"/>
    <n v="2016"/>
    <n v="55000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932"/>
    <x v="1803"/>
    <n v="245000"/>
    <x v="295"/>
    <n v="2014"/>
    <n v="79000"/>
    <s v="Petrol       "/>
    <s v="Manual       "/>
    <s v="White  "/>
    <s v="Second           "/>
    <s v="1197 cc "/>
    <s v="85 bhp @ 6000 rpm   "/>
    <x v="91"/>
    <n v="3.7749999999999999"/>
    <n v="1.68"/>
    <n v="1.62"/>
    <x v="0"/>
    <s v="SI"/>
    <n v="43"/>
  </r>
  <r>
    <s v="Maruti Suzuki "/>
    <x v="272"/>
    <x v="1804"/>
    <n v="250000"/>
    <x v="93"/>
    <n v="2014"/>
    <n v="114000"/>
    <s v="Petrol       "/>
    <s v="Manual       "/>
    <s v="White  "/>
    <s v="Second           "/>
    <s v="998 cc  "/>
    <s v="67 bhp @ 6200 rpm   "/>
    <x v="89"/>
    <n v="3.62"/>
    <n v="1.4750000000000001"/>
    <n v="1.46"/>
    <x v="0"/>
    <s v="SI"/>
    <n v="35"/>
  </r>
  <r>
    <s v="Maruti Suzuki "/>
    <x v="318"/>
    <x v="1805"/>
    <n v="250000"/>
    <x v="93"/>
    <n v="2012"/>
    <n v="68000"/>
    <s v="Petrol       "/>
    <s v="Manual       "/>
    <s v="White  "/>
    <s v="First            "/>
    <s v="998 cc  "/>
    <s v="68@6200             "/>
    <x v="90"/>
    <n v="3.5390000000000001"/>
    <n v="1.4950000000000001"/>
    <n v="1.7"/>
    <x v="0"/>
    <s v="SI"/>
    <n v="35"/>
  </r>
  <r>
    <s v="Maruti Suzuki "/>
    <x v="437"/>
    <x v="1806"/>
    <n v="265000"/>
    <x v="122"/>
    <n v="2017"/>
    <n v="52100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272"/>
    <x v="1807"/>
    <n v="270000"/>
    <x v="335"/>
    <n v="2014"/>
    <n v="82682"/>
    <s v="Petrol       "/>
    <s v="Manual       "/>
    <s v="White  "/>
    <s v="First            "/>
    <s v="998 cc  "/>
    <s v="67 bhp @ 6200 rpm   "/>
    <x v="89"/>
    <n v="3.62"/>
    <n v="1.4750000000000001"/>
    <n v="1.46"/>
    <x v="0"/>
    <s v="SI"/>
    <n v="35"/>
  </r>
  <r>
    <s v="Maruti Suzuki "/>
    <x v="437"/>
    <x v="1808"/>
    <n v="285000"/>
    <x v="251"/>
    <n v="2017"/>
    <n v="45600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223"/>
    <x v="1809"/>
    <n v="285000"/>
    <x v="251"/>
    <n v="2013"/>
    <n v="25200"/>
    <s v="Petrol       "/>
    <s v="Manual       "/>
    <s v="White  "/>
    <s v="First            "/>
    <s v="998 cc  "/>
    <s v="68@6200             "/>
    <x v="90"/>
    <n v="3.5390000000000001"/>
    <n v="1.4750000000000001"/>
    <n v="1.7"/>
    <x v="0"/>
    <s v="SI"/>
    <n v="35"/>
  </r>
  <r>
    <s v="Maruti Suzuki "/>
    <x v="550"/>
    <x v="1810"/>
    <n v="285000"/>
    <x v="251"/>
    <n v="2016"/>
    <n v="22346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437"/>
    <x v="1811"/>
    <n v="285000"/>
    <x v="251"/>
    <n v="2016"/>
    <n v="17000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438"/>
    <x v="1812"/>
    <n v="295000"/>
    <x v="235"/>
    <n v="2015"/>
    <n v="31000"/>
    <s v="Petrol       "/>
    <s v="Manual       "/>
    <s v="White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682"/>
    <x v="1813"/>
    <n v="299000"/>
    <x v="180"/>
    <n v="2013"/>
    <n v="46000"/>
    <s v="Petrol       "/>
    <s v="Manual       "/>
    <s v="White  "/>
    <s v="First            "/>
    <s v="998 cc  "/>
    <s v="67 bhp @ 6200 rpm   "/>
    <x v="89"/>
    <n v="3.6360000000000001"/>
    <n v="1.4750000000000001"/>
    <n v="1.67"/>
    <x v="0"/>
    <s v="SI"/>
    <n v="35"/>
  </r>
  <r>
    <s v="Maruti Suzuki "/>
    <x v="272"/>
    <x v="1814"/>
    <n v="320000"/>
    <x v="207"/>
    <n v="2014"/>
    <n v="54000"/>
    <s v="Petrol       "/>
    <s v="Manual       "/>
    <s v="White  "/>
    <s v="First            "/>
    <s v="998 cc  "/>
    <s v="67 bhp @ 6200 rpm   "/>
    <x v="89"/>
    <n v="3.62"/>
    <n v="1.4750000000000001"/>
    <n v="1.46"/>
    <x v="0"/>
    <s v="SI"/>
    <n v="35"/>
  </r>
  <r>
    <s v="Maruti Suzuki "/>
    <x v="3"/>
    <x v="1815"/>
    <n v="325000"/>
    <x v="208"/>
    <n v="2012"/>
    <n v="68000"/>
    <s v="Petrol       "/>
    <s v="Manual       "/>
    <s v="White  "/>
    <s v="Second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678"/>
    <x v="1816"/>
    <n v="325000"/>
    <x v="208"/>
    <n v="2012"/>
    <n v="118000"/>
    <s v="Petrol       "/>
    <s v="Manual       "/>
    <s v="White  "/>
    <s v="First            "/>
    <s v="1586 cc "/>
    <s v="102@5500            "/>
    <x v="114"/>
    <n v="4.49"/>
    <n v="1.7350000000000001"/>
    <n v="1.56"/>
    <x v="0"/>
    <s v="SI"/>
    <n v="50"/>
  </r>
  <r>
    <s v="Maruti Suzuki "/>
    <x v="225"/>
    <x v="1817"/>
    <n v="340000"/>
    <x v="346"/>
    <n v="2013"/>
    <n v="66000"/>
    <s v="Petrol       "/>
    <s v="Manual       "/>
    <s v="White  "/>
    <s v="First            "/>
    <s v="1197 cc "/>
    <s v="85 bhp @ 6000 rpm   "/>
    <x v="91"/>
    <n v="3.85"/>
    <n v="1.6950000000000001"/>
    <n v="1.53"/>
    <x v="0"/>
    <s v="SI"/>
    <n v="42"/>
  </r>
  <r>
    <s v="Maruti Suzuki "/>
    <x v="443"/>
    <x v="1818"/>
    <n v="345000"/>
    <x v="111"/>
    <n v="2016"/>
    <n v="49857"/>
    <s v="Petrol       "/>
    <s v="Manual       "/>
    <s v="White 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318"/>
    <x v="1819"/>
    <n v="350000"/>
    <x v="31"/>
    <n v="2013"/>
    <n v="45000"/>
    <s v="Petrol       "/>
    <s v="Manual       "/>
    <s v="White  "/>
    <s v="First            "/>
    <s v="998 cc  "/>
    <s v="68@6200             "/>
    <x v="90"/>
    <n v="3.5390000000000001"/>
    <n v="1.4950000000000001"/>
    <n v="1.7"/>
    <x v="0"/>
    <s v="SI"/>
    <n v="35"/>
  </r>
  <r>
    <s v="Maruti Suzuki "/>
    <x v="933"/>
    <x v="1820"/>
    <n v="355000"/>
    <x v="578"/>
    <n v="2020"/>
    <n v="40000"/>
    <s v="Petrol       "/>
    <s v="Manual       "/>
    <s v="White  "/>
    <s v="First            "/>
    <s v="796 cc  "/>
    <s v="47 bhp @ 6000 rpm   "/>
    <x v="122"/>
    <n v="3.395"/>
    <n v="1.49"/>
    <n v="1.4750000000000001"/>
    <x v="0"/>
    <s v="SI"/>
    <n v="35"/>
  </r>
  <r>
    <s v="Maruti Suzuki "/>
    <x v="225"/>
    <x v="1821"/>
    <n v="355000"/>
    <x v="578"/>
    <n v="2014"/>
    <n v="68005"/>
    <s v="Petrol       "/>
    <s v="Manual       "/>
    <s v="White  "/>
    <s v="First            "/>
    <s v="1197 cc "/>
    <s v="85 bhp @ 6000 rpm   "/>
    <x v="91"/>
    <n v="3.85"/>
    <n v="1.6950000000000001"/>
    <n v="1.53"/>
    <x v="0"/>
    <s v="SI"/>
    <n v="42"/>
  </r>
  <r>
    <s v="Maruti Suzuki "/>
    <x v="222"/>
    <x v="1822"/>
    <n v="390000"/>
    <x v="341"/>
    <n v="2014"/>
    <n v="49580"/>
    <s v="Petrol       "/>
    <s v="Manual       "/>
    <s v="White  "/>
    <s v="First            "/>
    <s v="998 cc  "/>
    <s v="67 bhp @ 6000 rpm   "/>
    <x v="89"/>
    <n v="3.6"/>
    <n v="1.6"/>
    <n v="1.56"/>
    <x v="0"/>
    <s v="SI"/>
    <n v="35"/>
  </r>
  <r>
    <s v="Maruti Suzuki "/>
    <x v="440"/>
    <x v="1823"/>
    <n v="390000"/>
    <x v="341"/>
    <n v="2015"/>
    <n v="70000"/>
    <s v="Petrol       "/>
    <s v="Automatic    "/>
    <s v="White  "/>
    <s v="First            "/>
    <s v="998 cc  "/>
    <s v="67 bhp @ 6000 rpm   "/>
    <x v="89"/>
    <n v="3.6"/>
    <n v="1.6"/>
    <n v="1.56"/>
    <x v="0"/>
    <s v="SI"/>
    <n v="35"/>
  </r>
  <r>
    <s v="Maruti Suzuki "/>
    <x v="679"/>
    <x v="1824"/>
    <n v="400000"/>
    <x v="121"/>
    <n v="2019"/>
    <n v="22000"/>
    <s v="Petrol       "/>
    <s v="Manual       "/>
    <s v="White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440"/>
    <x v="1825"/>
    <n v="409999"/>
    <x v="348"/>
    <n v="2015"/>
    <n v="54443"/>
    <s v="Petrol       "/>
    <s v="Automatic    "/>
    <s v="White  "/>
    <s v="First            "/>
    <s v="998 cc  "/>
    <s v="67 bhp @ 6000 rpm   "/>
    <x v="89"/>
    <n v="3.6"/>
    <n v="1.6"/>
    <n v="1.56"/>
    <x v="0"/>
    <s v="SI"/>
    <n v="35"/>
  </r>
  <r>
    <s v="Maruti Suzuki "/>
    <x v="112"/>
    <x v="1826"/>
    <n v="422000"/>
    <x v="579"/>
    <n v="2018"/>
    <n v="12768"/>
    <s v="Petrol       "/>
    <s v="Manual       "/>
    <s v="White  "/>
    <s v="First            "/>
    <s v="1196 cc "/>
    <s v="73 bhp @ 6000 rpm   "/>
    <x v="59"/>
    <n v="3.6749999999999998"/>
    <n v="1.4750000000000001"/>
    <n v="1.8"/>
    <x v="0"/>
    <s v="SI"/>
    <n v="40"/>
  </r>
  <r>
    <s v="Maruti Suzuki "/>
    <x v="934"/>
    <x v="1827"/>
    <n v="425000"/>
    <x v="4"/>
    <n v="2017"/>
    <n v="41624"/>
    <s v="Petrol       "/>
    <s v="Automatic    "/>
    <s v="White  "/>
    <s v="Second           "/>
    <s v="998 cc  "/>
    <s v="67 bhp @ 6000 rpm   "/>
    <x v="89"/>
    <n v="3.6949999999999998"/>
    <n v="1.6"/>
    <n v="1.56"/>
    <x v="0"/>
    <s v="SI"/>
    <n v="35"/>
  </r>
  <r>
    <s v="Maruti Suzuki "/>
    <x v="225"/>
    <x v="1828"/>
    <n v="425000"/>
    <x v="4"/>
    <n v="2015"/>
    <n v="80000"/>
    <s v="Petrol       "/>
    <s v="Manual       "/>
    <s v="White  "/>
    <s v="Second           "/>
    <s v="1197 cc "/>
    <s v="85 bhp @ 6000 rpm   "/>
    <x v="91"/>
    <n v="3.85"/>
    <n v="1.6950000000000001"/>
    <n v="1.53"/>
    <x v="0"/>
    <s v="SI"/>
    <n v="42"/>
  </r>
  <r>
    <s v="Maruti Suzuki "/>
    <x v="935"/>
    <x v="1829"/>
    <n v="430000"/>
    <x v="210"/>
    <n v="2019"/>
    <n v="57993"/>
    <s v="Petrol       "/>
    <s v="Automatic    "/>
    <s v="White  "/>
    <s v="First            "/>
    <s v="998 cc  "/>
    <s v="67 bhp @ 6000 rpm   "/>
    <x v="89"/>
    <n v="3.5449999999999999"/>
    <n v="1.49"/>
    <n v="1.4750000000000001"/>
    <x v="0"/>
    <s v="SI"/>
    <n v="35"/>
  </r>
  <r>
    <s v="Maruti Suzuki "/>
    <x v="936"/>
    <x v="1830"/>
    <n v="434000"/>
    <x v="580"/>
    <n v="2017"/>
    <n v="50000"/>
    <s v="Petrol       "/>
    <s v="Automatic    "/>
    <s v="White  "/>
    <s v="First            "/>
    <s v="998 cc  "/>
    <s v="67 bhp @ 6000 rpm   "/>
    <x v="89"/>
    <n v="3.7149999999999999"/>
    <n v="1.635"/>
    <n v="1.5649999999999999"/>
    <x v="0"/>
    <s v="SI"/>
    <n v="35"/>
  </r>
  <r>
    <s v="Maruti Suzuki "/>
    <x v="445"/>
    <x v="1831"/>
    <n v="440000"/>
    <x v="566"/>
    <n v="2016"/>
    <n v="53807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680"/>
    <x v="1832"/>
    <n v="445000"/>
    <x v="245"/>
    <n v="2018"/>
    <n v="71000"/>
    <s v="Petrol       "/>
    <s v="Manual       "/>
    <s v="White  "/>
    <s v="First            "/>
    <s v="998 cc  "/>
    <s v="67 bhp @ 6000 rpm   "/>
    <x v="89"/>
    <n v="3.6"/>
    <n v="1.6"/>
    <n v="1.56"/>
    <x v="0"/>
    <s v="SI"/>
    <n v="35"/>
  </r>
  <r>
    <s v="Maruti Suzuki "/>
    <x v="685"/>
    <x v="1833"/>
    <n v="450000"/>
    <x v="271"/>
    <n v="2016"/>
    <n v="45000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3"/>
    <x v="1834"/>
    <n v="450000"/>
    <x v="271"/>
    <n v="2017"/>
    <n v="75000"/>
    <s v="Petrol       "/>
    <s v="Manual       "/>
    <s v="White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450"/>
    <x v="1835"/>
    <n v="450000"/>
    <x v="271"/>
    <n v="2018"/>
    <n v="32000"/>
    <s v="Petrol       "/>
    <s v="Manual       "/>
    <s v="White  "/>
    <s v="Second           "/>
    <s v="1196 cc "/>
    <s v="73 bhp @ 6000 rpm   "/>
    <x v="59"/>
    <n v="3.6749999999999998"/>
    <n v="1.4750000000000001"/>
    <n v="1.8"/>
    <x v="1"/>
    <s v="SI"/>
    <n v="40"/>
  </r>
  <r>
    <s v="Maruti Suzuki "/>
    <x v="937"/>
    <x v="1836"/>
    <n v="450000"/>
    <x v="271"/>
    <n v="2018"/>
    <n v="43000"/>
    <s v="Petrol       "/>
    <s v="Manual       "/>
    <s v="White  "/>
    <s v="First            "/>
    <s v="998 cc  "/>
    <s v="67.7 bhp @ 6200 rpm "/>
    <x v="184"/>
    <n v="3.6360000000000001"/>
    <n v="1.4750000000000001"/>
    <n v="1.67"/>
    <x v="0"/>
    <s v="SI"/>
    <n v="35"/>
  </r>
  <r>
    <s v="Maruti Suzuki "/>
    <x v="3"/>
    <x v="1837"/>
    <n v="450000"/>
    <x v="271"/>
    <n v="2015"/>
    <n v="52000"/>
    <s v="Petrol       "/>
    <s v="Manual       "/>
    <s v="White  "/>
    <s v="First 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225"/>
    <x v="1838"/>
    <n v="465000"/>
    <x v="291"/>
    <n v="2014"/>
    <n v="75000"/>
    <s v="Petrol       "/>
    <s v="Manual       "/>
    <s v="White  "/>
    <s v="First            "/>
    <s v="1197 cc "/>
    <s v="85 bhp @ 6000 rpm   "/>
    <x v="91"/>
    <n v="3.85"/>
    <n v="1.6950000000000001"/>
    <n v="1.53"/>
    <x v="0"/>
    <s v="SI"/>
    <n v="42"/>
  </r>
  <r>
    <s v="Maruti Suzuki "/>
    <x v="3"/>
    <x v="1839"/>
    <n v="465000"/>
    <x v="291"/>
    <n v="2014"/>
    <n v="65000"/>
    <s v="Petrol       "/>
    <s v="Manual       "/>
    <s v="White  "/>
    <s v="Second           "/>
    <s v="1197 cc "/>
    <s v="85 bhp @ 6000 rpm   "/>
    <x v="91"/>
    <n v="3.9950000000000001"/>
    <n v="1.6950000000000001"/>
    <n v="1.5549999999999999"/>
    <x v="0"/>
    <s v="SI"/>
    <n v="42"/>
  </r>
  <r>
    <s v="Maruti Suzuki "/>
    <x v="3"/>
    <x v="1840"/>
    <n v="470000"/>
    <x v="311"/>
    <n v="2016"/>
    <n v="74000"/>
    <s v="Petrol       "/>
    <s v="Manual       "/>
    <s v="White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448"/>
    <x v="1841"/>
    <n v="490000"/>
    <x v="223"/>
    <n v="2017"/>
    <n v="82000"/>
    <s v="Petrol       "/>
    <s v="Manual       "/>
    <s v="White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3"/>
    <x v="1842"/>
    <n v="500000"/>
    <x v="42"/>
    <n v="2016"/>
    <n v="26000"/>
    <s v="Petrol       "/>
    <s v="Manual       "/>
    <s v="White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938"/>
    <x v="1843"/>
    <n v="509999"/>
    <x v="458"/>
    <n v="2015"/>
    <n v="42000"/>
    <s v="Petrol       "/>
    <s v="Manual       "/>
    <s v="White  "/>
    <s v="First            "/>
    <s v="998 cc  "/>
    <s v="67 bhp @ 6000 rpm   "/>
    <x v="89"/>
    <n v="3.6"/>
    <n v="1.6"/>
    <n v="1.56"/>
    <x v="0"/>
    <s v="SI"/>
    <n v="35"/>
  </r>
  <r>
    <s v="Maruti Suzuki "/>
    <x v="939"/>
    <x v="1844"/>
    <n v="509999"/>
    <x v="458"/>
    <n v="2019"/>
    <n v="48000"/>
    <s v="Petrol       "/>
    <s v="Manual       "/>
    <s v="White  "/>
    <s v="First            "/>
    <s v="998 cc  "/>
    <s v="67 bhp @ 6000 rpm   "/>
    <x v="89"/>
    <n v="3.6949999999999998"/>
    <n v="1.6"/>
    <n v="1.56"/>
    <x v="0"/>
    <s v="SI"/>
    <n v="35"/>
  </r>
  <r>
    <s v="Maruti Suzuki "/>
    <x v="940"/>
    <x v="1845"/>
    <n v="540000"/>
    <x v="297"/>
    <n v="2019"/>
    <n v="34000"/>
    <s v="Petrol       "/>
    <s v="Manual       "/>
    <s v="White  "/>
    <s v="First            "/>
    <s v="998 cc  "/>
    <s v="67 bhp @ 6000 rpm   "/>
    <x v="89"/>
    <n v="3.6949999999999998"/>
    <n v="1.6"/>
    <n v="1.56"/>
    <x v="0"/>
    <s v="SI"/>
    <n v="35"/>
  </r>
  <r>
    <s v="Maruti Suzuki "/>
    <x v="318"/>
    <x v="1846"/>
    <n v="545000"/>
    <x v="211"/>
    <n v="2019"/>
    <n v="10340"/>
    <s v="Petrol       "/>
    <s v="Manual       "/>
    <s v="White  "/>
    <s v="First            "/>
    <s v="998 cc  "/>
    <s v="67 bhp @ 6200 rpm   "/>
    <x v="89"/>
    <n v="3.5990000000000002"/>
    <n v="1.4950000000000001"/>
    <n v="1.7"/>
    <x v="0"/>
    <s v="SI"/>
    <n v="35"/>
  </r>
  <r>
    <s v="Maruti Suzuki "/>
    <x v="448"/>
    <x v="1847"/>
    <n v="545000"/>
    <x v="211"/>
    <n v="2016"/>
    <n v="53000"/>
    <s v="Petrol       "/>
    <s v="Manual       "/>
    <s v="White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228"/>
    <x v="1848"/>
    <n v="550000"/>
    <x v="91"/>
    <n v="2018"/>
    <n v="50000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941"/>
    <x v="1849"/>
    <n v="565000"/>
    <x v="275"/>
    <n v="2020"/>
    <n v="47000"/>
    <s v="Petrol       "/>
    <s v="Manual       "/>
    <s v="White  "/>
    <s v="First            "/>
    <s v="998 cc  "/>
    <s v="67 bhp @ 6000 rpm   "/>
    <x v="89"/>
    <n v="3.6949999999999998"/>
    <n v="1.6"/>
    <n v="1.56"/>
    <x v="0"/>
    <s v="SI"/>
    <n v="35"/>
  </r>
  <r>
    <s v="Maruti Suzuki "/>
    <x v="942"/>
    <x v="1850"/>
    <n v="570000"/>
    <x v="26"/>
    <n v="2017"/>
    <n v="36000"/>
    <s v="Petrol       "/>
    <s v="Automatic    "/>
    <s v="White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943"/>
    <x v="1851"/>
    <n v="570000"/>
    <x v="26"/>
    <n v="2015"/>
    <n v="60798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552"/>
    <x v="1852"/>
    <n v="575000"/>
    <x v="163"/>
    <n v="2015"/>
    <n v="50599"/>
    <s v="Petrol       "/>
    <s v="Manual       "/>
    <s v="White  "/>
    <s v="Second           "/>
    <s v="1197 cc "/>
    <s v="85 bhp @ 6000 rpm   "/>
    <x v="91"/>
    <n v="3.85"/>
    <n v="1.6950000000000001"/>
    <n v="1.53"/>
    <x v="0"/>
    <s v="SI"/>
    <n v="42"/>
  </r>
  <r>
    <s v="Maruti Suzuki "/>
    <x v="555"/>
    <x v="1853"/>
    <n v="590000"/>
    <x v="212"/>
    <n v="2015"/>
    <n v="39000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228"/>
    <x v="1854"/>
    <n v="600000"/>
    <x v="119"/>
    <n v="2020"/>
    <n v="10000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228"/>
    <x v="1855"/>
    <n v="600000"/>
    <x v="119"/>
    <n v="2018"/>
    <n v="54000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230"/>
    <x v="1856"/>
    <n v="636000"/>
    <x v="581"/>
    <n v="2021"/>
    <n v="35500"/>
    <s v="Petrol       "/>
    <s v="Manual       "/>
    <s v="White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943"/>
    <x v="1857"/>
    <n v="640000"/>
    <x v="167"/>
    <n v="2016"/>
    <n v="50800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228"/>
    <x v="1858"/>
    <n v="650000"/>
    <x v="213"/>
    <n v="2019"/>
    <n v="44710"/>
    <s v="Petrol       "/>
    <s v="Manual       "/>
    <s v="White  "/>
    <s v="First            "/>
    <s v="1197 cc "/>
    <s v="83 bhp @ 6000 rpm   "/>
    <x v="92"/>
    <n v="3.85"/>
    <n v="1.6950000000000001"/>
    <n v="1.53"/>
    <x v="0"/>
    <s v="SI"/>
    <n v="42"/>
  </r>
  <r>
    <s v="Maruti Suzuki "/>
    <x v="445"/>
    <x v="1859"/>
    <n v="650000"/>
    <x v="213"/>
    <n v="2022"/>
    <n v="6000"/>
    <s v="Petrol       "/>
    <s v="Manual       "/>
    <s v="White  "/>
    <s v="First            "/>
    <s v="1197 cc "/>
    <s v="89 bhp @ 6000 rpm   "/>
    <x v="74"/>
    <n v="3.8450000000000002"/>
    <n v="1.7350000000000001"/>
    <n v="1.53"/>
    <x v="0"/>
    <s v="SI"/>
    <n v="37"/>
  </r>
  <r>
    <s v="Maruti Suzuki "/>
    <x v="234"/>
    <x v="1860"/>
    <n v="650000"/>
    <x v="213"/>
    <n v="2020"/>
    <n v="42000"/>
    <s v="Petrol       "/>
    <s v="Manual       "/>
    <s v="White  "/>
    <s v="First            "/>
    <s v="1197 cc "/>
    <s v="89 bhp @ 6000 rpm   "/>
    <x v="74"/>
    <n v="3.9950000000000001"/>
    <n v="1.7350000000000001"/>
    <n v="1.5149999999999999"/>
    <x v="0"/>
    <s v="SI"/>
    <n v="37"/>
  </r>
  <r>
    <s v="Maruti Suzuki "/>
    <x v="234"/>
    <x v="1861"/>
    <n v="691000"/>
    <x v="582"/>
    <n v="2019"/>
    <n v="16652"/>
    <s v="Petrol       "/>
    <s v="Manual       "/>
    <s v="White  "/>
    <s v="First            "/>
    <s v="1197 cc "/>
    <s v="89 bhp @ 6000 rpm   "/>
    <x v="74"/>
    <n v="3.9950000000000001"/>
    <n v="1.7350000000000001"/>
    <n v="1.5149999999999999"/>
    <x v="0"/>
    <s v="SI"/>
    <n v="37"/>
  </r>
  <r>
    <s v="Maruti Suzuki "/>
    <x v="944"/>
    <x v="1862"/>
    <n v="699000"/>
    <x v="309"/>
    <n v="2020"/>
    <n v="30777"/>
    <s v="Petrol       "/>
    <s v="Automatic    "/>
    <s v="White  "/>
    <s v="First            "/>
    <s v="1197 cc "/>
    <s v="82 bhp @ 6000 rpm   "/>
    <x v="85"/>
    <n v="3.6549999999999998"/>
    <n v="1.62"/>
    <n v="1.675"/>
    <x v="0"/>
    <s v="SI"/>
    <n v="32"/>
  </r>
  <r>
    <s v="Maruti Suzuki "/>
    <x v="319"/>
    <x v="1863"/>
    <n v="721000"/>
    <x v="583"/>
    <n v="2018"/>
    <n v="46000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235"/>
    <x v="1864"/>
    <n v="725000"/>
    <x v="287"/>
    <n v="2019"/>
    <n v="11874"/>
    <s v="Petrol       "/>
    <s v="Automatic    "/>
    <s v="White  "/>
    <s v="First            "/>
    <s v="1197 cc "/>
    <s v="82 bhp @ 6000 rpm   "/>
    <x v="85"/>
    <n v="3.84"/>
    <n v="1.7350000000000001"/>
    <n v="1.53"/>
    <x v="0"/>
    <s v="SI"/>
    <n v="37"/>
  </r>
  <r>
    <s v="Maruti Suzuki "/>
    <x v="235"/>
    <x v="1865"/>
    <n v="725000"/>
    <x v="287"/>
    <n v="2019"/>
    <n v="11874"/>
    <s v="Petrol       "/>
    <s v="Automatic    "/>
    <s v="White  "/>
    <s v="First            "/>
    <s v="1197 cc "/>
    <s v="82 bhp @ 6000 rpm   "/>
    <x v="85"/>
    <n v="3.84"/>
    <n v="1.7350000000000001"/>
    <n v="1.53"/>
    <x v="0"/>
    <s v="SI"/>
    <n v="37"/>
  </r>
  <r>
    <s v="Maruti Suzuki "/>
    <x v="945"/>
    <x v="1866"/>
    <n v="725000"/>
    <x v="287"/>
    <n v="2017"/>
    <n v="55000"/>
    <s v="Petrol       "/>
    <s v="Automatic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225"/>
    <x v="1867"/>
    <n v="745000"/>
    <x v="443"/>
    <n v="2021"/>
    <n v="14722"/>
    <s v="Petrol       "/>
    <s v="Manual       "/>
    <s v="White  "/>
    <s v="First            "/>
    <s v="1197 cc "/>
    <s v="89 bhp @ 6000 rpm   "/>
    <x v="74"/>
    <n v="3.8450000000000002"/>
    <n v="1.7350000000000001"/>
    <n v="1.53"/>
    <x v="0"/>
    <s v="SI"/>
    <n v="37"/>
  </r>
  <r>
    <s v="Maruti Suzuki "/>
    <x v="240"/>
    <x v="1868"/>
    <n v="750000"/>
    <x v="96"/>
    <n v="2021"/>
    <n v="58000"/>
    <s v="Petrol       "/>
    <s v="Manual       "/>
    <s v="White  "/>
    <s v="First            "/>
    <s v="1197 cc "/>
    <s v="83 bhp @ 6000 rpm   "/>
    <x v="92"/>
    <n v="3.9950000000000001"/>
    <n v="1.7450000000000001"/>
    <n v="1.5"/>
    <x v="0"/>
    <s v="SI"/>
    <n v="37"/>
  </r>
  <r>
    <s v="Maruti Suzuki "/>
    <x v="686"/>
    <x v="1869"/>
    <n v="750000"/>
    <x v="96"/>
    <n v="2017"/>
    <n v="48069"/>
    <s v="Petrol       "/>
    <s v="Automatic    "/>
    <s v="White  "/>
    <s v="First            "/>
    <s v="1197 cc "/>
    <s v="83 bhp @ 6000 rpm   "/>
    <x v="92"/>
    <n v="3.9950000000000001"/>
    <n v="1.6950000000000001"/>
    <n v="1.5549999999999999"/>
    <x v="0"/>
    <s v="SI"/>
    <n v="42"/>
  </r>
  <r>
    <s v="Maruti Suzuki "/>
    <x v="319"/>
    <x v="1870"/>
    <n v="755000"/>
    <x v="500"/>
    <n v="2017"/>
    <n v="57000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459"/>
    <x v="1871"/>
    <n v="800000"/>
    <x v="170"/>
    <n v="2017"/>
    <n v="82300"/>
    <s v="Petrol       "/>
    <s v="Manual       "/>
    <s v="White  "/>
    <s v="First            "/>
    <s v="1373 cc "/>
    <s v="91 bhp @ 6000 rpm   "/>
    <x v="94"/>
    <n v="4.49"/>
    <n v="1.73"/>
    <n v="1.4850000000000001"/>
    <x v="0"/>
    <s v="SI"/>
    <n v="43"/>
  </r>
  <r>
    <s v="Maruti Suzuki "/>
    <x v="552"/>
    <x v="1872"/>
    <n v="800000"/>
    <x v="170"/>
    <n v="2022"/>
    <n v="10000"/>
    <s v="Petrol       "/>
    <s v="Manual       "/>
    <s v="White  "/>
    <s v="First            "/>
    <s v="1197 cc "/>
    <s v="89 bhp @ 6000 rpm   "/>
    <x v="74"/>
    <n v="3.8450000000000002"/>
    <n v="1.7350000000000001"/>
    <n v="1.53"/>
    <x v="0"/>
    <s v="SI"/>
    <n v="37"/>
  </r>
  <r>
    <s v="Maruti Suzuki "/>
    <x v="238"/>
    <x v="1873"/>
    <n v="825000"/>
    <x v="79"/>
    <n v="2019"/>
    <n v="44000"/>
    <s v="Petrol       "/>
    <s v="Manual       "/>
    <s v="White  "/>
    <s v="First            "/>
    <s v="1462 cc "/>
    <s v="103 bhp @ 6000 rpm  "/>
    <x v="38"/>
    <n v="4.49"/>
    <n v="1.73"/>
    <n v="1.4850000000000001"/>
    <x v="0"/>
    <s v="SI"/>
    <n v="43"/>
  </r>
  <r>
    <s v="Maruti Suzuki "/>
    <x v="946"/>
    <x v="1874"/>
    <n v="840000"/>
    <x v="371"/>
    <n v="2020"/>
    <n v="11000"/>
    <s v="Petrol       "/>
    <s v="Manual       "/>
    <s v="White  "/>
    <s v="First            "/>
    <s v="1197 cc "/>
    <s v="82 bhp @ 6000 rpm   "/>
    <x v="85"/>
    <n v="3.84"/>
    <n v="1.7350000000000001"/>
    <n v="1.53"/>
    <x v="0"/>
    <s v="SI"/>
    <n v="37"/>
  </r>
  <r>
    <s v="Maruti Suzuki "/>
    <x v="947"/>
    <x v="1875"/>
    <n v="849000"/>
    <x v="584"/>
    <n v="2021"/>
    <n v="17283"/>
    <s v="Petrol       "/>
    <s v="Manual       "/>
    <s v="White  "/>
    <s v="First            "/>
    <s v="1462 cc "/>
    <s v="103 bhp @ 6000 rpm  "/>
    <x v="38"/>
    <n v="3.9950000000000001"/>
    <n v="1.79"/>
    <n v="1.64"/>
    <x v="0"/>
    <s v="SI"/>
    <n v="48"/>
  </r>
  <r>
    <s v="Maruti Suzuki "/>
    <x v="947"/>
    <x v="1876"/>
    <n v="925000"/>
    <x v="33"/>
    <n v="2021"/>
    <n v="48000"/>
    <s v="Petrol       "/>
    <s v="Manual       "/>
    <s v="White  "/>
    <s v="First            "/>
    <s v="1462 cc "/>
    <s v="103 bhp @ 6000 rpm  "/>
    <x v="38"/>
    <n v="3.9950000000000001"/>
    <n v="1.79"/>
    <n v="1.64"/>
    <x v="0"/>
    <s v="SI"/>
    <n v="48"/>
  </r>
  <r>
    <s v="Maruti Suzuki "/>
    <x v="948"/>
    <x v="1877"/>
    <n v="990000"/>
    <x v="196"/>
    <n v="2019"/>
    <n v="21894"/>
    <s v="Petrol       "/>
    <s v="Automatic    "/>
    <s v="White  "/>
    <s v="First            "/>
    <s v="1462 cc "/>
    <s v="103 bhp @ 6000 rpm  "/>
    <x v="38"/>
    <n v="4.3949999999999996"/>
    <n v="1.7350000000000001"/>
    <n v="1.69"/>
    <x v="1"/>
    <s v="SI"/>
    <n v="45"/>
  </r>
  <r>
    <s v="Maruti Suzuki "/>
    <x v="949"/>
    <x v="1878"/>
    <n v="1225000"/>
    <x v="356"/>
    <n v="2021"/>
    <n v="23000"/>
    <s v="Petrol       "/>
    <s v="Manual       "/>
    <s v="White  "/>
    <s v="First            "/>
    <s v="1462 cc "/>
    <s v="103 bhp @ 6000 rpm  "/>
    <x v="38"/>
    <n v="4.3949999999999996"/>
    <n v="1.7350000000000001"/>
    <n v="1.69"/>
    <x v="1"/>
    <s v="SI"/>
    <n v="45"/>
  </r>
  <r>
    <s v="Maruti Suzuki "/>
    <x v="242"/>
    <x v="1879"/>
    <n v="1245000"/>
    <x v="409"/>
    <n v="2021"/>
    <n v="7239"/>
    <s v="Petrol       "/>
    <s v="Manual       "/>
    <s v="White  "/>
    <s v="First            "/>
    <s v="1462 cc "/>
    <s v="103 bhp @ 6000 rpm  "/>
    <x v="38"/>
    <n v="4.4450000000000003"/>
    <n v="1.7749999999999999"/>
    <n v="1.7"/>
    <x v="3"/>
    <s v="SI"/>
    <n v="45"/>
  </r>
  <r>
    <s v="Maruti Suzuki "/>
    <x v="950"/>
    <x v="1880"/>
    <n v="1299000"/>
    <x v="510"/>
    <n v="2021"/>
    <n v="13400"/>
    <s v="Petrol       "/>
    <s v="Manual       "/>
    <s v="White  "/>
    <s v="First            "/>
    <s v="1462 cc "/>
    <s v="103 bhp @ 6000 rpm  "/>
    <x v="38"/>
    <n v="4.4450000000000003"/>
    <n v="1.7749999999999999"/>
    <n v="1.7"/>
    <x v="3"/>
    <s v="SI"/>
    <n v="45"/>
  </r>
  <r>
    <s v="Mercedes-Benz "/>
    <x v="951"/>
    <x v="1881"/>
    <n v="980000"/>
    <x v="585"/>
    <n v="2011"/>
    <n v="78000"/>
    <s v="Petrol       "/>
    <s v="Automatic    "/>
    <s v="White  "/>
    <s v="Second           "/>
    <s v="2497 cc "/>
    <s v="204@6100            "/>
    <x v="185"/>
    <n v="4.8680000000000003"/>
    <n v="1.8540000000000001"/>
    <n v="1.4710000000000001"/>
    <x v="0"/>
    <s v="SI"/>
    <n v="80"/>
  </r>
  <r>
    <s v="Mercedes-Benz "/>
    <x v="952"/>
    <x v="1882"/>
    <n v="1150000"/>
    <x v="315"/>
    <n v="2014"/>
    <n v="39000"/>
    <s v="Petrol       "/>
    <s v="Automatic    "/>
    <s v="White  "/>
    <s v="Second           "/>
    <s v="1595 cc "/>
    <s v="120 bhp @ 5000 rpm  "/>
    <x v="118"/>
    <n v="4.359"/>
    <n v="2.0099999999999998"/>
    <n v="1.5569999999999999"/>
    <x v="0"/>
    <s v="SI"/>
    <n v="50"/>
  </r>
  <r>
    <s v="Mercedes-Benz "/>
    <x v="953"/>
    <x v="1883"/>
    <n v="1350000"/>
    <x v="6"/>
    <n v="2014"/>
    <n v="80000"/>
    <s v="Petrol       "/>
    <s v="Automatic    "/>
    <s v="White  "/>
    <s v="Third            "/>
    <s v="1595 cc "/>
    <s v="121 bhp @ 5000 rpm  "/>
    <x v="53"/>
    <n v="4.2919999999999998"/>
    <n v="1.78"/>
    <n v="1.4330000000000001"/>
    <x v="2"/>
    <s v="NO"/>
    <n v="50"/>
  </r>
  <r>
    <s v="Mercedes-Benz "/>
    <x v="558"/>
    <x v="1884"/>
    <n v="1691000"/>
    <x v="586"/>
    <n v="2015"/>
    <n v="45000"/>
    <s v="Petrol       "/>
    <s v="Automatic    "/>
    <s v="White  "/>
    <s v="Second           "/>
    <s v="1991 cc "/>
    <s v="181 bhp @ 5500 rpm  "/>
    <x v="62"/>
    <n v="4.4169999999999998"/>
    <n v="1.804"/>
    <n v="1.494"/>
    <x v="0"/>
    <s v="SI"/>
    <n v="50"/>
  </r>
  <r>
    <s v="Mercedes-Benz "/>
    <x v="954"/>
    <x v="1885"/>
    <n v="2485000"/>
    <x v="587"/>
    <n v="2012"/>
    <n v="44724"/>
    <s v="Petrol       "/>
    <s v="Automatic    "/>
    <s v="White  "/>
    <s v="First            "/>
    <s v="3496 cc "/>
    <s v="272 bhp @ 6000 rpm  "/>
    <x v="61"/>
    <n v="5.157"/>
    <n v="2.1829999999999998"/>
    <n v="1.659"/>
    <x v="1"/>
    <s v="SI"/>
    <n v="80"/>
  </r>
  <r>
    <s v="Mercedes-Benz "/>
    <x v="245"/>
    <x v="1886"/>
    <n v="4150000"/>
    <x v="61"/>
    <n v="2021"/>
    <n v="6000"/>
    <s v="Petrol       "/>
    <s v="Automatic    "/>
    <s v="White  "/>
    <s v="First            "/>
    <s v="1332 cc "/>
    <s v="161 bhp @ 5500 rpm  "/>
    <x v="86"/>
    <n v="4.5490000000000004"/>
    <n v="1.796"/>
    <n v="1.446"/>
    <x v="0"/>
    <s v="SI"/>
    <n v="43"/>
  </r>
  <r>
    <s v="Mercedes-Benz "/>
    <x v="955"/>
    <x v="1887"/>
    <n v="4900000"/>
    <x v="15"/>
    <n v="2022"/>
    <n v="5000"/>
    <s v="Petrol       "/>
    <s v="Automatic    "/>
    <s v="White  "/>
    <s v="First            "/>
    <s v="1497 cc "/>
    <s v="181 bhp @ 5800 rpm  "/>
    <x v="62"/>
    <n v="4.6859999999999999"/>
    <n v="1.81"/>
    <n v="1.4419999999999999"/>
    <x v="0"/>
    <s v="SI"/>
    <n v="66"/>
  </r>
  <r>
    <s v="Mercedes-Benz "/>
    <x v="246"/>
    <x v="1888"/>
    <n v="4975000"/>
    <x v="588"/>
    <n v="2021"/>
    <n v="2610"/>
    <s v="Petrol       "/>
    <s v="Automatic    "/>
    <s v="White  "/>
    <s v="First            "/>
    <s v="1991 cc "/>
    <s v="201 bhp @ 5800 rpm  "/>
    <x v="33"/>
    <n v="4.6859999999999999"/>
    <n v="1.81"/>
    <n v="1.4419999999999999"/>
    <x v="0"/>
    <s v="SI"/>
    <n v="66"/>
  </r>
  <r>
    <s v="Mercedes-Benz "/>
    <x v="956"/>
    <x v="1889"/>
    <n v="5100000"/>
    <x v="147"/>
    <n v="2017"/>
    <n v="56000"/>
    <s v="Petrol       "/>
    <s v="Automatic    "/>
    <s v="White  "/>
    <s v="Second           "/>
    <s v="1991 cc "/>
    <s v="241 bhp @ 5500 rpm  "/>
    <x v="8"/>
    <n v="4.6859999999999999"/>
    <n v="1.81"/>
    <n v="1.409"/>
    <x v="2"/>
    <s v="NO"/>
    <n v="59"/>
  </r>
  <r>
    <s v="Mercedes-Benz "/>
    <x v="956"/>
    <x v="1890"/>
    <n v="6500000"/>
    <x v="115"/>
    <n v="2020"/>
    <n v="21000"/>
    <s v="Petrol       "/>
    <s v="Automatic    "/>
    <s v="White  "/>
    <s v="Second           "/>
    <s v="1991 cc "/>
    <s v="241 bhp @ 5500 rpm  "/>
    <x v="8"/>
    <n v="4.6859999999999999"/>
    <n v="1.81"/>
    <n v="1.409"/>
    <x v="2"/>
    <s v="NO"/>
    <n v="59"/>
  </r>
  <r>
    <s v="Mercedes-Benz "/>
    <x v="957"/>
    <x v="1891"/>
    <n v="6600000"/>
    <x v="589"/>
    <n v="2021"/>
    <n v="16785"/>
    <s v="Petrol       "/>
    <s v="Automatic    "/>
    <s v="White  "/>
    <s v="First            "/>
    <s v="1991 cc "/>
    <s v="194 bhp @ 5500 rpm  "/>
    <x v="57"/>
    <n v="4.6580000000000004"/>
    <n v="1.89"/>
    <n v="1.6439999999999999"/>
    <x v="0"/>
    <s v="SI"/>
    <n v="66"/>
  </r>
  <r>
    <s v="Mercedes-Benz "/>
    <x v="957"/>
    <x v="1892"/>
    <n v="6975000"/>
    <x v="539"/>
    <n v="2022"/>
    <n v="2000"/>
    <s v="Petrol       "/>
    <s v="Automatic    "/>
    <s v="White  "/>
    <s v="First            "/>
    <s v="1991 cc "/>
    <s v="194 bhp @ 5500 rpm  "/>
    <x v="57"/>
    <n v="4.6580000000000004"/>
    <n v="1.89"/>
    <n v="1.6439999999999999"/>
    <x v="0"/>
    <s v="SI"/>
    <n v="66"/>
  </r>
  <r>
    <s v="Mercedes-Benz "/>
    <x v="958"/>
    <x v="1893"/>
    <n v="7000000"/>
    <x v="67"/>
    <n v="2020"/>
    <n v="19000"/>
    <s v="Petrol       "/>
    <s v="Automatic    "/>
    <s v="White  "/>
    <s v="First            "/>
    <s v="2996 cc "/>
    <s v="385 bhp @ 5500 rpm  "/>
    <x v="186"/>
    <n v="4.6929999999999996"/>
    <n v="1.81"/>
    <n v="1.4019999999999999"/>
    <x v="2"/>
    <s v="NO"/>
    <n v="66"/>
  </r>
  <r>
    <s v="Mercedes-Benz "/>
    <x v="959"/>
    <x v="1894"/>
    <n v="13100000"/>
    <x v="590"/>
    <n v="2021"/>
    <n v="17000"/>
    <s v="Petrol       "/>
    <s v="Automatic    "/>
    <s v="White  "/>
    <s v="First            "/>
    <s v="2999 cc "/>
    <s v="362 bhp @ 5500 rpm  "/>
    <x v="64"/>
    <n v="5.2069999999999999"/>
    <n v="2.157"/>
    <n v="1.823"/>
    <x v="1"/>
    <s v="SI"/>
    <n v="90"/>
  </r>
  <r>
    <s v="Mercedes-Benz "/>
    <x v="960"/>
    <x v="1895"/>
    <n v="20000000"/>
    <x v="230"/>
    <n v="2021"/>
    <n v="6600"/>
    <s v="Petrol       "/>
    <s v="Automatic    "/>
    <s v="White  "/>
    <s v="First            "/>
    <s v="2996 cc "/>
    <s v="362 bhp @ 5250 rpm  "/>
    <x v="64"/>
    <n v="5.2460000000000004"/>
    <n v="1.899"/>
    <n v="1.494"/>
    <x v="0"/>
    <s v="SI"/>
    <n v="80"/>
  </r>
  <r>
    <s v="MG            "/>
    <x v="560"/>
    <x v="1896"/>
    <n v="1889999"/>
    <x v="591"/>
    <n v="2021"/>
    <n v="17000"/>
    <s v="Petrol       "/>
    <s v="Automatic    "/>
    <s v="White  "/>
    <s v="First            "/>
    <s v="1451 cc "/>
    <s v="141 bhp @ 5000 rpm  "/>
    <x v="7"/>
    <n v="4.6550000000000002"/>
    <n v="1.835"/>
    <n v="1.76"/>
    <x v="0"/>
    <s v="SI"/>
    <n v="60"/>
  </r>
  <r>
    <s v="Nissan        "/>
    <x v="961"/>
    <x v="1897"/>
    <n v="315000"/>
    <x v="247"/>
    <n v="2012"/>
    <n v="57000"/>
    <s v="Petrol       "/>
    <s v="Manual       "/>
    <s v="White  "/>
    <s v="First            "/>
    <s v="1498 cc "/>
    <s v="98 bhp @ 6000 rpm   "/>
    <x v="148"/>
    <n v="4.4249999999999998"/>
    <n v="1.6950000000000001"/>
    <n v="1.5049999999999999"/>
    <x v="0"/>
    <s v="SI"/>
    <n v="41"/>
  </r>
  <r>
    <s v="Nissan        "/>
    <x v="962"/>
    <x v="1898"/>
    <n v="625000"/>
    <x v="187"/>
    <n v="2021"/>
    <n v="28000"/>
    <s v="Petrol       "/>
    <s v="Manual       "/>
    <s v="White  "/>
    <s v="First            "/>
    <s v="999 cc  "/>
    <s v="71 bhp @ 6250 rpm   "/>
    <x v="150"/>
    <n v="3.9940000000000002"/>
    <n v="1.758"/>
    <n v="1.5720000000000001"/>
    <x v="0"/>
    <s v="SI"/>
    <n v="40"/>
  </r>
  <r>
    <s v="Renault       "/>
    <x v="274"/>
    <x v="1899"/>
    <n v="250000"/>
    <x v="93"/>
    <n v="2017"/>
    <n v="32000"/>
    <s v="Petrol       "/>
    <s v="Manual       "/>
    <s v="White  "/>
    <s v="First            "/>
    <s v="799 cc  "/>
    <s v="53 bhp @ 5678 rpm   "/>
    <x v="104"/>
    <n v="3.6789999999999998"/>
    <n v="1.579"/>
    <n v="1.478"/>
    <x v="0"/>
    <s v="SI"/>
    <n v="28"/>
  </r>
  <r>
    <s v="Renault       "/>
    <x v="963"/>
    <x v="1900"/>
    <n v="800000"/>
    <x v="170"/>
    <n v="2021"/>
    <n v="13000"/>
    <s v="Petrol       "/>
    <s v="Automatic    "/>
    <s v="White  "/>
    <s v="First            "/>
    <s v="999 cc  "/>
    <s v="99 bhp @ 5000 rpm   "/>
    <x v="14"/>
    <n v="3.9910000000000001"/>
    <n v="1.75"/>
    <n v="1.605"/>
    <x v="0"/>
    <s v="SI"/>
    <n v="40"/>
  </r>
  <r>
    <s v="Renault       "/>
    <x v="964"/>
    <x v="1901"/>
    <n v="890000"/>
    <x v="343"/>
    <n v="2020"/>
    <n v="23500"/>
    <s v="Petrol       "/>
    <s v="Manual       "/>
    <s v="White  "/>
    <s v="First            "/>
    <s v="1498 cc "/>
    <s v="105 bhp @ 5600 rpm  "/>
    <x v="67"/>
    <n v="4.3600000000000003"/>
    <n v="1.8220000000000001"/>
    <n v="1.6950000000000001"/>
    <x v="0"/>
    <s v="SI"/>
    <n v="50"/>
  </r>
  <r>
    <s v="Renault       "/>
    <x v="965"/>
    <x v="1902"/>
    <n v="1000000"/>
    <x v="446"/>
    <n v="2022"/>
    <n v="4000"/>
    <s v="Petrol       "/>
    <s v="Automatic    "/>
    <s v="White  "/>
    <s v="Second           "/>
    <s v="999 cc  "/>
    <s v="71 bhp @ 6250 rpm   "/>
    <x v="150"/>
    <n v="3.9910000000000001"/>
    <n v="1.75"/>
    <n v="1.605"/>
    <x v="0"/>
    <s v="SI"/>
    <n v="40"/>
  </r>
  <r>
    <s v="Rolls-Royce   "/>
    <x v="256"/>
    <x v="1903"/>
    <n v="20000000"/>
    <x v="230"/>
    <n v="2012"/>
    <n v="55000"/>
    <s v="Petrol       "/>
    <s v="Automatic    "/>
    <s v="White  "/>
    <s v="Third            "/>
    <s v="6592 cc "/>
    <s v="570 bhp @ 5250 rpm  "/>
    <x v="100"/>
    <n v="5.569"/>
    <n v="1.948"/>
    <n v="1.55"/>
    <x v="0"/>
    <s v="SI"/>
    <n v="82.5"/>
  </r>
  <r>
    <s v="Skoda         "/>
    <x v="966"/>
    <x v="1904"/>
    <n v="425000"/>
    <x v="4"/>
    <n v="2013"/>
    <n v="57000"/>
    <s v="Petrol       "/>
    <s v="Automatic    "/>
    <s v="White  "/>
    <s v="Second           "/>
    <s v="1598 cc "/>
    <s v="103 bhp @ 5250 rpm  "/>
    <x v="38"/>
    <n v="4.3860000000000001"/>
    <n v="1.6990000000000001"/>
    <n v="1.466"/>
    <x v="0"/>
    <s v="SI"/>
    <n v="55"/>
  </r>
  <r>
    <s v="Skoda         "/>
    <x v="967"/>
    <x v="1905"/>
    <n v="795000"/>
    <x v="260"/>
    <n v="2014"/>
    <n v="53000"/>
    <s v="Petrol       "/>
    <s v="Automatic    "/>
    <s v="White  "/>
    <s v="Second           "/>
    <s v="1798 cc "/>
    <s v="158 bhp @ 4500 rpm  "/>
    <x v="164"/>
    <n v="4.8380000000000001"/>
    <n v="1.8169999999999999"/>
    <n v="1.482"/>
    <x v="0"/>
    <s v="SI"/>
    <n v="60"/>
  </r>
  <r>
    <s v="Skoda         "/>
    <x v="968"/>
    <x v="1906"/>
    <n v="880000"/>
    <x v="592"/>
    <n v="2018"/>
    <n v="47000"/>
    <s v="Petrol       "/>
    <s v="Manual       "/>
    <s v="White  "/>
    <s v="First            "/>
    <s v="1598 cc "/>
    <s v="104 bhp @ 5250 rpm  "/>
    <x v="4"/>
    <n v="4.3860000000000001"/>
    <n v="1.6990000000000001"/>
    <n v="1.466"/>
    <x v="0"/>
    <s v="SI"/>
    <n v="55"/>
  </r>
  <r>
    <s v="Skoda         "/>
    <x v="464"/>
    <x v="1907"/>
    <n v="1390000"/>
    <x v="124"/>
    <n v="2017"/>
    <n v="56000"/>
    <s v="Petrol       "/>
    <s v="Automatic    "/>
    <s v="White  "/>
    <s v="First            "/>
    <s v="1798 cc "/>
    <s v="177 bhp @ 5100 rpm  "/>
    <x v="0"/>
    <n v="4.67"/>
    <n v="1.8140000000000001"/>
    <n v="1.476"/>
    <x v="0"/>
    <s v="SI"/>
    <n v="50"/>
  </r>
  <r>
    <s v="Skoda         "/>
    <x v="464"/>
    <x v="1908"/>
    <n v="1390000"/>
    <x v="124"/>
    <n v="2017"/>
    <n v="56000"/>
    <s v="Petrol       "/>
    <s v="Automatic    "/>
    <s v="White  "/>
    <s v="First            "/>
    <s v="1798 cc "/>
    <s v="177 bhp @ 5100 rpm  "/>
    <x v="0"/>
    <n v="4.67"/>
    <n v="1.8140000000000001"/>
    <n v="1.476"/>
    <x v="0"/>
    <s v="SI"/>
    <n v="50"/>
  </r>
  <r>
    <s v="Skoda         "/>
    <x v="257"/>
    <x v="1909"/>
    <n v="1500000"/>
    <x v="125"/>
    <n v="2016"/>
    <n v="70000"/>
    <s v="Petrol       "/>
    <s v="Automatic    "/>
    <s v="White  "/>
    <s v="Second           "/>
    <s v="1798 cc "/>
    <s v="177 bhp @ 5100 rpm  "/>
    <x v="0"/>
    <n v="4.8609999999999998"/>
    <n v="1.8640000000000001"/>
    <n v="1.4830000000000001"/>
    <x v="0"/>
    <s v="SI"/>
    <n v="66"/>
  </r>
  <r>
    <s v="Skoda         "/>
    <x v="969"/>
    <x v="1910"/>
    <n v="3325000"/>
    <x v="593"/>
    <n v="2021"/>
    <n v="13092"/>
    <s v="Petrol       "/>
    <s v="Automatic    "/>
    <s v="White  "/>
    <s v="First            "/>
    <s v="1984 cc "/>
    <s v="188 bhp @ 4200 rpm  "/>
    <x v="11"/>
    <n v="4.8689999999999998"/>
    <n v="1.8640000000000001"/>
    <n v="1.4690000000000001"/>
    <x v="0"/>
    <s v="SI"/>
    <n v="66"/>
  </r>
  <r>
    <s v="Tata          "/>
    <x v="970"/>
    <x v="1911"/>
    <n v="49000"/>
    <x v="594"/>
    <n v="2010"/>
    <n v="60000"/>
    <s v="Petrol       "/>
    <s v="Manual       "/>
    <s v="White  "/>
    <s v="First            "/>
    <s v="624 cc  "/>
    <s v="35@5250             "/>
    <x v="187"/>
    <n v="3.0990000000000002"/>
    <n v="1.4950000000000001"/>
    <n v="1.6519999999999999"/>
    <x v="2"/>
    <s v="NO"/>
    <n v="15"/>
  </r>
  <r>
    <s v="Tata          "/>
    <x v="971"/>
    <x v="1912"/>
    <n v="395000"/>
    <x v="229"/>
    <n v="2017"/>
    <n v="46992"/>
    <s v="Petrol       "/>
    <s v="Manual       "/>
    <s v="White  "/>
    <s v="First            "/>
    <s v="1199 cc "/>
    <s v="84 bhp @ 6000 rpm   "/>
    <x v="37"/>
    <n v="3.746"/>
    <n v="1.647"/>
    <n v="1.5349999999999999"/>
    <x v="0"/>
    <s v="SI"/>
    <n v="35"/>
  </r>
  <r>
    <s v="Tata          "/>
    <x v="971"/>
    <x v="1913"/>
    <n v="409000"/>
    <x v="595"/>
    <n v="2018"/>
    <n v="27069"/>
    <s v="Petrol       "/>
    <s v="Manual       "/>
    <s v="White  "/>
    <s v="First            "/>
    <s v="1199 cc "/>
    <s v="84 bhp @ 6000 rpm   "/>
    <x v="37"/>
    <n v="3.746"/>
    <n v="1.647"/>
    <n v="1.5349999999999999"/>
    <x v="0"/>
    <s v="SI"/>
    <n v="35"/>
  </r>
  <r>
    <s v="Tata          "/>
    <x v="972"/>
    <x v="1914"/>
    <n v="575000"/>
    <x v="163"/>
    <n v="2020"/>
    <n v="40000"/>
    <s v="Petrol       "/>
    <s v="Manual       "/>
    <s v="White  "/>
    <s v="First            "/>
    <s v="1199 cc "/>
    <s v="85 bhp @ 6000 rpm   "/>
    <x v="91"/>
    <n v="3.99"/>
    <n v="1.7549999999999999"/>
    <n v="1.5229999999999999"/>
    <x v="0"/>
    <s v="SI"/>
    <n v="37"/>
  </r>
  <r>
    <s v="Tata          "/>
    <x v="973"/>
    <x v="1915"/>
    <n v="890000"/>
    <x v="343"/>
    <n v="2022"/>
    <n v="7500"/>
    <s v="Petrol       "/>
    <s v="Manual       "/>
    <s v="White  "/>
    <s v="First            "/>
    <s v="1199 cc "/>
    <s v="84 bhp @ 6000 rpm   "/>
    <x v="37"/>
    <n v="3.827"/>
    <n v="1.742"/>
    <n v="1.615"/>
    <x v="0"/>
    <s v="SI"/>
    <n v="37"/>
  </r>
  <r>
    <s v="Toyota        "/>
    <x v="468"/>
    <x v="1916"/>
    <n v="340000"/>
    <x v="346"/>
    <n v="2011"/>
    <n v="109000"/>
    <s v="Petrol       "/>
    <s v="Manual       "/>
    <s v="White  "/>
    <s v="Second           "/>
    <s v="1794 cc "/>
    <s v="132@6000            "/>
    <x v="160"/>
    <n v="4.54"/>
    <n v="1.76"/>
    <n v="1.48"/>
    <x v="0"/>
    <s v="SI"/>
    <n v="55"/>
  </r>
  <r>
    <s v="Toyota        "/>
    <x v="468"/>
    <x v="1917"/>
    <n v="390000"/>
    <x v="341"/>
    <n v="2009"/>
    <n v="68195"/>
    <s v="Petrol       "/>
    <s v="Manual       "/>
    <s v="White  "/>
    <s v="First            "/>
    <s v="1794 cc "/>
    <s v="132@6000            "/>
    <x v="160"/>
    <n v="4.54"/>
    <n v="1.76"/>
    <n v="1.48"/>
    <x v="0"/>
    <s v="SI"/>
    <n v="55"/>
  </r>
  <r>
    <s v="Toyota        "/>
    <x v="974"/>
    <x v="1918"/>
    <n v="450000"/>
    <x v="271"/>
    <n v="2011"/>
    <n v="95000"/>
    <s v="Petrol       "/>
    <s v="Automatic    "/>
    <s v="White  "/>
    <s v="First            "/>
    <s v="1794 cc "/>
    <s v="132@6000            "/>
    <x v="160"/>
    <n v="4.54"/>
    <n v="1.76"/>
    <n v="1.48"/>
    <x v="0"/>
    <s v="SI"/>
    <n v="55"/>
  </r>
  <r>
    <s v="Toyota        "/>
    <x v="347"/>
    <x v="1919"/>
    <n v="894999"/>
    <x v="354"/>
    <n v="2015"/>
    <n v="39780"/>
    <s v="Petrol       "/>
    <s v="Automatic    "/>
    <s v="White  "/>
    <s v="First            "/>
    <s v="1798 cc "/>
    <s v="138 bhp @ 6400 rpm  "/>
    <x v="5"/>
    <n v="4.62"/>
    <n v="1.7749999999999999"/>
    <n v="1.4750000000000001"/>
    <x v="0"/>
    <s v="SI"/>
    <n v="55"/>
  </r>
  <r>
    <s v="Toyota        "/>
    <x v="975"/>
    <x v="1920"/>
    <n v="1050000"/>
    <x v="40"/>
    <n v="2021"/>
    <n v="1910"/>
    <s v="Petrol       "/>
    <s v="Automatic    "/>
    <s v="White  "/>
    <s v="First            "/>
    <s v="1462 cc "/>
    <s v="103 bhp @ 6000 rpm  "/>
    <x v="38"/>
    <n v="3.9950000000000001"/>
    <n v="1.79"/>
    <n v="1.64"/>
    <x v="0"/>
    <s v="SI"/>
    <n v="48"/>
  </r>
  <r>
    <s v="Toyota        "/>
    <x v="976"/>
    <x v="1921"/>
    <n v="1075000"/>
    <x v="198"/>
    <n v="2016"/>
    <n v="70000"/>
    <s v="Petrol       "/>
    <s v="Manual       "/>
    <s v="White  "/>
    <s v="First            "/>
    <s v="1798 cc "/>
    <s v="138 bhp @ 6400 rpm  "/>
    <x v="5"/>
    <n v="4.62"/>
    <n v="1.7749999999999999"/>
    <n v="1.4750000000000001"/>
    <x v="0"/>
    <s v="SI"/>
    <n v="55"/>
  </r>
  <r>
    <s v="Volkswagen    "/>
    <x v="502"/>
    <x v="1922"/>
    <n v="385000"/>
    <x v="329"/>
    <n v="2013"/>
    <n v="65000"/>
    <s v="Petrol       "/>
    <s v="Manual       "/>
    <s v="White  "/>
    <s v="First            "/>
    <s v="1198 cc "/>
    <s v="74 bhp @ 5400 rpm   "/>
    <x v="76"/>
    <n v="3.97"/>
    <n v="1.6819999999999999"/>
    <n v="1.4530000000000001"/>
    <x v="0"/>
    <s v="SI"/>
    <n v="45"/>
  </r>
  <r>
    <s v="Volkswagen    "/>
    <x v="502"/>
    <x v="1923"/>
    <n v="490000"/>
    <x v="223"/>
    <n v="2015"/>
    <n v="50000"/>
    <s v="Petrol       "/>
    <s v="Manual       "/>
    <s v="White  "/>
    <s v="First            "/>
    <s v="1198 cc "/>
    <s v="74 bhp @ 5400 rpm   "/>
    <x v="76"/>
    <n v="3.9710000000000001"/>
    <n v="1.6819999999999999"/>
    <n v="1.4690000000000001"/>
    <x v="0"/>
    <s v="SI"/>
    <n v="45"/>
  </r>
  <r>
    <s v="Volkswagen    "/>
    <x v="470"/>
    <x v="1924"/>
    <n v="625000"/>
    <x v="187"/>
    <n v="2016"/>
    <n v="68000"/>
    <s v="Petrol       "/>
    <s v="Automatic    "/>
    <s v="White  "/>
    <s v="First            "/>
    <s v="1197 cc "/>
    <s v="103 bhp @ 5000 rpm  "/>
    <x v="38"/>
    <n v="3.9710000000000001"/>
    <n v="1.6819999999999999"/>
    <n v="1.4690000000000001"/>
    <x v="0"/>
    <s v="SI"/>
    <n v="45"/>
  </r>
  <r>
    <s v="Volkswagen    "/>
    <x v="977"/>
    <x v="1925"/>
    <n v="650000"/>
    <x v="213"/>
    <n v="2017"/>
    <n v="51000"/>
    <s v="Petrol       "/>
    <s v="Automatic    "/>
    <s v="White  "/>
    <s v="First            "/>
    <s v="1197 cc "/>
    <s v="103 bhp @ 5000 rpm  "/>
    <x v="38"/>
    <n v="4.3840000000000003"/>
    <n v="1.6990000000000001"/>
    <n v="1.466"/>
    <x v="0"/>
    <s v="SI"/>
    <n v="55"/>
  </r>
  <r>
    <s v="Volkswagen    "/>
    <x v="326"/>
    <x v="1926"/>
    <n v="775000"/>
    <x v="266"/>
    <n v="2017"/>
    <n v="60500"/>
    <s v="Petrol       "/>
    <s v="Automatic    "/>
    <s v="White  "/>
    <s v="First            "/>
    <s v="1197 cc "/>
    <s v="103 bhp @ 5000 rpm  "/>
    <x v="38"/>
    <n v="4.3899999999999997"/>
    <n v="1.6990000000000001"/>
    <n v="1.4670000000000001"/>
    <x v="0"/>
    <s v="SI"/>
    <n v="55"/>
  </r>
  <r>
    <s v="Volkswagen    "/>
    <x v="575"/>
    <x v="1927"/>
    <n v="950000"/>
    <x v="112"/>
    <n v="2021"/>
    <n v="24000"/>
    <s v="Petrol       "/>
    <s v="Manual       "/>
    <s v="White  "/>
    <s v="First            "/>
    <s v="999 cc  "/>
    <s v="109 bhp @ 5000 rpm  "/>
    <x v="46"/>
    <n v="3.9710000000000001"/>
    <n v="1.6819999999999999"/>
    <n v="1.4690000000000001"/>
    <x v="0"/>
    <s v="SI"/>
    <n v="45"/>
  </r>
  <r>
    <s v="Volvo         "/>
    <x v="978"/>
    <x v="1928"/>
    <n v="4400000"/>
    <x v="493"/>
    <n v="2020"/>
    <n v="16519"/>
    <s v="Petrol       "/>
    <s v="Automatic    "/>
    <s v="White  "/>
    <s v="First            "/>
    <s v="1969 cc "/>
    <s v="187 bhp @ 5000 rpm  "/>
    <x v="80"/>
    <n v="4.4249999999999998"/>
    <n v="1.863"/>
    <n v="1.6519999999999999"/>
    <x v="0"/>
    <s v="SI"/>
    <n v="54"/>
  </r>
  <r>
    <s v="Maruti Suzuki "/>
    <x v="173"/>
    <x v="1929"/>
    <n v="730000"/>
    <x v="337"/>
    <n v="2017"/>
    <n v="80000"/>
    <s v="Diesel       "/>
    <s v="Manual       "/>
    <s v="Yellow "/>
    <s v="First            "/>
    <s v="1248 cc "/>
    <s v="89 bhp @ 4000 rpm   "/>
    <x v="74"/>
    <n v="3.9950000000000001"/>
    <n v="1.79"/>
    <n v="1.64"/>
    <x v="0"/>
    <s v="SI"/>
    <n v="48"/>
  </r>
  <r>
    <s v="MINI          "/>
    <x v="182"/>
    <x v="1930"/>
    <n v="2500000"/>
    <x v="237"/>
    <n v="2015"/>
    <n v="34303"/>
    <s v="Diesel       "/>
    <s v="Automatic    "/>
    <s v="Yellow "/>
    <s v="Second           "/>
    <s v="1496 cc "/>
    <s v="114 bhp @ 4000 rpm  "/>
    <x v="56"/>
    <n v="3.9820000000000002"/>
    <n v="1.7270000000000001"/>
    <n v="1.425"/>
    <x v="0"/>
    <s v="SI"/>
    <n v="44"/>
  </r>
  <r>
    <s v="Ford          "/>
    <x v="91"/>
    <x v="1931"/>
    <n v="7990000"/>
    <x v="596"/>
    <n v="2018"/>
    <n v="23000"/>
    <s v="Petrol       "/>
    <s v="Automatic    "/>
    <s v="Yellow "/>
    <s v="First            "/>
    <s v="4951 cc "/>
    <s v="396 bhp @ 6500 rpm  "/>
    <x v="47"/>
    <n v="4.7839999999999998"/>
    <n v="2.08"/>
    <n v="1.391"/>
    <x v="2"/>
    <s v="NO"/>
    <n v="60.9"/>
  </r>
  <r>
    <s v="Maruti Suzuki "/>
    <x v="240"/>
    <x v="1932"/>
    <n v="825000"/>
    <x v="79"/>
    <n v="2021"/>
    <n v="8499"/>
    <s v="Petrol       "/>
    <s v="Manual       "/>
    <s v="Yellow "/>
    <s v="First            "/>
    <s v="1197 cc "/>
    <s v="83 bhp @ 6000 rpm   "/>
    <x v="92"/>
    <n v="3.9950000000000001"/>
    <n v="1.7450000000000001"/>
    <n v="1.5"/>
    <x v="0"/>
    <s v="SI"/>
    <n v="37"/>
  </r>
  <r>
    <s v="MINI          "/>
    <x v="979"/>
    <x v="1933"/>
    <n v="5200000"/>
    <x v="39"/>
    <n v="2022"/>
    <n v="0"/>
    <s v="Petrol       "/>
    <s v="Automatic    "/>
    <s v="Yellow "/>
    <s v="UnRegistered Car "/>
    <s v="1998 cc "/>
    <s v="228 bhp @ 5200 rpm  "/>
    <x v="188"/>
    <n v="3.85"/>
    <n v="1.7270000000000001"/>
    <n v="1.4139999999999999"/>
    <x v="2"/>
    <s v="NO"/>
    <n v="44"/>
  </r>
  <r>
    <s v="Porsche       "/>
    <x v="461"/>
    <x v="1934"/>
    <n v="9500000"/>
    <x v="597"/>
    <n v="2018"/>
    <n v="20000"/>
    <s v="Petrol       "/>
    <s v="Automatic    "/>
    <s v="Yellow "/>
    <s v="First            "/>
    <s v="1988 cc "/>
    <s v="295 bhp @ 6500 rpm  "/>
    <x v="133"/>
    <n v="4.3789999999999996"/>
    <n v="1.8009999999999999"/>
    <n v="1.2809999999999999"/>
    <x v="4"/>
    <s v="NO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B2135-2AC1-48CB-96A6-13391E22179F}" name="TablaDinámica5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:J15" firstHeaderRow="0" firstDataRow="1" firstDataCol="1"/>
  <pivotFields count="20">
    <pivotField showAll="0"/>
    <pivotField showAll="0"/>
    <pivotField showAll="0"/>
    <pivotField numFmtId="166" showAll="0"/>
    <pivotField axis="axisRow" dataField="1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>
      <items count="190">
        <item x="156"/>
        <item x="24"/>
        <item x="115"/>
        <item x="114"/>
        <item x="38"/>
        <item x="4"/>
        <item x="119"/>
        <item x="67"/>
        <item x="145"/>
        <item x="108"/>
        <item x="46"/>
        <item x="181"/>
        <item x="120"/>
        <item x="19"/>
        <item x="56"/>
        <item x="25"/>
        <item x="169"/>
        <item x="109"/>
        <item x="50"/>
        <item x="49"/>
        <item x="68"/>
        <item x="110"/>
        <item x="60"/>
        <item x="118"/>
        <item x="53"/>
        <item x="170"/>
        <item x="54"/>
        <item x="154"/>
        <item x="18"/>
        <item x="165"/>
        <item x="27"/>
        <item x="160"/>
        <item x="101"/>
        <item x="116"/>
        <item x="140"/>
        <item x="171"/>
        <item x="5"/>
        <item x="23"/>
        <item x="7"/>
        <item x="149"/>
        <item x="127"/>
        <item x="41"/>
        <item x="137"/>
        <item x="58"/>
        <item x="48"/>
        <item x="26"/>
        <item x="15"/>
        <item x="130"/>
        <item x="164"/>
        <item x="55"/>
        <item x="86"/>
        <item x="39"/>
        <item x="70"/>
        <item x="132"/>
        <item x="176"/>
        <item x="17"/>
        <item x="35"/>
        <item x="125"/>
        <item x="152"/>
        <item x="40"/>
        <item x="175"/>
        <item x="21"/>
        <item x="2"/>
        <item x="6"/>
        <item x="78"/>
        <item x="72"/>
        <item x="0"/>
        <item x="29"/>
        <item x="111"/>
        <item x="180"/>
        <item x="62"/>
        <item x="28"/>
        <item x="12"/>
        <item x="157"/>
        <item x="80"/>
        <item x="11"/>
        <item x="66"/>
        <item x="9"/>
        <item x="1"/>
        <item x="57"/>
        <item x="166"/>
        <item x="16"/>
        <item x="113"/>
        <item x="33"/>
        <item x="103"/>
        <item x="173"/>
        <item x="185"/>
        <item x="31"/>
        <item x="30"/>
        <item x="179"/>
        <item x="36"/>
        <item x="117"/>
        <item x="167"/>
        <item x="143"/>
        <item x="188"/>
        <item x="151"/>
        <item x="107"/>
        <item x="177"/>
        <item x="126"/>
        <item x="139"/>
        <item x="87"/>
        <item x="161"/>
        <item x="8"/>
        <item x="22"/>
        <item x="10"/>
        <item x="71"/>
        <item x="43"/>
        <item x="153"/>
        <item x="34"/>
        <item x="32"/>
        <item x="138"/>
        <item x="162"/>
        <item x="13"/>
        <item x="73"/>
        <item x="141"/>
        <item x="20"/>
        <item x="142"/>
        <item x="61"/>
        <item x="172"/>
        <item x="174"/>
        <item x="123"/>
        <item x="133"/>
        <item x="183"/>
        <item x="99"/>
        <item x="77"/>
        <item x="63"/>
        <item x="42"/>
        <item x="98"/>
        <item x="187"/>
        <item x="64"/>
        <item x="158"/>
        <item x="186"/>
        <item x="112"/>
        <item x="47"/>
        <item x="81"/>
        <item x="95"/>
        <item x="121"/>
        <item x="65"/>
        <item x="88"/>
        <item x="122"/>
        <item x="147"/>
        <item x="97"/>
        <item x="104"/>
        <item x="83"/>
        <item x="155"/>
        <item x="100"/>
        <item x="178"/>
        <item x="106"/>
        <item x="105"/>
        <item x="146"/>
        <item x="128"/>
        <item x="134"/>
        <item x="136"/>
        <item x="44"/>
        <item x="82"/>
        <item x="89"/>
        <item x="184"/>
        <item x="90"/>
        <item x="79"/>
        <item x="163"/>
        <item x="159"/>
        <item x="129"/>
        <item x="150"/>
        <item x="131"/>
        <item x="59"/>
        <item x="76"/>
        <item x="124"/>
        <item x="75"/>
        <item x="96"/>
        <item x="135"/>
        <item x="182"/>
        <item x="84"/>
        <item x="51"/>
        <item x="69"/>
        <item x="52"/>
        <item x="85"/>
        <item x="92"/>
        <item x="37"/>
        <item x="91"/>
        <item x="3"/>
        <item x="102"/>
        <item x="74"/>
        <item x="45"/>
        <item x="144"/>
        <item x="94"/>
        <item x="93"/>
        <item x="168"/>
        <item x="148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Price EUR" fld="4" subtotal="count" baseField="0" baseItem="0"/>
    <dataField name="Promedio de Kilometer " fld="6" subtotal="average" baseField="3" baseItem="1"/>
    <dataField name="Promedio de Fuel Tank Capacity L" fld="19" subtotal="average" baseField="3" baseItem="1"/>
    <dataField name="Promedio de Caballos" fld="13" subtotal="average" baseField="4" baseItem="4"/>
  </dataFields>
  <formats count="2">
    <format dxfId="2">
      <pivotArea collapsedLevelsAreSubtotals="1" fieldPosition="0">
        <references count="2">
          <reference field="4294967294" count="1" selected="0">
            <x v="1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2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32C68-C6DB-41DF-A379-19EC782A336D}" name="TablaDinámica3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E8" firstHeaderRow="0" firstDataRow="1" firstDataCol="1"/>
  <pivotFields count="20">
    <pivotField showAll="0"/>
    <pivotField showAll="0"/>
    <pivotField showAll="0"/>
    <pivotField numFmtId="166" showAll="0"/>
    <pivotField dataField="1" numFmtId="16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4"/>
        <item x="2"/>
        <item x="0"/>
        <item x="3"/>
        <item x="1"/>
        <item x="5"/>
        <item t="default"/>
      </items>
    </pivotField>
    <pivotField showAll="0"/>
    <pivotField dataField="1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Seating Capacity " fld="17" baseField="0" baseItem="0"/>
    <dataField name="Promedio de Price EUR" fld="4" subtotal="average" baseField="15" baseItem="0"/>
    <dataField name="Promedio de Kilometer " fld="6" subtotal="average" baseField="15" baseItem="0"/>
    <dataField name="Promedio de Fuel Tank Capacity L" fld="19" subtotal="average" baseField="15" baseItem="0"/>
  </dataFields>
  <formats count="1">
    <format dxfId="2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9B33C-287E-482B-9C24-281979DCA8C6}" autoFormatId="16" applyNumberFormats="0" applyBorderFormats="0" applyFontFormats="0" applyPatternFormats="0" applyAlignmentFormats="0" applyWidthHeightFormats="0">
  <queryTableRefresh nextId="27">
    <queryTableFields count="20">
      <queryTableField id="1" name="Make          " tableColumnId="1"/>
      <queryTableField id="2" name="Model                                              " tableColumnId="2"/>
      <queryTableField id="24" dataBound="0" tableColumnId="8"/>
      <queryTableField id="3" name="Price    " tableColumnId="3"/>
      <queryTableField id="20" dataBound="0" tableColumnId="21"/>
      <queryTableField id="4" name="Year " tableColumnId="4"/>
      <queryTableField id="5" name="Kilometer " tableColumnId="5"/>
      <queryTableField id="6" name="Fuel Type    " tableColumnId="6"/>
      <queryTableField id="7" name="Transmission " tableColumnId="7"/>
      <queryTableField id="9" name="Color  " tableColumnId="9"/>
      <queryTableField id="10" name="Owner            " tableColumnId="10"/>
      <queryTableField id="12" name="Engine  " tableColumnId="12"/>
      <queryTableField id="13" name="Max Power           " tableColumnId="13"/>
      <queryTableField id="26" dataBound="0" tableColumnId="14"/>
      <queryTableField id="15" name="Length " tableColumnId="15"/>
      <queryTableField id="16" name="Width  " tableColumnId="16"/>
      <queryTableField id="17" name="Height " tableColumnId="17"/>
      <queryTableField id="18" name="Seating Capacity " tableColumnId="18"/>
      <queryTableField id="25" dataBound="0" tableColumnId="11"/>
      <queryTableField id="19" name="Fuel Tank Capacity" tableColumnId="19"/>
    </queryTableFields>
    <queryTableDeletedFields count="3">
      <deletedField name="Location         "/>
      <deletedField name="Seller Type             "/>
      <deletedField name="Max Torque             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312D5-A9BC-4EF7-A067-4405F6FA8C6B}" name="Tabla4" displayName="Tabla4" ref="A4:B37" totalsRowShown="0" dataDxfId="9">
  <autoFilter ref="A4:B37" xr:uid="{219312D5-A9BC-4EF7-A067-4405F6FA8C6B}"/>
  <tableColumns count="2">
    <tableColumn id="1" xr3:uid="{DD0CA984-D23B-4CFC-A265-F7F3659299B3}" name="Marcas" dataDxfId="10"/>
    <tableColumn id="2" xr3:uid="{CEE7E7FF-C112-41CE-B0B5-167426F9BFD5}" name="Recuento" dataDxfId="7">
      <calculatedColumnFormula>COUNTIF(datos_limpios!$A$2:$A$1936,Tabla4[[#This Row],[Marcas]])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4206F-5A79-4EE8-A45C-7E2F8365312F}" name="Tabla7" displayName="Tabla7" ref="H7:J12" totalsRowShown="0">
  <autoFilter ref="H7:J12" xr:uid="{DBD4206F-5A79-4EE8-A45C-7E2F8365312F}"/>
  <tableColumns count="3">
    <tableColumn id="1" xr3:uid="{C8279155-9D34-4233-AA98-C43F6F4E198E}" name="Tipo"/>
    <tableColumn id="2" xr3:uid="{58DA7440-3F3D-426F-B9BD-7915D6A396D2}" name="RECUENTO" dataDxfId="6">
      <calculatedColumnFormula>COUNTIF(datos_limpios!H2:H1936,Tabla7[[#This Row],[Tipo]])</calculatedColumnFormula>
    </tableColumn>
    <tableColumn id="3" xr3:uid="{332555F9-31EE-40E8-AC3E-0385B8151FA6}" name="Promedio de precio" dataDxfId="5">
      <calculatedColumnFormula array="1">AVERAGE(IF(datos_limpios!$H$2:$H$1936=Tabla7[[#This Row],[Tipo]],datos_limpios!$E$2:$E$1936))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D37A9A-6F8C-4C83-8160-35150FF4AA64}" name="Tabla9" displayName="Tabla9" ref="A41:B59" totalsRowShown="0">
  <autoFilter ref="A41:B59" xr:uid="{8DD37A9A-6F8C-4C83-8160-35150FF4AA64}"/>
  <tableColumns count="2">
    <tableColumn id="1" xr3:uid="{40B1FB38-872D-4288-B82F-B6DB718A87A9}" name="Colores"/>
    <tableColumn id="2" xr3:uid="{48D7F9E9-4974-453B-8BE3-217847E769B8}" name="Recuento" dataDxfId="4">
      <calculatedColumnFormula>COUNTIF(datos_limpios!$J$2:$J$1936,Tabla9[[#This Row],[Colores]])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AF633-2A06-475A-8E48-BAE096FCFDF5}" name="datos_limpios" displayName="datos_limpios" ref="A1:T1936" tableType="queryTable" totalsRowShown="0">
  <autoFilter ref="A1:T1936" xr:uid="{9BEAF633-2A06-475A-8E48-BAE096FCFDF5}"/>
  <sortState xmlns:xlrd2="http://schemas.microsoft.com/office/spreadsheetml/2017/richdata2" ref="A2:T1936">
    <sortCondition ref="J1:J1936"/>
  </sortState>
  <tableColumns count="20">
    <tableColumn id="1" xr3:uid="{E8302D49-2044-4CC3-BF6E-FB1737468660}" uniqueName="1" name="Make          " queryTableFieldId="1" dataDxfId="19"/>
    <tableColumn id="2" xr3:uid="{00D03E70-CCF8-476C-9DD5-69B946C01233}" uniqueName="2" name="Model                                              " queryTableFieldId="2" dataDxfId="18"/>
    <tableColumn id="8" xr3:uid="{725645DF-DEBA-4867-8E08-181208319BC8}" uniqueName="8" name="Id" queryTableFieldId="24"/>
    <tableColumn id="3" xr3:uid="{5ABDA2E2-5165-4694-B6B7-C53A9E7BF0A5}" uniqueName="3" name="Price INR   " queryTableFieldId="3" dataDxfId="17"/>
    <tableColumn id="21" xr3:uid="{87B5D4DD-ABE9-4DA2-8A69-F82D5A41448A}" uniqueName="21" name="Price EUR" queryTableFieldId="20" dataDxfId="16">
      <calculatedColumnFormula>datos_limpios[[#This Row],[Price INR   ]]*0.011</calculatedColumnFormula>
    </tableColumn>
    <tableColumn id="4" xr3:uid="{9B03520E-885F-492E-90AC-605579434916}" uniqueName="4" name="Year " queryTableFieldId="4"/>
    <tableColumn id="5" xr3:uid="{BB0E0ABB-4C6B-4E60-BD38-485FD35B9697}" uniqueName="5" name="Kilometer " queryTableFieldId="5"/>
    <tableColumn id="6" xr3:uid="{C6FBA929-1FE5-4B6E-AD0D-A7F487151E39}" uniqueName="6" name="Fuel Type    " queryTableFieldId="6" dataDxfId="15"/>
    <tableColumn id="7" xr3:uid="{B2A94F8B-8474-434C-A6A8-65AF39486C0F}" uniqueName="7" name="Transmission " queryTableFieldId="7" dataDxfId="14"/>
    <tableColumn id="9" xr3:uid="{A656D40D-BAC0-451D-88F7-54C5BE2642F4}" uniqueName="9" name="Color  " queryTableFieldId="9" dataDxfId="13"/>
    <tableColumn id="10" xr3:uid="{932841FE-BA51-40DA-9C47-574682B7F035}" uniqueName="10" name="Owner            " queryTableFieldId="10" dataDxfId="12"/>
    <tableColumn id="12" xr3:uid="{B137A5A1-8003-40EC-BA0A-DB93DC0748E0}" uniqueName="12" name="Engine  " queryTableFieldId="12" dataDxfId="11"/>
    <tableColumn id="13" xr3:uid="{8645AEAE-CDBB-4C93-A122-29D1B4F331E5}" uniqueName="13" name="Max Power           " queryTableFieldId="13" dataDxfId="1"/>
    <tableColumn id="14" xr3:uid="{999291D6-CD4E-4346-A9CE-95C156022616}" uniqueName="14" name="Caballos" queryTableFieldId="26" dataDxfId="0">
      <calculatedColumnFormula>MID(M2, 1, FIND("@", M2) - LEN(MID(M2, 1, FIND("@", M2) - 1)) - 1)</calculatedColumnFormula>
    </tableColumn>
    <tableColumn id="15" xr3:uid="{4982AAC3-935F-4474-B9DC-BDDFF19C6A7F}" uniqueName="15" name="Length m" queryTableFieldId="15"/>
    <tableColumn id="16" xr3:uid="{529F36A6-89A4-4DA8-9F8A-B4929ECA9E5B}" uniqueName="16" name="Width m " queryTableFieldId="16"/>
    <tableColumn id="17" xr3:uid="{B66B2DA8-CCF9-4B61-A948-EA9FE4ADBF6A}" uniqueName="17" name="Height m" queryTableFieldId="17"/>
    <tableColumn id="18" xr3:uid="{D201217E-78FF-41E8-8EE2-FA31F72B6D20}" uniqueName="18" name="Seating Capacity " queryTableFieldId="18"/>
    <tableColumn id="11" xr3:uid="{0F16F1A3-CB7C-4BCD-BD38-1B7E090166AA}" uniqueName="11" name="Familiar" queryTableFieldId="25" dataDxfId="8">
      <calculatedColumnFormula>IF(datos_limpios[[#This Row],[Seating Capacity ]]&gt;4,"SI","NO")</calculatedColumnFormula>
    </tableColumn>
    <tableColumn id="19" xr3:uid="{940F1293-90A6-46AE-AFF2-FD30D8A79A31}" uniqueName="19" name="Fuel Tank Capacity L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87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4AB-EE4D-4DCC-963C-6798F37B3E08}">
  <dimension ref="D13:H23"/>
  <sheetViews>
    <sheetView zoomScale="59" zoomScaleNormal="59" workbookViewId="0">
      <selection activeCell="F19" sqref="F19:H19"/>
    </sheetView>
  </sheetViews>
  <sheetFormatPr baseColWidth="10" defaultRowHeight="14.4" x14ac:dyDescent="0.3"/>
  <cols>
    <col min="3" max="3" width="13.6640625" customWidth="1"/>
    <col min="4" max="4" width="15" bestFit="1" customWidth="1"/>
    <col min="5" max="5" width="24.109375" bestFit="1" customWidth="1"/>
    <col min="6" max="7" width="15.21875" bestFit="1" customWidth="1"/>
  </cols>
  <sheetData>
    <row r="13" spans="8:8" x14ac:dyDescent="0.3">
      <c r="H13" s="25"/>
    </row>
    <row r="19" spans="4:8" x14ac:dyDescent="0.3">
      <c r="D19" s="8" t="s">
        <v>1527</v>
      </c>
      <c r="E19" s="9"/>
      <c r="F19" s="10" t="s">
        <v>128</v>
      </c>
      <c r="G19" s="10"/>
      <c r="H19" s="11"/>
    </row>
    <row r="20" spans="4:8" x14ac:dyDescent="0.3">
      <c r="D20" s="12" t="s">
        <v>1525</v>
      </c>
      <c r="E20" s="13"/>
      <c r="F20" s="14">
        <f>IFERROR(VLOOKUP(F19,'Tablas y graficos'!A5:B37,2,FALSE),"Selecciona el modelo")</f>
        <v>119</v>
      </c>
      <c r="G20" s="14"/>
      <c r="H20" s="15"/>
    </row>
    <row r="21" spans="4:8" x14ac:dyDescent="0.3">
      <c r="D21" s="16"/>
      <c r="G21" s="17"/>
      <c r="H21" s="18"/>
    </row>
    <row r="22" spans="4:8" x14ac:dyDescent="0.3">
      <c r="D22" s="12" t="s">
        <v>1526</v>
      </c>
      <c r="E22" s="13"/>
      <c r="F22" s="19" t="s">
        <v>1296</v>
      </c>
      <c r="G22" s="19"/>
      <c r="H22" s="20"/>
    </row>
    <row r="23" spans="4:8" x14ac:dyDescent="0.3">
      <c r="D23" s="21" t="s">
        <v>1525</v>
      </c>
      <c r="E23" s="22"/>
      <c r="F23" s="23" t="str">
        <f>IFERROR(VLOOKUP(F22,[2]datos_limpios!#REF!,1,FALSE),"Selecciona el año")</f>
        <v>Selecciona el año</v>
      </c>
      <c r="G23" s="23"/>
      <c r="H23" s="24"/>
    </row>
  </sheetData>
  <mergeCells count="8">
    <mergeCell ref="D23:E23"/>
    <mergeCell ref="F23:H23"/>
    <mergeCell ref="D19:E19"/>
    <mergeCell ref="F19:H19"/>
    <mergeCell ref="D20:E20"/>
    <mergeCell ref="F20:H20"/>
    <mergeCell ref="D22:E22"/>
    <mergeCell ref="F22:H2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AA21F8-6CD4-4D4B-8F03-3EFC82F3417E}">
          <x14:formula1>
            <xm:f>datos_limpios!$A$2:$A$1936</xm:f>
          </x14:formula1>
          <xm:sqref>F19:H19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34E-3544-4364-982D-A4434E32FF5D}">
  <dimension ref="A1:J1293"/>
  <sheetViews>
    <sheetView zoomScale="98" zoomScaleNormal="98" workbookViewId="0">
      <selection activeCell="J6" sqref="J6"/>
    </sheetView>
  </sheetViews>
  <sheetFormatPr baseColWidth="10" defaultRowHeight="14.4" x14ac:dyDescent="0.3"/>
  <cols>
    <col min="2" max="2" width="16.33203125" bestFit="1" customWidth="1"/>
    <col min="6" max="6" width="16.5546875" bestFit="1" customWidth="1"/>
    <col min="7" max="7" width="18" bestFit="1" customWidth="1"/>
    <col min="8" max="8" width="20.5546875" bestFit="1" customWidth="1"/>
    <col min="9" max="9" width="29" bestFit="1" customWidth="1"/>
    <col min="10" max="10" width="19.33203125" bestFit="1" customWidth="1"/>
    <col min="11" max="11" width="5" bestFit="1" customWidth="1"/>
    <col min="12" max="18" width="6" bestFit="1" customWidth="1"/>
    <col min="19" max="19" width="5" bestFit="1" customWidth="1"/>
    <col min="20" max="22" width="6" bestFit="1" customWidth="1"/>
    <col min="23" max="26" width="5" bestFit="1" customWidth="1"/>
    <col min="27" max="27" width="6" bestFit="1" customWidth="1"/>
    <col min="28" max="30" width="5" bestFit="1" customWidth="1"/>
    <col min="31" max="33" width="6" bestFit="1" customWidth="1"/>
    <col min="34" max="34" width="5" bestFit="1" customWidth="1"/>
    <col min="35" max="35" width="11.5546875" bestFit="1" customWidth="1"/>
    <col min="36" max="603" width="21.21875" bestFit="1" customWidth="1"/>
  </cols>
  <sheetData>
    <row r="1" spans="1:10" x14ac:dyDescent="0.3">
      <c r="B1" t="s">
        <v>1497</v>
      </c>
      <c r="C1" t="s">
        <v>1498</v>
      </c>
    </row>
    <row r="2" spans="1:10" x14ac:dyDescent="0.3">
      <c r="A2" t="str">
        <f>IF(datos_limpios!R3&lt;3,"Rango1","Rango2")</f>
        <v>Rango2</v>
      </c>
      <c r="B2" t="s">
        <v>1499</v>
      </c>
      <c r="C2">
        <v>20000</v>
      </c>
    </row>
    <row r="3" spans="1:10" x14ac:dyDescent="0.3">
      <c r="A3" t="str">
        <f>IF(datos_limpios!R4&lt;3,"Rango1","Rango2")</f>
        <v>Rango2</v>
      </c>
      <c r="B3" t="s">
        <v>1500</v>
      </c>
      <c r="C3">
        <v>30000</v>
      </c>
      <c r="F3" s="4" t="s">
        <v>1494</v>
      </c>
      <c r="G3" t="s">
        <v>1523</v>
      </c>
      <c r="H3" t="s">
        <v>1510</v>
      </c>
      <c r="I3" t="s">
        <v>1511</v>
      </c>
      <c r="J3" t="s">
        <v>1540</v>
      </c>
    </row>
    <row r="4" spans="1:10" x14ac:dyDescent="0.3">
      <c r="A4" t="str">
        <f>IF(datos_limpios!R5&lt;3,"Rango1","Rango2")</f>
        <v>Rango2</v>
      </c>
      <c r="B4" t="s">
        <v>1501</v>
      </c>
      <c r="C4">
        <v>40000</v>
      </c>
      <c r="F4" s="6" t="s">
        <v>1513</v>
      </c>
      <c r="G4" s="7">
        <v>1054</v>
      </c>
      <c r="H4" s="2">
        <v>59577.551233396582</v>
      </c>
      <c r="I4" s="2">
        <v>43.10721062618596</v>
      </c>
      <c r="J4" s="7" t="e">
        <v>#DIV/0!</v>
      </c>
    </row>
    <row r="5" spans="1:10" x14ac:dyDescent="0.3">
      <c r="A5" t="str">
        <f>IF(datos_limpios!R6&lt;3,"Rango1","Rango2")</f>
        <v>Rango2</v>
      </c>
      <c r="B5" t="s">
        <v>1502</v>
      </c>
      <c r="C5">
        <v>50000</v>
      </c>
      <c r="F5" s="6" t="s">
        <v>1514</v>
      </c>
      <c r="G5" s="7">
        <v>384</v>
      </c>
      <c r="H5" s="2">
        <v>56176.979166666664</v>
      </c>
      <c r="I5" s="2">
        <v>56.670572916666664</v>
      </c>
      <c r="J5" s="7" t="e">
        <v>#DIV/0!</v>
      </c>
    </row>
    <row r="6" spans="1:10" x14ac:dyDescent="0.3">
      <c r="A6" t="str">
        <f>IF(datos_limpios!R7&lt;3,"Rango1","Rango2")</f>
        <v>Rango2</v>
      </c>
      <c r="B6" t="s">
        <v>1503</v>
      </c>
      <c r="C6">
        <v>60000</v>
      </c>
      <c r="F6" s="6" t="s">
        <v>1515</v>
      </c>
      <c r="G6" s="7">
        <v>165</v>
      </c>
      <c r="H6" s="2">
        <v>50140.684848484845</v>
      </c>
      <c r="I6" s="2">
        <v>61.975757575757576</v>
      </c>
      <c r="J6" s="7" t="e">
        <v>#DIV/0!</v>
      </c>
    </row>
    <row r="7" spans="1:10" x14ac:dyDescent="0.3">
      <c r="A7" t="str">
        <f>IF(datos_limpios!R8&lt;5,"Rango1","Rango2")</f>
        <v>Rango2</v>
      </c>
      <c r="B7" t="s">
        <v>1504</v>
      </c>
      <c r="C7">
        <v>70000</v>
      </c>
      <c r="F7" s="6" t="s">
        <v>1516</v>
      </c>
      <c r="G7" s="7">
        <v>102</v>
      </c>
      <c r="H7" s="2">
        <v>45234.774509803923</v>
      </c>
      <c r="I7" s="2">
        <v>66.294117647058826</v>
      </c>
      <c r="J7" s="7" t="e">
        <v>#DIV/0!</v>
      </c>
    </row>
    <row r="8" spans="1:10" x14ac:dyDescent="0.3">
      <c r="A8" t="str">
        <f>IF(datos_limpios!R9&lt;5,"Rango1","Rango2")</f>
        <v>Rango2</v>
      </c>
      <c r="B8" t="s">
        <v>1505</v>
      </c>
      <c r="C8">
        <v>80000</v>
      </c>
      <c r="F8" s="6" t="s">
        <v>1517</v>
      </c>
      <c r="G8" s="7">
        <v>76</v>
      </c>
      <c r="H8" s="2">
        <v>36692.76315789474</v>
      </c>
      <c r="I8" s="2">
        <v>66.35526315789474</v>
      </c>
      <c r="J8" s="7" t="e">
        <v>#DIV/0!</v>
      </c>
    </row>
    <row r="9" spans="1:10" x14ac:dyDescent="0.3">
      <c r="A9" t="str">
        <f>IF(datos_limpios!R10&lt;5,"Rango1","Rango2")</f>
        <v>Rango2</v>
      </c>
      <c r="B9" t="s">
        <v>1506</v>
      </c>
      <c r="C9">
        <v>90000</v>
      </c>
      <c r="F9" s="6" t="s">
        <v>1518</v>
      </c>
      <c r="G9" s="7">
        <v>43</v>
      </c>
      <c r="H9" s="2">
        <v>35101.279069767443</v>
      </c>
      <c r="I9" s="2">
        <v>70.488372093023258</v>
      </c>
      <c r="J9" s="7" t="e">
        <v>#DIV/0!</v>
      </c>
    </row>
    <row r="10" spans="1:10" x14ac:dyDescent="0.3">
      <c r="A10" t="str">
        <f>IF(datos_limpios!R11&lt;5,"Rango1","Rango2")</f>
        <v>Rango2</v>
      </c>
      <c r="B10" t="s">
        <v>1507</v>
      </c>
      <c r="C10" t="s">
        <v>1508</v>
      </c>
      <c r="F10" s="6" t="s">
        <v>1519</v>
      </c>
      <c r="G10" s="7">
        <v>33</v>
      </c>
      <c r="H10" s="2">
        <v>31616.727272727272</v>
      </c>
      <c r="I10" s="2">
        <v>74.530303030303031</v>
      </c>
      <c r="J10" s="7" t="e">
        <v>#DIV/0!</v>
      </c>
    </row>
    <row r="11" spans="1:10" x14ac:dyDescent="0.3">
      <c r="A11" t="str">
        <f>IF(datos_limpios!R12&lt;5,"Rango1","Rango2")</f>
        <v>Rango2</v>
      </c>
      <c r="F11" s="6" t="s">
        <v>1520</v>
      </c>
      <c r="G11" s="7">
        <v>26</v>
      </c>
      <c r="H11" s="2">
        <v>21464.461538461539</v>
      </c>
      <c r="I11" s="2">
        <v>71.230769230769226</v>
      </c>
      <c r="J11" s="7" t="e">
        <v>#DIV/0!</v>
      </c>
    </row>
    <row r="12" spans="1:10" x14ac:dyDescent="0.3">
      <c r="A12" t="str">
        <f>IF(datos_limpios!R13&lt;5,"Rango1","Rango2")</f>
        <v>Rango2</v>
      </c>
      <c r="F12" s="6" t="s">
        <v>1521</v>
      </c>
      <c r="G12" s="7">
        <v>13</v>
      </c>
      <c r="H12" s="2">
        <v>15696.384615384615</v>
      </c>
      <c r="I12" s="2">
        <v>71.907692307692301</v>
      </c>
      <c r="J12" s="7" t="e">
        <v>#DIV/0!</v>
      </c>
    </row>
    <row r="13" spans="1:10" x14ac:dyDescent="0.3">
      <c r="A13" t="str">
        <f>IF(datos_limpios!R14&lt;5,"Rango1","Rango2")</f>
        <v>Rango2</v>
      </c>
      <c r="F13" s="6" t="s">
        <v>1522</v>
      </c>
      <c r="G13" s="7">
        <v>11</v>
      </c>
      <c r="H13" s="2">
        <v>24770.090909090908</v>
      </c>
      <c r="I13" s="2">
        <v>82</v>
      </c>
      <c r="J13" s="7" t="e">
        <v>#DIV/0!</v>
      </c>
    </row>
    <row r="14" spans="1:10" x14ac:dyDescent="0.3">
      <c r="A14" t="str">
        <f>IF(datos_limpios!R15&lt;5,"Rango1","Rango2")</f>
        <v>Rango2</v>
      </c>
      <c r="B14" t="s">
        <v>1512</v>
      </c>
      <c r="F14" s="6" t="s">
        <v>1508</v>
      </c>
      <c r="G14" s="7">
        <v>28</v>
      </c>
      <c r="H14" s="2">
        <v>18811.071428571428</v>
      </c>
      <c r="I14" s="2">
        <v>81.267857142857139</v>
      </c>
      <c r="J14" s="7" t="e">
        <v>#DIV/0!</v>
      </c>
    </row>
    <row r="15" spans="1:10" x14ac:dyDescent="0.3">
      <c r="A15" t="str">
        <f>IF(datos_limpios!R16&lt;5,"Rango1","Rango2")</f>
        <v>Rango2</v>
      </c>
      <c r="F15" s="6" t="s">
        <v>1495</v>
      </c>
      <c r="G15" s="7">
        <v>1935</v>
      </c>
      <c r="H15" s="7">
        <v>53827.662015503876</v>
      </c>
      <c r="I15" s="7">
        <v>52.032196382428936</v>
      </c>
      <c r="J15" s="7" t="e">
        <v>#DIV/0!</v>
      </c>
    </row>
    <row r="16" spans="1:10" x14ac:dyDescent="0.3">
      <c r="A16" t="str">
        <f>IF(datos_limpios!R17&lt;5,"Rango1","Rango2")</f>
        <v>Rango2</v>
      </c>
    </row>
    <row r="17" spans="1:1" x14ac:dyDescent="0.3">
      <c r="A17" t="str">
        <f>IF(datos_limpios!R18&lt;5,"Rango1","Rango2")</f>
        <v>Rango2</v>
      </c>
    </row>
    <row r="18" spans="1:1" x14ac:dyDescent="0.3">
      <c r="A18" t="str">
        <f>IF(datos_limpios!R19&lt;5,"Rango1","Rango2")</f>
        <v>Rango2</v>
      </c>
    </row>
    <row r="19" spans="1:1" x14ac:dyDescent="0.3">
      <c r="A19" t="str">
        <f>IF(datos_limpios!R20&lt;5,"Rango1","Rango2")</f>
        <v>Rango2</v>
      </c>
    </row>
    <row r="20" spans="1:1" x14ac:dyDescent="0.3">
      <c r="A20" t="str">
        <f>IF(datos_limpios!R21&lt;5,"Rango1","Rango2")</f>
        <v>Rango2</v>
      </c>
    </row>
    <row r="21" spans="1:1" x14ac:dyDescent="0.3">
      <c r="A21" t="str">
        <f>IF(datos_limpios!R22&lt;5,"Rango1","Rango2")</f>
        <v>Rango2</v>
      </c>
    </row>
    <row r="22" spans="1:1" x14ac:dyDescent="0.3">
      <c r="A22" t="str">
        <f>IF(datos_limpios!R23&lt;5,"Rango1","Rango2")</f>
        <v>Rango2</v>
      </c>
    </row>
    <row r="23" spans="1:1" x14ac:dyDescent="0.3">
      <c r="A23" t="str">
        <f>IF(datos_limpios!R24&lt;5,"Rango1","Rango2")</f>
        <v>Rango2</v>
      </c>
    </row>
    <row r="24" spans="1:1" x14ac:dyDescent="0.3">
      <c r="A24" t="str">
        <f>IF(datos_limpios!R25&lt;5,"Rango1","Rango2")</f>
        <v>Rango2</v>
      </c>
    </row>
    <row r="25" spans="1:1" x14ac:dyDescent="0.3">
      <c r="A25" t="str">
        <f>IF(datos_limpios!R26&lt;5,"Rango1","Rango2")</f>
        <v>Rango2</v>
      </c>
    </row>
    <row r="26" spans="1:1" x14ac:dyDescent="0.3">
      <c r="A26" t="str">
        <f>IF(datos_limpios!R27&lt;5,"Rango1","Rango2")</f>
        <v>Rango2</v>
      </c>
    </row>
    <row r="27" spans="1:1" x14ac:dyDescent="0.3">
      <c r="A27" t="str">
        <f>IF(datos_limpios!R28&lt;5,"Rango1","Rango2")</f>
        <v>Rango2</v>
      </c>
    </row>
    <row r="28" spans="1:1" x14ac:dyDescent="0.3">
      <c r="A28" t="str">
        <f>IF(datos_limpios!R29&lt;5,"Rango1","Rango2")</f>
        <v>Rango2</v>
      </c>
    </row>
    <row r="29" spans="1:1" x14ac:dyDescent="0.3">
      <c r="A29" t="str">
        <f>IF(datos_limpios!R30&lt;5,"Rango1","Rango2")</f>
        <v>Rango2</v>
      </c>
    </row>
    <row r="30" spans="1:1" x14ac:dyDescent="0.3">
      <c r="A30" t="str">
        <f>IF(datos_limpios!R31&lt;5,"Rango1","Rango2")</f>
        <v>Rango1</v>
      </c>
    </row>
    <row r="31" spans="1:1" x14ac:dyDescent="0.3">
      <c r="A31" t="str">
        <f>IF(datos_limpios!R32&lt;5,"Rango1","Rango2")</f>
        <v>Rango2</v>
      </c>
    </row>
    <row r="32" spans="1:1" x14ac:dyDescent="0.3">
      <c r="A32" t="str">
        <f>IF(datos_limpios!R33&lt;5,"Rango1","Rango2")</f>
        <v>Rango2</v>
      </c>
    </row>
    <row r="33" spans="1:1" x14ac:dyDescent="0.3">
      <c r="A33" t="str">
        <f>IF(datos_limpios!R34&lt;5,"Rango1","Rango2")</f>
        <v>Rango2</v>
      </c>
    </row>
    <row r="34" spans="1:1" x14ac:dyDescent="0.3">
      <c r="A34" t="str">
        <f>IF(datos_limpios!R35&lt;5,"Rango1","Rango2")</f>
        <v>Rango2</v>
      </c>
    </row>
    <row r="35" spans="1:1" x14ac:dyDescent="0.3">
      <c r="A35" t="str">
        <f>IF(datos_limpios!R36&lt;5,"Rango1","Rango2")</f>
        <v>Rango2</v>
      </c>
    </row>
    <row r="36" spans="1:1" x14ac:dyDescent="0.3">
      <c r="A36" t="str">
        <f>IF(datos_limpios!R37&lt;5,"Rango1","Rango2")</f>
        <v>Rango2</v>
      </c>
    </row>
    <row r="37" spans="1:1" x14ac:dyDescent="0.3">
      <c r="A37" t="str">
        <f>IF(datos_limpios!R38&lt;5,"Rango1","Rango2")</f>
        <v>Rango2</v>
      </c>
    </row>
    <row r="38" spans="1:1" x14ac:dyDescent="0.3">
      <c r="A38" t="str">
        <f>IF(datos_limpios!R39&lt;5,"Rango1","Rango2")</f>
        <v>Rango2</v>
      </c>
    </row>
    <row r="39" spans="1:1" x14ac:dyDescent="0.3">
      <c r="A39" t="str">
        <f>IF(datos_limpios!R40&lt;5,"Rango1","Rango2")</f>
        <v>Rango2</v>
      </c>
    </row>
    <row r="40" spans="1:1" x14ac:dyDescent="0.3">
      <c r="A40" t="str">
        <f>IF(datos_limpios!R41&lt;5,"Rango1","Rango2")</f>
        <v>Rango2</v>
      </c>
    </row>
    <row r="41" spans="1:1" x14ac:dyDescent="0.3">
      <c r="A41" t="str">
        <f>IF(datos_limpios!R42&lt;5,"Rango1","Rango2")</f>
        <v>Rango2</v>
      </c>
    </row>
    <row r="42" spans="1:1" x14ac:dyDescent="0.3">
      <c r="A42" t="str">
        <f>IF(datos_limpios!R43&lt;5,"Rango1","Rango2")</f>
        <v>Rango2</v>
      </c>
    </row>
    <row r="43" spans="1:1" x14ac:dyDescent="0.3">
      <c r="A43" t="str">
        <f>IF(datos_limpios!R44&lt;5,"Rango1","Rango2")</f>
        <v>Rango2</v>
      </c>
    </row>
    <row r="44" spans="1:1" x14ac:dyDescent="0.3">
      <c r="A44" t="str">
        <f>IF(datos_limpios!R45&lt;5,"Rango1","Rango2")</f>
        <v>Rango2</v>
      </c>
    </row>
    <row r="45" spans="1:1" x14ac:dyDescent="0.3">
      <c r="A45" t="str">
        <f>IF(datos_limpios!R46&lt;5,"Rango1","Rango2")</f>
        <v>Rango2</v>
      </c>
    </row>
    <row r="46" spans="1:1" x14ac:dyDescent="0.3">
      <c r="A46" t="str">
        <f>IF(datos_limpios!R47&lt;5,"Rango1","Rango2")</f>
        <v>Rango2</v>
      </c>
    </row>
    <row r="47" spans="1:1" x14ac:dyDescent="0.3">
      <c r="A47" t="str">
        <f>IF(datos_limpios!R48&lt;5,"Rango1","Rango2")</f>
        <v>Rango2</v>
      </c>
    </row>
    <row r="48" spans="1:1" x14ac:dyDescent="0.3">
      <c r="A48" t="str">
        <f>IF(datos_limpios!R49&lt;5,"Rango1","Rango2")</f>
        <v>Rango2</v>
      </c>
    </row>
    <row r="49" spans="1:1" x14ac:dyDescent="0.3">
      <c r="A49" t="str">
        <f>IF(datos_limpios!R50&lt;5,"Rango1","Rango2")</f>
        <v>Rango2</v>
      </c>
    </row>
    <row r="50" spans="1:1" x14ac:dyDescent="0.3">
      <c r="A50" t="str">
        <f>IF(datos_limpios!R51&lt;5,"Rango1","Rango2")</f>
        <v>Rango2</v>
      </c>
    </row>
    <row r="51" spans="1:1" x14ac:dyDescent="0.3">
      <c r="A51" t="e">
        <f>IF(datos_limpios!#REF!&lt;5,"Rango1","Rango2")</f>
        <v>#REF!</v>
      </c>
    </row>
    <row r="52" spans="1:1" x14ac:dyDescent="0.3">
      <c r="A52" t="str">
        <f>IF(datos_limpios!R52&lt;5,"Rango1","Rango2")</f>
        <v>Rango2</v>
      </c>
    </row>
    <row r="53" spans="1:1" x14ac:dyDescent="0.3">
      <c r="A53" t="str">
        <f>IF(datos_limpios!R53&lt;5,"Rango1","Rango2")</f>
        <v>Rango2</v>
      </c>
    </row>
    <row r="54" spans="1:1" x14ac:dyDescent="0.3">
      <c r="A54" t="str">
        <f>IF(datos_limpios!R54&lt;5,"Rango1","Rango2")</f>
        <v>Rango2</v>
      </c>
    </row>
    <row r="55" spans="1:1" x14ac:dyDescent="0.3">
      <c r="A55" t="str">
        <f>IF(datos_limpios!R55&lt;5,"Rango1","Rango2")</f>
        <v>Rango2</v>
      </c>
    </row>
    <row r="56" spans="1:1" x14ac:dyDescent="0.3">
      <c r="A56" t="str">
        <f>IF(datos_limpios!R56&lt;5,"Rango1","Rango2")</f>
        <v>Rango2</v>
      </c>
    </row>
    <row r="57" spans="1:1" x14ac:dyDescent="0.3">
      <c r="A57" t="str">
        <f>IF(datos_limpios!R57&lt;5,"Rango1","Rango2")</f>
        <v>Rango2</v>
      </c>
    </row>
    <row r="58" spans="1:1" x14ac:dyDescent="0.3">
      <c r="A58" t="str">
        <f>IF(datos_limpios!R58&lt;5,"Rango1","Rango2")</f>
        <v>Rango2</v>
      </c>
    </row>
    <row r="59" spans="1:1" x14ac:dyDescent="0.3">
      <c r="A59" t="str">
        <f>IF(datos_limpios!R59&lt;5,"Rango1","Rango2")</f>
        <v>Rango2</v>
      </c>
    </row>
    <row r="60" spans="1:1" x14ac:dyDescent="0.3">
      <c r="A60" t="str">
        <f>IF(datos_limpios!R60&lt;5,"Rango1","Rango2")</f>
        <v>Rango2</v>
      </c>
    </row>
    <row r="61" spans="1:1" x14ac:dyDescent="0.3">
      <c r="A61" t="str">
        <f>IF(datos_limpios!R61&lt;5,"Rango1","Rango2")</f>
        <v>Rango2</v>
      </c>
    </row>
    <row r="62" spans="1:1" x14ac:dyDescent="0.3">
      <c r="A62" t="str">
        <f>IF(datos_limpios!R62&lt;5,"Rango1","Rango2")</f>
        <v>Rango2</v>
      </c>
    </row>
    <row r="63" spans="1:1" x14ac:dyDescent="0.3">
      <c r="A63" t="str">
        <f>IF(datos_limpios!R63&lt;5,"Rango1","Rango2")</f>
        <v>Rango1</v>
      </c>
    </row>
    <row r="64" spans="1:1" x14ac:dyDescent="0.3">
      <c r="A64" t="str">
        <f>IF(datos_limpios!R64&lt;5,"Rango1","Rango2")</f>
        <v>Rango1</v>
      </c>
    </row>
    <row r="65" spans="1:1" x14ac:dyDescent="0.3">
      <c r="A65" t="str">
        <f>IF(datos_limpios!R65&lt;5,"Rango1","Rango2")</f>
        <v>Rango1</v>
      </c>
    </row>
    <row r="66" spans="1:1" x14ac:dyDescent="0.3">
      <c r="A66" t="str">
        <f>IF(datos_limpios!R66&lt;5,"Rango1","Rango2")</f>
        <v>Rango1</v>
      </c>
    </row>
    <row r="67" spans="1:1" x14ac:dyDescent="0.3">
      <c r="A67" t="str">
        <f>IF(datos_limpios!R67&lt;5,"Rango1","Rango2")</f>
        <v>Rango2</v>
      </c>
    </row>
    <row r="68" spans="1:1" x14ac:dyDescent="0.3">
      <c r="A68" t="str">
        <f>IF(datos_limpios!R68&lt;5,"Rango1","Rango2")</f>
        <v>Rango2</v>
      </c>
    </row>
    <row r="69" spans="1:1" x14ac:dyDescent="0.3">
      <c r="A69" t="str">
        <f>IF(datos_limpios!R69&lt;5,"Rango1","Rango2")</f>
        <v>Rango2</v>
      </c>
    </row>
    <row r="70" spans="1:1" x14ac:dyDescent="0.3">
      <c r="A70" t="str">
        <f>IF(datos_limpios!R70&lt;5,"Rango1","Rango2")</f>
        <v>Rango2</v>
      </c>
    </row>
    <row r="71" spans="1:1" x14ac:dyDescent="0.3">
      <c r="A71" t="str">
        <f>IF(datos_limpios!R71&lt;5,"Rango1","Rango2")</f>
        <v>Rango2</v>
      </c>
    </row>
    <row r="72" spans="1:1" x14ac:dyDescent="0.3">
      <c r="A72" t="str">
        <f>IF(datos_limpios!R72&lt;5,"Rango1","Rango2")</f>
        <v>Rango2</v>
      </c>
    </row>
    <row r="73" spans="1:1" x14ac:dyDescent="0.3">
      <c r="A73" t="str">
        <f>IF(datos_limpios!R73&lt;5,"Rango1","Rango2")</f>
        <v>Rango2</v>
      </c>
    </row>
    <row r="74" spans="1:1" x14ac:dyDescent="0.3">
      <c r="A74" t="str">
        <f>IF(datos_limpios!R74&lt;5,"Rango1","Rango2")</f>
        <v>Rango2</v>
      </c>
    </row>
    <row r="75" spans="1:1" x14ac:dyDescent="0.3">
      <c r="A75" t="str">
        <f>IF(datos_limpios!R75&lt;5,"Rango1","Rango2")</f>
        <v>Rango2</v>
      </c>
    </row>
    <row r="76" spans="1:1" x14ac:dyDescent="0.3">
      <c r="A76" t="str">
        <f>IF(datos_limpios!R76&lt;5,"Rango1","Rango2")</f>
        <v>Rango2</v>
      </c>
    </row>
    <row r="77" spans="1:1" x14ac:dyDescent="0.3">
      <c r="A77" t="str">
        <f>IF(datos_limpios!R77&lt;5,"Rango1","Rango2")</f>
        <v>Rango2</v>
      </c>
    </row>
    <row r="78" spans="1:1" x14ac:dyDescent="0.3">
      <c r="A78" t="str">
        <f>IF(datos_limpios!R78&lt;5,"Rango1","Rango2")</f>
        <v>Rango2</v>
      </c>
    </row>
    <row r="79" spans="1:1" x14ac:dyDescent="0.3">
      <c r="A79" t="str">
        <f>IF(datos_limpios!R79&lt;5,"Rango1","Rango2")</f>
        <v>Rango2</v>
      </c>
    </row>
    <row r="80" spans="1:1" x14ac:dyDescent="0.3">
      <c r="A80" t="str">
        <f>IF(datos_limpios!R80&lt;5,"Rango1","Rango2")</f>
        <v>Rango2</v>
      </c>
    </row>
    <row r="81" spans="1:1" x14ac:dyDescent="0.3">
      <c r="A81" t="str">
        <f>IF(datos_limpios!R81&lt;5,"Rango1","Rango2")</f>
        <v>Rango2</v>
      </c>
    </row>
    <row r="82" spans="1:1" x14ac:dyDescent="0.3">
      <c r="A82" t="str">
        <f>IF(datos_limpios!R82&lt;5,"Rango1","Rango2")</f>
        <v>Rango2</v>
      </c>
    </row>
    <row r="83" spans="1:1" x14ac:dyDescent="0.3">
      <c r="A83" t="str">
        <f>IF(datos_limpios!R83&lt;5,"Rango1","Rango2")</f>
        <v>Rango2</v>
      </c>
    </row>
    <row r="84" spans="1:1" x14ac:dyDescent="0.3">
      <c r="A84" t="str">
        <f>IF(datos_limpios!R84&lt;5,"Rango1","Rango2")</f>
        <v>Rango2</v>
      </c>
    </row>
    <row r="85" spans="1:1" x14ac:dyDescent="0.3">
      <c r="A85" t="str">
        <f>IF(datos_limpios!R85&lt;5,"Rango1","Rango2")</f>
        <v>Rango2</v>
      </c>
    </row>
    <row r="86" spans="1:1" x14ac:dyDescent="0.3">
      <c r="A86" t="str">
        <f>IF(datos_limpios!R86&lt;5,"Rango1","Rango2")</f>
        <v>Rango2</v>
      </c>
    </row>
    <row r="87" spans="1:1" x14ac:dyDescent="0.3">
      <c r="A87" t="str">
        <f>IF(datos_limpios!R87&lt;5,"Rango1","Rango2")</f>
        <v>Rango2</v>
      </c>
    </row>
    <row r="88" spans="1:1" x14ac:dyDescent="0.3">
      <c r="A88" t="str">
        <f>IF(datos_limpios!R88&lt;5,"Rango1","Rango2")</f>
        <v>Rango2</v>
      </c>
    </row>
    <row r="89" spans="1:1" x14ac:dyDescent="0.3">
      <c r="A89" t="str">
        <f>IF(datos_limpios!R89&lt;5,"Rango1","Rango2")</f>
        <v>Rango2</v>
      </c>
    </row>
    <row r="90" spans="1:1" x14ac:dyDescent="0.3">
      <c r="A90" t="str">
        <f>IF(datos_limpios!R90&lt;5,"Rango1","Rango2")</f>
        <v>Rango2</v>
      </c>
    </row>
    <row r="91" spans="1:1" x14ac:dyDescent="0.3">
      <c r="A91" t="str">
        <f>IF(datos_limpios!R91&lt;5,"Rango1","Rango2")</f>
        <v>Rango2</v>
      </c>
    </row>
    <row r="92" spans="1:1" x14ac:dyDescent="0.3">
      <c r="A92" t="str">
        <f>IF(datos_limpios!R92&lt;5,"Rango1","Rango2")</f>
        <v>Rango2</v>
      </c>
    </row>
    <row r="93" spans="1:1" x14ac:dyDescent="0.3">
      <c r="A93" t="str">
        <f>IF(datos_limpios!R93&lt;5,"Rango1","Rango2")</f>
        <v>Rango2</v>
      </c>
    </row>
    <row r="94" spans="1:1" x14ac:dyDescent="0.3">
      <c r="A94" t="str">
        <f>IF(datos_limpios!R94&lt;5,"Rango1","Rango2")</f>
        <v>Rango2</v>
      </c>
    </row>
    <row r="95" spans="1:1" x14ac:dyDescent="0.3">
      <c r="A95" t="str">
        <f>IF(datos_limpios!R95&lt;5,"Rango1","Rango2")</f>
        <v>Rango2</v>
      </c>
    </row>
    <row r="96" spans="1:1" x14ac:dyDescent="0.3">
      <c r="A96" t="str">
        <f>IF(datos_limpios!R96&lt;5,"Rango1","Rango2")</f>
        <v>Rango2</v>
      </c>
    </row>
    <row r="97" spans="1:1" x14ac:dyDescent="0.3">
      <c r="A97" t="str">
        <f>IF(datos_limpios!R97&lt;5,"Rango1","Rango2")</f>
        <v>Rango2</v>
      </c>
    </row>
    <row r="98" spans="1:1" x14ac:dyDescent="0.3">
      <c r="A98" t="str">
        <f>IF(datos_limpios!R98&lt;5,"Rango1","Rango2")</f>
        <v>Rango2</v>
      </c>
    </row>
    <row r="99" spans="1:1" x14ac:dyDescent="0.3">
      <c r="A99" t="str">
        <f>IF(datos_limpios!R99&lt;5,"Rango1","Rango2")</f>
        <v>Rango2</v>
      </c>
    </row>
    <row r="100" spans="1:1" x14ac:dyDescent="0.3">
      <c r="A100" t="str">
        <f>IF(datos_limpios!R100&lt;5,"Rango1","Rango2")</f>
        <v>Rango2</v>
      </c>
    </row>
    <row r="101" spans="1:1" x14ac:dyDescent="0.3">
      <c r="A101" t="str">
        <f>IF(datos_limpios!R101&lt;5,"Rango1","Rango2")</f>
        <v>Rango2</v>
      </c>
    </row>
    <row r="102" spans="1:1" x14ac:dyDescent="0.3">
      <c r="A102" t="str">
        <f>IF(datos_limpios!R102&lt;5,"Rango1","Rango2")</f>
        <v>Rango2</v>
      </c>
    </row>
    <row r="103" spans="1:1" x14ac:dyDescent="0.3">
      <c r="A103" t="str">
        <f>IF(datos_limpios!R103&lt;5,"Rango1","Rango2")</f>
        <v>Rango2</v>
      </c>
    </row>
    <row r="104" spans="1:1" x14ac:dyDescent="0.3">
      <c r="A104" t="str">
        <f>IF(datos_limpios!R104&lt;5,"Rango1","Rango2")</f>
        <v>Rango2</v>
      </c>
    </row>
    <row r="105" spans="1:1" x14ac:dyDescent="0.3">
      <c r="A105" t="str">
        <f>IF(datos_limpios!R105&lt;5,"Rango1","Rango2")</f>
        <v>Rango2</v>
      </c>
    </row>
    <row r="106" spans="1:1" x14ac:dyDescent="0.3">
      <c r="A106" t="str">
        <f>IF(datos_limpios!R106&lt;5,"Rango1","Rango2")</f>
        <v>Rango2</v>
      </c>
    </row>
    <row r="107" spans="1:1" x14ac:dyDescent="0.3">
      <c r="A107" t="str">
        <f>IF(datos_limpios!R107&lt;5,"Rango1","Rango2")</f>
        <v>Rango2</v>
      </c>
    </row>
    <row r="108" spans="1:1" x14ac:dyDescent="0.3">
      <c r="A108" t="str">
        <f>IF(datos_limpios!R108&lt;5,"Rango1","Rango2")</f>
        <v>Rango2</v>
      </c>
    </row>
    <row r="109" spans="1:1" x14ac:dyDescent="0.3">
      <c r="A109" t="str">
        <f>IF(datos_limpios!R109&lt;5,"Rango1","Rango2")</f>
        <v>Rango2</v>
      </c>
    </row>
    <row r="110" spans="1:1" x14ac:dyDescent="0.3">
      <c r="A110" t="str">
        <f>IF(datos_limpios!R110&lt;5,"Rango1","Rango2")</f>
        <v>Rango2</v>
      </c>
    </row>
    <row r="111" spans="1:1" x14ac:dyDescent="0.3">
      <c r="A111" t="str">
        <f>IF(datos_limpios!R111&lt;5,"Rango1","Rango2")</f>
        <v>Rango2</v>
      </c>
    </row>
    <row r="112" spans="1:1" x14ac:dyDescent="0.3">
      <c r="A112" t="str">
        <f>IF(datos_limpios!R112&lt;5,"Rango1","Rango2")</f>
        <v>Rango1</v>
      </c>
    </row>
    <row r="113" spans="1:1" x14ac:dyDescent="0.3">
      <c r="A113" t="str">
        <f>IF(datos_limpios!R113&lt;5,"Rango1","Rango2")</f>
        <v>Rango2</v>
      </c>
    </row>
    <row r="114" spans="1:1" x14ac:dyDescent="0.3">
      <c r="A114" t="str">
        <f>IF(datos_limpios!R114&lt;5,"Rango1","Rango2")</f>
        <v>Rango2</v>
      </c>
    </row>
    <row r="115" spans="1:1" x14ac:dyDescent="0.3">
      <c r="A115" t="str">
        <f>IF(datos_limpios!R115&lt;5,"Rango1","Rango2")</f>
        <v>Rango1</v>
      </c>
    </row>
    <row r="116" spans="1:1" x14ac:dyDescent="0.3">
      <c r="A116" t="str">
        <f>IF(datos_limpios!R116&lt;5,"Rango1","Rango2")</f>
        <v>Rango2</v>
      </c>
    </row>
    <row r="117" spans="1:1" x14ac:dyDescent="0.3">
      <c r="A117" t="str">
        <f>IF(datos_limpios!R117&lt;5,"Rango1","Rango2")</f>
        <v>Rango2</v>
      </c>
    </row>
    <row r="118" spans="1:1" x14ac:dyDescent="0.3">
      <c r="A118" t="str">
        <f>IF(datos_limpios!R118&lt;5,"Rango1","Rango2")</f>
        <v>Rango2</v>
      </c>
    </row>
    <row r="119" spans="1:1" x14ac:dyDescent="0.3">
      <c r="A119" t="str">
        <f>IF(datos_limpios!R119&lt;5,"Rango1","Rango2")</f>
        <v>Rango2</v>
      </c>
    </row>
    <row r="120" spans="1:1" x14ac:dyDescent="0.3">
      <c r="A120" t="str">
        <f>IF(datos_limpios!R120&lt;5,"Rango1","Rango2")</f>
        <v>Rango2</v>
      </c>
    </row>
    <row r="121" spans="1:1" x14ac:dyDescent="0.3">
      <c r="A121" t="str">
        <f>IF(datos_limpios!R121&lt;5,"Rango1","Rango2")</f>
        <v>Rango2</v>
      </c>
    </row>
    <row r="122" spans="1:1" x14ac:dyDescent="0.3">
      <c r="A122" t="str">
        <f>IF(datos_limpios!R122&lt;5,"Rango1","Rango2")</f>
        <v>Rango2</v>
      </c>
    </row>
    <row r="123" spans="1:1" x14ac:dyDescent="0.3">
      <c r="A123" t="str">
        <f>IF(datos_limpios!R123&lt;5,"Rango1","Rango2")</f>
        <v>Rango2</v>
      </c>
    </row>
    <row r="124" spans="1:1" x14ac:dyDescent="0.3">
      <c r="A124" t="str">
        <f>IF(datos_limpios!R124&lt;5,"Rango1","Rango2")</f>
        <v>Rango2</v>
      </c>
    </row>
    <row r="125" spans="1:1" x14ac:dyDescent="0.3">
      <c r="A125" t="str">
        <f>IF(datos_limpios!R125&lt;5,"Rango1","Rango2")</f>
        <v>Rango2</v>
      </c>
    </row>
    <row r="126" spans="1:1" x14ac:dyDescent="0.3">
      <c r="A126" t="str">
        <f>IF(datos_limpios!R126&lt;5,"Rango1","Rango2")</f>
        <v>Rango2</v>
      </c>
    </row>
    <row r="127" spans="1:1" x14ac:dyDescent="0.3">
      <c r="A127" t="str">
        <f>IF(datos_limpios!R127&lt;5,"Rango1","Rango2")</f>
        <v>Rango2</v>
      </c>
    </row>
    <row r="128" spans="1:1" x14ac:dyDescent="0.3">
      <c r="A128" t="str">
        <f>IF(datos_limpios!R128&lt;5,"Rango1","Rango2")</f>
        <v>Rango2</v>
      </c>
    </row>
    <row r="129" spans="1:1" x14ac:dyDescent="0.3">
      <c r="A129" t="str">
        <f>IF(datos_limpios!R129&lt;5,"Rango1","Rango2")</f>
        <v>Rango2</v>
      </c>
    </row>
    <row r="130" spans="1:1" x14ac:dyDescent="0.3">
      <c r="A130" t="str">
        <f>IF(datos_limpios!R130&lt;5,"Rango1","Rango2")</f>
        <v>Rango2</v>
      </c>
    </row>
    <row r="131" spans="1:1" x14ac:dyDescent="0.3">
      <c r="A131" t="str">
        <f>IF(datos_limpios!R131&lt;5,"Rango1","Rango2")</f>
        <v>Rango2</v>
      </c>
    </row>
    <row r="132" spans="1:1" x14ac:dyDescent="0.3">
      <c r="A132" t="str">
        <f>IF(datos_limpios!R132&lt;5,"Rango1","Rango2")</f>
        <v>Rango2</v>
      </c>
    </row>
    <row r="133" spans="1:1" x14ac:dyDescent="0.3">
      <c r="A133" t="str">
        <f>IF(datos_limpios!R133&lt;5,"Rango1","Rango2")</f>
        <v>Rango2</v>
      </c>
    </row>
    <row r="134" spans="1:1" x14ac:dyDescent="0.3">
      <c r="A134" t="str">
        <f>IF(datos_limpios!R134&lt;5,"Rango1","Rango2")</f>
        <v>Rango2</v>
      </c>
    </row>
    <row r="135" spans="1:1" x14ac:dyDescent="0.3">
      <c r="A135" t="str">
        <f>IF(datos_limpios!R135&lt;5,"Rango1","Rango2")</f>
        <v>Rango2</v>
      </c>
    </row>
    <row r="136" spans="1:1" x14ac:dyDescent="0.3">
      <c r="A136" t="str">
        <f>IF(datos_limpios!R136&lt;5,"Rango1","Rango2")</f>
        <v>Rango1</v>
      </c>
    </row>
    <row r="137" spans="1:1" x14ac:dyDescent="0.3">
      <c r="A137" t="str">
        <f>IF(datos_limpios!R137&lt;5,"Rango1","Rango2")</f>
        <v>Rango1</v>
      </c>
    </row>
    <row r="138" spans="1:1" x14ac:dyDescent="0.3">
      <c r="A138" t="str">
        <f>IF(datos_limpios!R138&lt;5,"Rango1","Rango2")</f>
        <v>Rango2</v>
      </c>
    </row>
    <row r="139" spans="1:1" x14ac:dyDescent="0.3">
      <c r="A139" t="str">
        <f>IF(datos_limpios!R139&lt;5,"Rango1","Rango2")</f>
        <v>Rango2</v>
      </c>
    </row>
    <row r="140" spans="1:1" x14ac:dyDescent="0.3">
      <c r="A140" t="str">
        <f>IF(datos_limpios!R140&lt;5,"Rango1","Rango2")</f>
        <v>Rango2</v>
      </c>
    </row>
    <row r="141" spans="1:1" x14ac:dyDescent="0.3">
      <c r="A141" t="str">
        <f>IF(datos_limpios!R141&lt;5,"Rango1","Rango2")</f>
        <v>Rango2</v>
      </c>
    </row>
    <row r="142" spans="1:1" x14ac:dyDescent="0.3">
      <c r="A142" t="str">
        <f>IF(datos_limpios!R142&lt;5,"Rango1","Rango2")</f>
        <v>Rango2</v>
      </c>
    </row>
    <row r="143" spans="1:1" x14ac:dyDescent="0.3">
      <c r="A143" t="str">
        <f>IF(datos_limpios!R143&lt;5,"Rango1","Rango2")</f>
        <v>Rango2</v>
      </c>
    </row>
    <row r="144" spans="1:1" x14ac:dyDescent="0.3">
      <c r="A144" t="str">
        <f>IF(datos_limpios!R144&lt;5,"Rango1","Rango2")</f>
        <v>Rango2</v>
      </c>
    </row>
    <row r="145" spans="1:1" x14ac:dyDescent="0.3">
      <c r="A145" t="str">
        <f>IF(datos_limpios!R145&lt;5,"Rango1","Rango2")</f>
        <v>Rango2</v>
      </c>
    </row>
    <row r="146" spans="1:1" x14ac:dyDescent="0.3">
      <c r="A146" t="str">
        <f>IF(datos_limpios!R146&lt;5,"Rango1","Rango2")</f>
        <v>Rango2</v>
      </c>
    </row>
    <row r="147" spans="1:1" x14ac:dyDescent="0.3">
      <c r="A147" t="str">
        <f>IF(datos_limpios!R147&lt;5,"Rango1","Rango2")</f>
        <v>Rango2</v>
      </c>
    </row>
    <row r="148" spans="1:1" x14ac:dyDescent="0.3">
      <c r="A148" t="str">
        <f>IF(datos_limpios!R148&lt;5,"Rango1","Rango2")</f>
        <v>Rango1</v>
      </c>
    </row>
    <row r="149" spans="1:1" x14ac:dyDescent="0.3">
      <c r="A149" t="str">
        <f>IF(datos_limpios!R149&lt;5,"Rango1","Rango2")</f>
        <v>Rango2</v>
      </c>
    </row>
    <row r="150" spans="1:1" x14ac:dyDescent="0.3">
      <c r="A150" t="str">
        <f>IF(datos_limpios!R150&lt;5,"Rango1","Rango2")</f>
        <v>Rango2</v>
      </c>
    </row>
    <row r="151" spans="1:1" x14ac:dyDescent="0.3">
      <c r="A151" t="str">
        <f>IF(datos_limpios!R151&lt;5,"Rango1","Rango2")</f>
        <v>Rango1</v>
      </c>
    </row>
    <row r="152" spans="1:1" x14ac:dyDescent="0.3">
      <c r="A152" t="str">
        <f>IF(datos_limpios!R152&lt;5,"Rango1","Rango2")</f>
        <v>Rango1</v>
      </c>
    </row>
    <row r="153" spans="1:1" x14ac:dyDescent="0.3">
      <c r="A153" t="str">
        <f>IF(datos_limpios!R153&lt;5,"Rango1","Rango2")</f>
        <v>Rango2</v>
      </c>
    </row>
    <row r="154" spans="1:1" x14ac:dyDescent="0.3">
      <c r="A154" t="str">
        <f>IF(datos_limpios!R154&lt;5,"Rango1","Rango2")</f>
        <v>Rango2</v>
      </c>
    </row>
    <row r="155" spans="1:1" x14ac:dyDescent="0.3">
      <c r="A155" t="str">
        <f>IF(datos_limpios!R155&lt;5,"Rango1","Rango2")</f>
        <v>Rango2</v>
      </c>
    </row>
    <row r="156" spans="1:1" x14ac:dyDescent="0.3">
      <c r="A156" t="str">
        <f>IF(datos_limpios!R156&lt;5,"Rango1","Rango2")</f>
        <v>Rango2</v>
      </c>
    </row>
    <row r="157" spans="1:1" x14ac:dyDescent="0.3">
      <c r="A157" t="str">
        <f>IF(datos_limpios!R157&lt;5,"Rango1","Rango2")</f>
        <v>Rango2</v>
      </c>
    </row>
    <row r="158" spans="1:1" x14ac:dyDescent="0.3">
      <c r="A158" t="str">
        <f>IF(datos_limpios!R158&lt;5,"Rango1","Rango2")</f>
        <v>Rango2</v>
      </c>
    </row>
    <row r="159" spans="1:1" x14ac:dyDescent="0.3">
      <c r="A159" t="str">
        <f>IF(datos_limpios!R159&lt;5,"Rango1","Rango2")</f>
        <v>Rango2</v>
      </c>
    </row>
    <row r="160" spans="1:1" x14ac:dyDescent="0.3">
      <c r="A160" t="str">
        <f>IF(datos_limpios!R160&lt;5,"Rango1","Rango2")</f>
        <v>Rango2</v>
      </c>
    </row>
    <row r="161" spans="1:1" x14ac:dyDescent="0.3">
      <c r="A161" t="str">
        <f>IF(datos_limpios!R161&lt;5,"Rango1","Rango2")</f>
        <v>Rango2</v>
      </c>
    </row>
    <row r="162" spans="1:1" x14ac:dyDescent="0.3">
      <c r="A162" t="str">
        <f>IF(datos_limpios!R162&lt;5,"Rango1","Rango2")</f>
        <v>Rango2</v>
      </c>
    </row>
    <row r="163" spans="1:1" x14ac:dyDescent="0.3">
      <c r="A163" t="str">
        <f>IF(datos_limpios!R163&lt;5,"Rango1","Rango2")</f>
        <v>Rango2</v>
      </c>
    </row>
    <row r="164" spans="1:1" x14ac:dyDescent="0.3">
      <c r="A164" t="str">
        <f>IF(datos_limpios!R164&lt;5,"Rango1","Rango2")</f>
        <v>Rango2</v>
      </c>
    </row>
    <row r="165" spans="1:1" x14ac:dyDescent="0.3">
      <c r="A165" t="str">
        <f>IF(datos_limpios!R165&lt;5,"Rango1","Rango2")</f>
        <v>Rango2</v>
      </c>
    </row>
    <row r="166" spans="1:1" x14ac:dyDescent="0.3">
      <c r="A166" t="str">
        <f>IF(datos_limpios!R166&lt;5,"Rango1","Rango2")</f>
        <v>Rango2</v>
      </c>
    </row>
    <row r="167" spans="1:1" x14ac:dyDescent="0.3">
      <c r="A167" t="str">
        <f>IF(datos_limpios!R167&lt;5,"Rango1","Rango2")</f>
        <v>Rango2</v>
      </c>
    </row>
    <row r="168" spans="1:1" x14ac:dyDescent="0.3">
      <c r="A168" t="str">
        <f>IF(datos_limpios!R168&lt;5,"Rango1","Rango2")</f>
        <v>Rango2</v>
      </c>
    </row>
    <row r="169" spans="1:1" x14ac:dyDescent="0.3">
      <c r="A169" t="str">
        <f>IF(datos_limpios!R169&lt;5,"Rango1","Rango2")</f>
        <v>Rango2</v>
      </c>
    </row>
    <row r="170" spans="1:1" x14ac:dyDescent="0.3">
      <c r="A170" t="str">
        <f>IF(datos_limpios!R170&lt;5,"Rango1","Rango2")</f>
        <v>Rango2</v>
      </c>
    </row>
    <row r="171" spans="1:1" x14ac:dyDescent="0.3">
      <c r="A171" t="str">
        <f>IF(datos_limpios!R171&lt;5,"Rango1","Rango2")</f>
        <v>Rango2</v>
      </c>
    </row>
    <row r="172" spans="1:1" x14ac:dyDescent="0.3">
      <c r="A172" t="str">
        <f>IF(datos_limpios!R172&lt;5,"Rango1","Rango2")</f>
        <v>Rango2</v>
      </c>
    </row>
    <row r="173" spans="1:1" x14ac:dyDescent="0.3">
      <c r="A173" t="str">
        <f>IF(datos_limpios!R173&lt;5,"Rango1","Rango2")</f>
        <v>Rango2</v>
      </c>
    </row>
    <row r="174" spans="1:1" x14ac:dyDescent="0.3">
      <c r="A174" t="str">
        <f>IF(datos_limpios!R174&lt;5,"Rango1","Rango2")</f>
        <v>Rango2</v>
      </c>
    </row>
    <row r="175" spans="1:1" x14ac:dyDescent="0.3">
      <c r="A175" t="str">
        <f>IF(datos_limpios!R175&lt;5,"Rango1","Rango2")</f>
        <v>Rango2</v>
      </c>
    </row>
    <row r="176" spans="1:1" x14ac:dyDescent="0.3">
      <c r="A176" t="str">
        <f>IF(datos_limpios!R176&lt;5,"Rango1","Rango2")</f>
        <v>Rango2</v>
      </c>
    </row>
    <row r="177" spans="1:1" x14ac:dyDescent="0.3">
      <c r="A177" t="str">
        <f>IF(datos_limpios!R177&lt;5,"Rango1","Rango2")</f>
        <v>Rango2</v>
      </c>
    </row>
    <row r="178" spans="1:1" x14ac:dyDescent="0.3">
      <c r="A178" t="str">
        <f>IF(datos_limpios!R178&lt;5,"Rango1","Rango2")</f>
        <v>Rango2</v>
      </c>
    </row>
    <row r="179" spans="1:1" x14ac:dyDescent="0.3">
      <c r="A179" t="str">
        <f>IF(datos_limpios!R179&lt;5,"Rango1","Rango2")</f>
        <v>Rango1</v>
      </c>
    </row>
    <row r="180" spans="1:1" x14ac:dyDescent="0.3">
      <c r="A180" t="str">
        <f>IF(datos_limpios!R180&lt;5,"Rango1","Rango2")</f>
        <v>Rango2</v>
      </c>
    </row>
    <row r="181" spans="1:1" x14ac:dyDescent="0.3">
      <c r="A181" t="str">
        <f>IF(datos_limpios!R181&lt;5,"Rango1","Rango2")</f>
        <v>Rango2</v>
      </c>
    </row>
    <row r="182" spans="1:1" x14ac:dyDescent="0.3">
      <c r="A182" t="str">
        <f>IF(datos_limpios!R182&lt;5,"Rango1","Rango2")</f>
        <v>Rango2</v>
      </c>
    </row>
    <row r="183" spans="1:1" x14ac:dyDescent="0.3">
      <c r="A183" t="str">
        <f>IF(datos_limpios!R183&lt;5,"Rango1","Rango2")</f>
        <v>Rango2</v>
      </c>
    </row>
    <row r="184" spans="1:1" x14ac:dyDescent="0.3">
      <c r="A184" t="str">
        <f>IF(datos_limpios!R184&lt;5,"Rango1","Rango2")</f>
        <v>Rango2</v>
      </c>
    </row>
    <row r="185" spans="1:1" x14ac:dyDescent="0.3">
      <c r="A185" t="str">
        <f>IF(datos_limpios!R185&lt;5,"Rango1","Rango2")</f>
        <v>Rango2</v>
      </c>
    </row>
    <row r="186" spans="1:1" x14ac:dyDescent="0.3">
      <c r="A186" t="str">
        <f>IF(datos_limpios!R186&lt;5,"Rango1","Rango2")</f>
        <v>Rango2</v>
      </c>
    </row>
    <row r="187" spans="1:1" x14ac:dyDescent="0.3">
      <c r="A187" t="str">
        <f>IF(datos_limpios!R187&lt;5,"Rango1","Rango2")</f>
        <v>Rango2</v>
      </c>
    </row>
    <row r="188" spans="1:1" x14ac:dyDescent="0.3">
      <c r="A188" t="str">
        <f>IF(datos_limpios!R188&lt;5,"Rango1","Rango2")</f>
        <v>Rango2</v>
      </c>
    </row>
    <row r="189" spans="1:1" x14ac:dyDescent="0.3">
      <c r="A189" t="str">
        <f>IF(datos_limpios!R189&lt;5,"Rango1","Rango2")</f>
        <v>Rango2</v>
      </c>
    </row>
    <row r="190" spans="1:1" x14ac:dyDescent="0.3">
      <c r="A190" t="str">
        <f>IF(datos_limpios!R190&lt;5,"Rango1","Rango2")</f>
        <v>Rango2</v>
      </c>
    </row>
    <row r="191" spans="1:1" x14ac:dyDescent="0.3">
      <c r="A191" t="str">
        <f>IF(datos_limpios!R191&lt;5,"Rango1","Rango2")</f>
        <v>Rango2</v>
      </c>
    </row>
    <row r="192" spans="1:1" x14ac:dyDescent="0.3">
      <c r="A192" t="str">
        <f>IF(datos_limpios!R192&lt;5,"Rango1","Rango2")</f>
        <v>Rango2</v>
      </c>
    </row>
    <row r="193" spans="1:1" x14ac:dyDescent="0.3">
      <c r="A193" t="str">
        <f>IF(datos_limpios!R193&lt;5,"Rango1","Rango2")</f>
        <v>Rango2</v>
      </c>
    </row>
    <row r="194" spans="1:1" x14ac:dyDescent="0.3">
      <c r="A194" t="str">
        <f>IF(datos_limpios!R194&lt;5,"Rango1","Rango2")</f>
        <v>Rango2</v>
      </c>
    </row>
    <row r="195" spans="1:1" x14ac:dyDescent="0.3">
      <c r="A195" t="str">
        <f>IF(datos_limpios!R195&lt;5,"Rango1","Rango2")</f>
        <v>Rango2</v>
      </c>
    </row>
    <row r="196" spans="1:1" x14ac:dyDescent="0.3">
      <c r="A196" t="str">
        <f>IF(datos_limpios!R196&lt;5,"Rango1","Rango2")</f>
        <v>Rango2</v>
      </c>
    </row>
    <row r="197" spans="1:1" x14ac:dyDescent="0.3">
      <c r="A197" t="str">
        <f>IF(datos_limpios!R197&lt;5,"Rango1","Rango2")</f>
        <v>Rango2</v>
      </c>
    </row>
    <row r="198" spans="1:1" x14ac:dyDescent="0.3">
      <c r="A198" t="str">
        <f>IF(datos_limpios!R198&lt;5,"Rango1","Rango2")</f>
        <v>Rango2</v>
      </c>
    </row>
    <row r="199" spans="1:1" x14ac:dyDescent="0.3">
      <c r="A199" t="str">
        <f>IF(datos_limpios!R199&lt;5,"Rango1","Rango2")</f>
        <v>Rango2</v>
      </c>
    </row>
    <row r="200" spans="1:1" x14ac:dyDescent="0.3">
      <c r="A200" t="str">
        <f>IF(datos_limpios!R200&lt;5,"Rango1","Rango2")</f>
        <v>Rango2</v>
      </c>
    </row>
    <row r="201" spans="1:1" x14ac:dyDescent="0.3">
      <c r="A201" t="str">
        <f>IF(datos_limpios!R201&lt;5,"Rango1","Rango2")</f>
        <v>Rango2</v>
      </c>
    </row>
    <row r="202" spans="1:1" x14ac:dyDescent="0.3">
      <c r="A202" t="str">
        <f>IF(datos_limpios!R202&lt;5,"Rango1","Rango2")</f>
        <v>Rango2</v>
      </c>
    </row>
    <row r="203" spans="1:1" x14ac:dyDescent="0.3">
      <c r="A203" t="str">
        <f>IF(datos_limpios!R203&lt;5,"Rango1","Rango2")</f>
        <v>Rango2</v>
      </c>
    </row>
    <row r="204" spans="1:1" x14ac:dyDescent="0.3">
      <c r="A204" t="str">
        <f>IF(datos_limpios!R204&lt;5,"Rango1","Rango2")</f>
        <v>Rango2</v>
      </c>
    </row>
    <row r="205" spans="1:1" x14ac:dyDescent="0.3">
      <c r="A205" t="str">
        <f>IF(datos_limpios!R205&lt;5,"Rango1","Rango2")</f>
        <v>Rango2</v>
      </c>
    </row>
    <row r="206" spans="1:1" x14ac:dyDescent="0.3">
      <c r="A206" t="str">
        <f>IF(datos_limpios!R206&lt;5,"Rango1","Rango2")</f>
        <v>Rango2</v>
      </c>
    </row>
    <row r="207" spans="1:1" x14ac:dyDescent="0.3">
      <c r="A207" t="str">
        <f>IF(datos_limpios!R207&lt;5,"Rango1","Rango2")</f>
        <v>Rango2</v>
      </c>
    </row>
    <row r="208" spans="1:1" x14ac:dyDescent="0.3">
      <c r="A208" t="str">
        <f>IF(datos_limpios!R208&lt;5,"Rango1","Rango2")</f>
        <v>Rango2</v>
      </c>
    </row>
    <row r="209" spans="1:1" x14ac:dyDescent="0.3">
      <c r="A209" t="str">
        <f>IF(datos_limpios!R209&lt;5,"Rango1","Rango2")</f>
        <v>Rango2</v>
      </c>
    </row>
    <row r="210" spans="1:1" x14ac:dyDescent="0.3">
      <c r="A210" t="str">
        <f>IF(datos_limpios!R210&lt;5,"Rango1","Rango2")</f>
        <v>Rango2</v>
      </c>
    </row>
    <row r="211" spans="1:1" x14ac:dyDescent="0.3">
      <c r="A211" t="str">
        <f>IF(datos_limpios!R211&lt;5,"Rango1","Rango2")</f>
        <v>Rango2</v>
      </c>
    </row>
    <row r="212" spans="1:1" x14ac:dyDescent="0.3">
      <c r="A212" t="str">
        <f>IF(datos_limpios!R212&lt;5,"Rango1","Rango2")</f>
        <v>Rango2</v>
      </c>
    </row>
    <row r="213" spans="1:1" x14ac:dyDescent="0.3">
      <c r="A213" t="str">
        <f>IF(datos_limpios!R213&lt;5,"Rango1","Rango2")</f>
        <v>Rango2</v>
      </c>
    </row>
    <row r="214" spans="1:1" x14ac:dyDescent="0.3">
      <c r="A214" t="str">
        <f>IF(datos_limpios!R214&lt;5,"Rango1","Rango2")</f>
        <v>Rango2</v>
      </c>
    </row>
    <row r="215" spans="1:1" x14ac:dyDescent="0.3">
      <c r="A215" t="str">
        <f>IF(datos_limpios!R215&lt;5,"Rango1","Rango2")</f>
        <v>Rango2</v>
      </c>
    </row>
    <row r="216" spans="1:1" x14ac:dyDescent="0.3">
      <c r="A216" t="str">
        <f>IF(datos_limpios!R216&lt;5,"Rango1","Rango2")</f>
        <v>Rango2</v>
      </c>
    </row>
    <row r="217" spans="1:1" x14ac:dyDescent="0.3">
      <c r="A217" t="str">
        <f>IF(datos_limpios!R217&lt;5,"Rango1","Rango2")</f>
        <v>Rango2</v>
      </c>
    </row>
    <row r="218" spans="1:1" x14ac:dyDescent="0.3">
      <c r="A218" t="str">
        <f>IF(datos_limpios!R218&lt;5,"Rango1","Rango2")</f>
        <v>Rango2</v>
      </c>
    </row>
    <row r="219" spans="1:1" x14ac:dyDescent="0.3">
      <c r="A219" t="str">
        <f>IF(datos_limpios!R219&lt;5,"Rango1","Rango2")</f>
        <v>Rango2</v>
      </c>
    </row>
    <row r="220" spans="1:1" x14ac:dyDescent="0.3">
      <c r="A220" t="str">
        <f>IF(datos_limpios!R220&lt;5,"Rango1","Rango2")</f>
        <v>Rango2</v>
      </c>
    </row>
    <row r="221" spans="1:1" x14ac:dyDescent="0.3">
      <c r="A221" t="str">
        <f>IF(datos_limpios!R221&lt;5,"Rango1","Rango2")</f>
        <v>Rango1</v>
      </c>
    </row>
    <row r="222" spans="1:1" x14ac:dyDescent="0.3">
      <c r="A222" t="str">
        <f>IF(datos_limpios!R222&lt;5,"Rango1","Rango2")</f>
        <v>Rango2</v>
      </c>
    </row>
    <row r="223" spans="1:1" x14ac:dyDescent="0.3">
      <c r="A223" t="str">
        <f>IF(datos_limpios!R223&lt;5,"Rango1","Rango2")</f>
        <v>Rango2</v>
      </c>
    </row>
    <row r="224" spans="1:1" x14ac:dyDescent="0.3">
      <c r="A224" t="str">
        <f>IF(datos_limpios!R224&lt;5,"Rango1","Rango2")</f>
        <v>Rango2</v>
      </c>
    </row>
    <row r="225" spans="1:1" x14ac:dyDescent="0.3">
      <c r="A225" t="str">
        <f>IF(datos_limpios!R225&lt;5,"Rango1","Rango2")</f>
        <v>Rango2</v>
      </c>
    </row>
    <row r="226" spans="1:1" x14ac:dyDescent="0.3">
      <c r="A226" t="str">
        <f>IF(datos_limpios!R226&lt;5,"Rango1","Rango2")</f>
        <v>Rango2</v>
      </c>
    </row>
    <row r="227" spans="1:1" x14ac:dyDescent="0.3">
      <c r="A227" t="str">
        <f>IF(datos_limpios!R227&lt;5,"Rango1","Rango2")</f>
        <v>Rango2</v>
      </c>
    </row>
    <row r="228" spans="1:1" x14ac:dyDescent="0.3">
      <c r="A228" t="str">
        <f>IF(datos_limpios!R228&lt;5,"Rango1","Rango2")</f>
        <v>Rango2</v>
      </c>
    </row>
    <row r="229" spans="1:1" x14ac:dyDescent="0.3">
      <c r="A229" t="str">
        <f>IF(datos_limpios!R229&lt;5,"Rango1","Rango2")</f>
        <v>Rango2</v>
      </c>
    </row>
    <row r="230" spans="1:1" x14ac:dyDescent="0.3">
      <c r="A230" t="str">
        <f>IF(datos_limpios!R230&lt;5,"Rango1","Rango2")</f>
        <v>Rango2</v>
      </c>
    </row>
    <row r="231" spans="1:1" x14ac:dyDescent="0.3">
      <c r="A231" t="str">
        <f>IF(datos_limpios!R231&lt;5,"Rango1","Rango2")</f>
        <v>Rango2</v>
      </c>
    </row>
    <row r="232" spans="1:1" x14ac:dyDescent="0.3">
      <c r="A232" t="str">
        <f>IF(datos_limpios!R232&lt;5,"Rango1","Rango2")</f>
        <v>Rango2</v>
      </c>
    </row>
    <row r="233" spans="1:1" x14ac:dyDescent="0.3">
      <c r="A233" t="str">
        <f>IF(datos_limpios!R233&lt;5,"Rango1","Rango2")</f>
        <v>Rango2</v>
      </c>
    </row>
    <row r="234" spans="1:1" x14ac:dyDescent="0.3">
      <c r="A234" t="str">
        <f>IF(datos_limpios!R234&lt;5,"Rango1","Rango2")</f>
        <v>Rango2</v>
      </c>
    </row>
    <row r="235" spans="1:1" x14ac:dyDescent="0.3">
      <c r="A235" t="str">
        <f>IF(datos_limpios!R235&lt;5,"Rango1","Rango2")</f>
        <v>Rango2</v>
      </c>
    </row>
    <row r="236" spans="1:1" x14ac:dyDescent="0.3">
      <c r="A236" t="str">
        <f>IF(datos_limpios!R236&lt;5,"Rango1","Rango2")</f>
        <v>Rango2</v>
      </c>
    </row>
    <row r="237" spans="1:1" x14ac:dyDescent="0.3">
      <c r="A237" t="str">
        <f>IF(datos_limpios!R237&lt;5,"Rango1","Rango2")</f>
        <v>Rango2</v>
      </c>
    </row>
    <row r="238" spans="1:1" x14ac:dyDescent="0.3">
      <c r="A238" t="str">
        <f>IF(datos_limpios!R238&lt;5,"Rango1","Rango2")</f>
        <v>Rango2</v>
      </c>
    </row>
    <row r="239" spans="1:1" x14ac:dyDescent="0.3">
      <c r="A239" t="str">
        <f>IF(datos_limpios!R239&lt;5,"Rango1","Rango2")</f>
        <v>Rango2</v>
      </c>
    </row>
    <row r="240" spans="1:1" x14ac:dyDescent="0.3">
      <c r="A240" t="str">
        <f>IF(datos_limpios!R240&lt;5,"Rango1","Rango2")</f>
        <v>Rango2</v>
      </c>
    </row>
    <row r="241" spans="1:1" x14ac:dyDescent="0.3">
      <c r="A241" t="str">
        <f>IF(datos_limpios!R241&lt;5,"Rango1","Rango2")</f>
        <v>Rango2</v>
      </c>
    </row>
    <row r="242" spans="1:1" x14ac:dyDescent="0.3">
      <c r="A242" t="str">
        <f>IF(datos_limpios!R242&lt;5,"Rango1","Rango2")</f>
        <v>Rango2</v>
      </c>
    </row>
    <row r="243" spans="1:1" x14ac:dyDescent="0.3">
      <c r="A243" t="str">
        <f>IF(datos_limpios!R243&lt;5,"Rango1","Rango2")</f>
        <v>Rango2</v>
      </c>
    </row>
    <row r="244" spans="1:1" x14ac:dyDescent="0.3">
      <c r="A244" t="str">
        <f>IF(datos_limpios!R244&lt;5,"Rango1","Rango2")</f>
        <v>Rango2</v>
      </c>
    </row>
    <row r="245" spans="1:1" x14ac:dyDescent="0.3">
      <c r="A245" t="str">
        <f>IF(datos_limpios!R245&lt;5,"Rango1","Rango2")</f>
        <v>Rango2</v>
      </c>
    </row>
    <row r="246" spans="1:1" x14ac:dyDescent="0.3">
      <c r="A246" t="str">
        <f>IF(datos_limpios!R246&lt;5,"Rango1","Rango2")</f>
        <v>Rango2</v>
      </c>
    </row>
    <row r="247" spans="1:1" x14ac:dyDescent="0.3">
      <c r="A247" t="str">
        <f>IF(datos_limpios!R247&lt;5,"Rango1","Rango2")</f>
        <v>Rango2</v>
      </c>
    </row>
    <row r="248" spans="1:1" x14ac:dyDescent="0.3">
      <c r="A248" t="str">
        <f>IF(datos_limpios!R248&lt;5,"Rango1","Rango2")</f>
        <v>Rango2</v>
      </c>
    </row>
    <row r="249" spans="1:1" x14ac:dyDescent="0.3">
      <c r="A249" t="str">
        <f>IF(datos_limpios!R249&lt;5,"Rango1","Rango2")</f>
        <v>Rango2</v>
      </c>
    </row>
    <row r="250" spans="1:1" x14ac:dyDescent="0.3">
      <c r="A250" t="str">
        <f>IF(datos_limpios!R250&lt;5,"Rango1","Rango2")</f>
        <v>Rango2</v>
      </c>
    </row>
    <row r="251" spans="1:1" x14ac:dyDescent="0.3">
      <c r="A251" t="str">
        <f>IF(datos_limpios!R251&lt;5,"Rango1","Rango2")</f>
        <v>Rango2</v>
      </c>
    </row>
    <row r="252" spans="1:1" x14ac:dyDescent="0.3">
      <c r="A252" t="str">
        <f>IF(datos_limpios!R252&lt;5,"Rango1","Rango2")</f>
        <v>Rango2</v>
      </c>
    </row>
    <row r="253" spans="1:1" x14ac:dyDescent="0.3">
      <c r="A253" t="str">
        <f>IF(datos_limpios!R253&lt;5,"Rango1","Rango2")</f>
        <v>Rango2</v>
      </c>
    </row>
    <row r="254" spans="1:1" x14ac:dyDescent="0.3">
      <c r="A254" t="str">
        <f>IF(datos_limpios!R254&lt;5,"Rango1","Rango2")</f>
        <v>Rango2</v>
      </c>
    </row>
    <row r="255" spans="1:1" x14ac:dyDescent="0.3">
      <c r="A255" t="str">
        <f>IF(datos_limpios!R255&lt;5,"Rango1","Rango2")</f>
        <v>Rango2</v>
      </c>
    </row>
    <row r="256" spans="1:1" x14ac:dyDescent="0.3">
      <c r="A256" t="str">
        <f>IF(datos_limpios!R256&lt;5,"Rango1","Rango2")</f>
        <v>Rango2</v>
      </c>
    </row>
    <row r="257" spans="1:1" x14ac:dyDescent="0.3">
      <c r="A257" t="str">
        <f>IF(datos_limpios!R257&lt;5,"Rango1","Rango2")</f>
        <v>Rango2</v>
      </c>
    </row>
    <row r="258" spans="1:1" x14ac:dyDescent="0.3">
      <c r="A258" t="str">
        <f>IF(datos_limpios!R258&lt;5,"Rango1","Rango2")</f>
        <v>Rango2</v>
      </c>
    </row>
    <row r="259" spans="1:1" x14ac:dyDescent="0.3">
      <c r="A259" t="str">
        <f>IF(datos_limpios!R259&lt;5,"Rango1","Rango2")</f>
        <v>Rango2</v>
      </c>
    </row>
    <row r="260" spans="1:1" x14ac:dyDescent="0.3">
      <c r="A260" t="str">
        <f>IF(datos_limpios!R260&lt;5,"Rango1","Rango2")</f>
        <v>Rango2</v>
      </c>
    </row>
    <row r="261" spans="1:1" x14ac:dyDescent="0.3">
      <c r="A261" t="str">
        <f>IF(datos_limpios!R261&lt;5,"Rango1","Rango2")</f>
        <v>Rango2</v>
      </c>
    </row>
    <row r="262" spans="1:1" x14ac:dyDescent="0.3">
      <c r="A262" t="str">
        <f>IF(datos_limpios!R262&lt;5,"Rango1","Rango2")</f>
        <v>Rango2</v>
      </c>
    </row>
    <row r="263" spans="1:1" x14ac:dyDescent="0.3">
      <c r="A263" t="str">
        <f>IF(datos_limpios!R263&lt;5,"Rango1","Rango2")</f>
        <v>Rango2</v>
      </c>
    </row>
    <row r="264" spans="1:1" x14ac:dyDescent="0.3">
      <c r="A264" t="str">
        <f>IF(datos_limpios!R264&lt;5,"Rango1","Rango2")</f>
        <v>Rango2</v>
      </c>
    </row>
    <row r="265" spans="1:1" x14ac:dyDescent="0.3">
      <c r="A265" t="str">
        <f>IF(datos_limpios!R265&lt;5,"Rango1","Rango2")</f>
        <v>Rango2</v>
      </c>
    </row>
    <row r="266" spans="1:1" x14ac:dyDescent="0.3">
      <c r="A266" t="str">
        <f>IF(datos_limpios!R266&lt;5,"Rango1","Rango2")</f>
        <v>Rango2</v>
      </c>
    </row>
    <row r="267" spans="1:1" x14ac:dyDescent="0.3">
      <c r="A267" t="str">
        <f>IF(datos_limpios!R267&lt;5,"Rango1","Rango2")</f>
        <v>Rango2</v>
      </c>
    </row>
    <row r="268" spans="1:1" x14ac:dyDescent="0.3">
      <c r="A268" t="str">
        <f>IF(datos_limpios!R268&lt;5,"Rango1","Rango2")</f>
        <v>Rango2</v>
      </c>
    </row>
    <row r="269" spans="1:1" x14ac:dyDescent="0.3">
      <c r="A269" t="str">
        <f>IF(datos_limpios!R269&lt;5,"Rango1","Rango2")</f>
        <v>Rango2</v>
      </c>
    </row>
    <row r="270" spans="1:1" x14ac:dyDescent="0.3">
      <c r="A270" t="str">
        <f>IF(datos_limpios!R270&lt;5,"Rango1","Rango2")</f>
        <v>Rango2</v>
      </c>
    </row>
    <row r="271" spans="1:1" x14ac:dyDescent="0.3">
      <c r="A271" t="str">
        <f>IF(datos_limpios!R271&lt;5,"Rango1","Rango2")</f>
        <v>Rango2</v>
      </c>
    </row>
    <row r="272" spans="1:1" x14ac:dyDescent="0.3">
      <c r="A272" t="str">
        <f>IF(datos_limpios!R272&lt;5,"Rango1","Rango2")</f>
        <v>Rango2</v>
      </c>
    </row>
    <row r="273" spans="1:1" x14ac:dyDescent="0.3">
      <c r="A273" t="str">
        <f>IF(datos_limpios!R273&lt;5,"Rango1","Rango2")</f>
        <v>Rango2</v>
      </c>
    </row>
    <row r="274" spans="1:1" x14ac:dyDescent="0.3">
      <c r="A274" t="str">
        <f>IF(datos_limpios!R274&lt;5,"Rango1","Rango2")</f>
        <v>Rango2</v>
      </c>
    </row>
    <row r="275" spans="1:1" x14ac:dyDescent="0.3">
      <c r="A275" t="str">
        <f>IF(datos_limpios!R275&lt;5,"Rango1","Rango2")</f>
        <v>Rango2</v>
      </c>
    </row>
    <row r="276" spans="1:1" x14ac:dyDescent="0.3">
      <c r="A276" t="str">
        <f>IF(datos_limpios!R276&lt;5,"Rango1","Rango2")</f>
        <v>Rango2</v>
      </c>
    </row>
    <row r="277" spans="1:1" x14ac:dyDescent="0.3">
      <c r="A277" t="str">
        <f>IF(datos_limpios!R277&lt;5,"Rango1","Rango2")</f>
        <v>Rango2</v>
      </c>
    </row>
    <row r="278" spans="1:1" x14ac:dyDescent="0.3">
      <c r="A278" t="str">
        <f>IF(datos_limpios!R278&lt;5,"Rango1","Rango2")</f>
        <v>Rango2</v>
      </c>
    </row>
    <row r="279" spans="1:1" x14ac:dyDescent="0.3">
      <c r="A279" t="str">
        <f>IF(datos_limpios!R279&lt;5,"Rango1","Rango2")</f>
        <v>Rango2</v>
      </c>
    </row>
    <row r="280" spans="1:1" x14ac:dyDescent="0.3">
      <c r="A280" t="str">
        <f>IF(datos_limpios!R280&lt;5,"Rango1","Rango2")</f>
        <v>Rango2</v>
      </c>
    </row>
    <row r="281" spans="1:1" x14ac:dyDescent="0.3">
      <c r="A281" t="str">
        <f>IF(datos_limpios!R281&lt;5,"Rango1","Rango2")</f>
        <v>Rango2</v>
      </c>
    </row>
    <row r="282" spans="1:1" x14ac:dyDescent="0.3">
      <c r="A282" t="str">
        <f>IF(datos_limpios!R282&lt;5,"Rango1","Rango2")</f>
        <v>Rango2</v>
      </c>
    </row>
    <row r="283" spans="1:1" x14ac:dyDescent="0.3">
      <c r="A283" t="str">
        <f>IF(datos_limpios!R283&lt;5,"Rango1","Rango2")</f>
        <v>Rango2</v>
      </c>
    </row>
    <row r="284" spans="1:1" x14ac:dyDescent="0.3">
      <c r="A284" t="str">
        <f>IF(datos_limpios!R284&lt;5,"Rango1","Rango2")</f>
        <v>Rango1</v>
      </c>
    </row>
    <row r="285" spans="1:1" x14ac:dyDescent="0.3">
      <c r="A285" t="str">
        <f>IF(datos_limpios!R285&lt;5,"Rango1","Rango2")</f>
        <v>Rango2</v>
      </c>
    </row>
    <row r="286" spans="1:1" x14ac:dyDescent="0.3">
      <c r="A286" t="str">
        <f>IF(datos_limpios!R286&lt;5,"Rango1","Rango2")</f>
        <v>Rango2</v>
      </c>
    </row>
    <row r="287" spans="1:1" x14ac:dyDescent="0.3">
      <c r="A287" t="str">
        <f>IF(datos_limpios!R287&lt;5,"Rango1","Rango2")</f>
        <v>Rango2</v>
      </c>
    </row>
    <row r="288" spans="1:1" x14ac:dyDescent="0.3">
      <c r="A288" t="str">
        <f>IF(datos_limpios!R288&lt;5,"Rango1","Rango2")</f>
        <v>Rango2</v>
      </c>
    </row>
    <row r="289" spans="1:1" x14ac:dyDescent="0.3">
      <c r="A289" t="str">
        <f>IF(datos_limpios!R289&lt;5,"Rango1","Rango2")</f>
        <v>Rango2</v>
      </c>
    </row>
    <row r="290" spans="1:1" x14ac:dyDescent="0.3">
      <c r="A290" t="str">
        <f>IF(datos_limpios!R290&lt;5,"Rango1","Rango2")</f>
        <v>Rango2</v>
      </c>
    </row>
    <row r="291" spans="1:1" x14ac:dyDescent="0.3">
      <c r="A291" t="str">
        <f>IF(datos_limpios!R291&lt;5,"Rango1","Rango2")</f>
        <v>Rango2</v>
      </c>
    </row>
    <row r="292" spans="1:1" x14ac:dyDescent="0.3">
      <c r="A292" t="str">
        <f>IF(datos_limpios!R292&lt;5,"Rango1","Rango2")</f>
        <v>Rango2</v>
      </c>
    </row>
    <row r="293" spans="1:1" x14ac:dyDescent="0.3">
      <c r="A293" t="str">
        <f>IF(datos_limpios!R293&lt;5,"Rango1","Rango2")</f>
        <v>Rango2</v>
      </c>
    </row>
    <row r="294" spans="1:1" x14ac:dyDescent="0.3">
      <c r="A294" t="str">
        <f>IF(datos_limpios!R294&lt;5,"Rango1","Rango2")</f>
        <v>Rango2</v>
      </c>
    </row>
    <row r="295" spans="1:1" x14ac:dyDescent="0.3">
      <c r="A295" t="str">
        <f>IF(datos_limpios!R295&lt;5,"Rango1","Rango2")</f>
        <v>Rango2</v>
      </c>
    </row>
    <row r="296" spans="1:1" x14ac:dyDescent="0.3">
      <c r="A296" t="str">
        <f>IF(datos_limpios!R296&lt;5,"Rango1","Rango2")</f>
        <v>Rango2</v>
      </c>
    </row>
    <row r="297" spans="1:1" x14ac:dyDescent="0.3">
      <c r="A297" t="str">
        <f>IF(datos_limpios!R297&lt;5,"Rango1","Rango2")</f>
        <v>Rango2</v>
      </c>
    </row>
    <row r="298" spans="1:1" x14ac:dyDescent="0.3">
      <c r="A298" t="str">
        <f>IF(datos_limpios!R298&lt;5,"Rango1","Rango2")</f>
        <v>Rango2</v>
      </c>
    </row>
    <row r="299" spans="1:1" x14ac:dyDescent="0.3">
      <c r="A299" t="str">
        <f>IF(datos_limpios!R299&lt;5,"Rango1","Rango2")</f>
        <v>Rango2</v>
      </c>
    </row>
    <row r="300" spans="1:1" x14ac:dyDescent="0.3">
      <c r="A300" t="str">
        <f>IF(datos_limpios!R300&lt;5,"Rango1","Rango2")</f>
        <v>Rango2</v>
      </c>
    </row>
    <row r="301" spans="1:1" x14ac:dyDescent="0.3">
      <c r="A301" t="str">
        <f>IF(datos_limpios!R301&lt;5,"Rango1","Rango2")</f>
        <v>Rango2</v>
      </c>
    </row>
    <row r="302" spans="1:1" x14ac:dyDescent="0.3">
      <c r="A302" t="str">
        <f>IF(datos_limpios!R302&lt;5,"Rango1","Rango2")</f>
        <v>Rango2</v>
      </c>
    </row>
    <row r="303" spans="1:1" x14ac:dyDescent="0.3">
      <c r="A303" t="str">
        <f>IF(datos_limpios!R303&lt;5,"Rango1","Rango2")</f>
        <v>Rango2</v>
      </c>
    </row>
    <row r="304" spans="1:1" x14ac:dyDescent="0.3">
      <c r="A304" t="str">
        <f>IF(datos_limpios!R304&lt;5,"Rango1","Rango2")</f>
        <v>Rango2</v>
      </c>
    </row>
    <row r="305" spans="1:1" x14ac:dyDescent="0.3">
      <c r="A305" t="str">
        <f>IF(datos_limpios!R305&lt;5,"Rango1","Rango2")</f>
        <v>Rango2</v>
      </c>
    </row>
    <row r="306" spans="1:1" x14ac:dyDescent="0.3">
      <c r="A306" t="str">
        <f>IF(datos_limpios!R306&lt;5,"Rango1","Rango2")</f>
        <v>Rango2</v>
      </c>
    </row>
    <row r="307" spans="1:1" x14ac:dyDescent="0.3">
      <c r="A307" t="str">
        <f>IF(datos_limpios!R307&lt;5,"Rango1","Rango2")</f>
        <v>Rango2</v>
      </c>
    </row>
    <row r="308" spans="1:1" x14ac:dyDescent="0.3">
      <c r="A308" t="str">
        <f>IF(datos_limpios!R308&lt;5,"Rango1","Rango2")</f>
        <v>Rango2</v>
      </c>
    </row>
    <row r="309" spans="1:1" x14ac:dyDescent="0.3">
      <c r="A309" t="str">
        <f>IF(datos_limpios!R309&lt;5,"Rango1","Rango2")</f>
        <v>Rango2</v>
      </c>
    </row>
    <row r="310" spans="1:1" x14ac:dyDescent="0.3">
      <c r="A310" t="str">
        <f>IF(datos_limpios!R310&lt;5,"Rango1","Rango2")</f>
        <v>Rango2</v>
      </c>
    </row>
    <row r="311" spans="1:1" x14ac:dyDescent="0.3">
      <c r="A311" t="str">
        <f>IF(datos_limpios!R311&lt;5,"Rango1","Rango2")</f>
        <v>Rango2</v>
      </c>
    </row>
    <row r="312" spans="1:1" x14ac:dyDescent="0.3">
      <c r="A312" t="str">
        <f>IF(datos_limpios!R312&lt;5,"Rango1","Rango2")</f>
        <v>Rango2</v>
      </c>
    </row>
    <row r="313" spans="1:1" x14ac:dyDescent="0.3">
      <c r="A313" t="str">
        <f>IF(datos_limpios!R313&lt;5,"Rango1","Rango2")</f>
        <v>Rango2</v>
      </c>
    </row>
    <row r="314" spans="1:1" x14ac:dyDescent="0.3">
      <c r="A314" t="str">
        <f>IF(datos_limpios!R314&lt;5,"Rango1","Rango2")</f>
        <v>Rango2</v>
      </c>
    </row>
    <row r="315" spans="1:1" x14ac:dyDescent="0.3">
      <c r="A315" t="str">
        <f>IF(datos_limpios!R315&lt;5,"Rango1","Rango2")</f>
        <v>Rango2</v>
      </c>
    </row>
    <row r="316" spans="1:1" x14ac:dyDescent="0.3">
      <c r="A316" t="str">
        <f>IF(datos_limpios!R316&lt;5,"Rango1","Rango2")</f>
        <v>Rango2</v>
      </c>
    </row>
    <row r="317" spans="1:1" x14ac:dyDescent="0.3">
      <c r="A317" t="str">
        <f>IF(datos_limpios!R317&lt;5,"Rango1","Rango2")</f>
        <v>Rango2</v>
      </c>
    </row>
    <row r="318" spans="1:1" x14ac:dyDescent="0.3">
      <c r="A318" t="str">
        <f>IF(datos_limpios!R318&lt;5,"Rango1","Rango2")</f>
        <v>Rango2</v>
      </c>
    </row>
    <row r="319" spans="1:1" x14ac:dyDescent="0.3">
      <c r="A319" t="str">
        <f>IF(datos_limpios!R319&lt;5,"Rango1","Rango2")</f>
        <v>Rango2</v>
      </c>
    </row>
    <row r="320" spans="1:1" x14ac:dyDescent="0.3">
      <c r="A320" t="str">
        <f>IF(datos_limpios!R320&lt;5,"Rango1","Rango2")</f>
        <v>Rango2</v>
      </c>
    </row>
    <row r="321" spans="1:1" x14ac:dyDescent="0.3">
      <c r="A321" t="str">
        <f>IF(datos_limpios!R321&lt;5,"Rango1","Rango2")</f>
        <v>Rango2</v>
      </c>
    </row>
    <row r="322" spans="1:1" x14ac:dyDescent="0.3">
      <c r="A322" t="str">
        <f>IF(datos_limpios!R322&lt;5,"Rango1","Rango2")</f>
        <v>Rango1</v>
      </c>
    </row>
    <row r="323" spans="1:1" x14ac:dyDescent="0.3">
      <c r="A323" t="str">
        <f>IF(datos_limpios!R323&lt;5,"Rango1","Rango2")</f>
        <v>Rango2</v>
      </c>
    </row>
    <row r="324" spans="1:1" x14ac:dyDescent="0.3">
      <c r="A324" t="str">
        <f>IF(datos_limpios!R324&lt;5,"Rango1","Rango2")</f>
        <v>Rango2</v>
      </c>
    </row>
    <row r="325" spans="1:1" x14ac:dyDescent="0.3">
      <c r="A325" t="str">
        <f>IF(datos_limpios!R325&lt;5,"Rango1","Rango2")</f>
        <v>Rango2</v>
      </c>
    </row>
    <row r="326" spans="1:1" x14ac:dyDescent="0.3">
      <c r="A326" t="str">
        <f>IF(datos_limpios!R326&lt;5,"Rango1","Rango2")</f>
        <v>Rango2</v>
      </c>
    </row>
    <row r="327" spans="1:1" x14ac:dyDescent="0.3">
      <c r="A327" t="str">
        <f>IF(datos_limpios!R327&lt;5,"Rango1","Rango2")</f>
        <v>Rango1</v>
      </c>
    </row>
    <row r="328" spans="1:1" x14ac:dyDescent="0.3">
      <c r="A328" t="str">
        <f>IF(datos_limpios!R328&lt;5,"Rango1","Rango2")</f>
        <v>Rango2</v>
      </c>
    </row>
    <row r="329" spans="1:1" x14ac:dyDescent="0.3">
      <c r="A329" t="str">
        <f>IF(datos_limpios!R329&lt;5,"Rango1","Rango2")</f>
        <v>Rango1</v>
      </c>
    </row>
    <row r="330" spans="1:1" x14ac:dyDescent="0.3">
      <c r="A330" t="str">
        <f>IF(datos_limpios!R330&lt;5,"Rango1","Rango2")</f>
        <v>Rango2</v>
      </c>
    </row>
    <row r="331" spans="1:1" x14ac:dyDescent="0.3">
      <c r="A331" t="str">
        <f>IF(datos_limpios!R331&lt;5,"Rango1","Rango2")</f>
        <v>Rango2</v>
      </c>
    </row>
    <row r="332" spans="1:1" x14ac:dyDescent="0.3">
      <c r="A332" t="str">
        <f>IF(datos_limpios!R332&lt;5,"Rango1","Rango2")</f>
        <v>Rango2</v>
      </c>
    </row>
    <row r="333" spans="1:1" x14ac:dyDescent="0.3">
      <c r="A333" t="str">
        <f>IF(datos_limpios!R333&lt;5,"Rango1","Rango2")</f>
        <v>Rango2</v>
      </c>
    </row>
    <row r="334" spans="1:1" x14ac:dyDescent="0.3">
      <c r="A334" t="str">
        <f>IF(datos_limpios!R334&lt;5,"Rango1","Rango2")</f>
        <v>Rango2</v>
      </c>
    </row>
    <row r="335" spans="1:1" x14ac:dyDescent="0.3">
      <c r="A335" t="str">
        <f>IF(datos_limpios!R335&lt;5,"Rango1","Rango2")</f>
        <v>Rango2</v>
      </c>
    </row>
    <row r="336" spans="1:1" x14ac:dyDescent="0.3">
      <c r="A336" t="str">
        <f>IF(datos_limpios!R336&lt;5,"Rango1","Rango2")</f>
        <v>Rango2</v>
      </c>
    </row>
    <row r="337" spans="1:1" x14ac:dyDescent="0.3">
      <c r="A337" t="str">
        <f>IF(datos_limpios!R337&lt;5,"Rango1","Rango2")</f>
        <v>Rango2</v>
      </c>
    </row>
    <row r="338" spans="1:1" x14ac:dyDescent="0.3">
      <c r="A338" t="str">
        <f>IF(datos_limpios!R338&lt;5,"Rango1","Rango2")</f>
        <v>Rango2</v>
      </c>
    </row>
    <row r="339" spans="1:1" x14ac:dyDescent="0.3">
      <c r="A339" t="str">
        <f>IF(datos_limpios!R339&lt;5,"Rango1","Rango2")</f>
        <v>Rango2</v>
      </c>
    </row>
    <row r="340" spans="1:1" x14ac:dyDescent="0.3">
      <c r="A340" t="str">
        <f>IF(datos_limpios!R340&lt;5,"Rango1","Rango2")</f>
        <v>Rango2</v>
      </c>
    </row>
    <row r="341" spans="1:1" x14ac:dyDescent="0.3">
      <c r="A341" t="str">
        <f>IF(datos_limpios!R341&lt;5,"Rango1","Rango2")</f>
        <v>Rango2</v>
      </c>
    </row>
    <row r="342" spans="1:1" x14ac:dyDescent="0.3">
      <c r="A342" t="str">
        <f>IF(datos_limpios!R342&lt;5,"Rango1","Rango2")</f>
        <v>Rango2</v>
      </c>
    </row>
    <row r="343" spans="1:1" x14ac:dyDescent="0.3">
      <c r="A343" t="str">
        <f>IF(datos_limpios!R343&lt;5,"Rango1","Rango2")</f>
        <v>Rango2</v>
      </c>
    </row>
    <row r="344" spans="1:1" x14ac:dyDescent="0.3">
      <c r="A344" t="str">
        <f>IF(datos_limpios!R344&lt;5,"Rango1","Rango2")</f>
        <v>Rango2</v>
      </c>
    </row>
    <row r="345" spans="1:1" x14ac:dyDescent="0.3">
      <c r="A345" t="str">
        <f>IF(datos_limpios!R345&lt;5,"Rango1","Rango2")</f>
        <v>Rango2</v>
      </c>
    </row>
    <row r="346" spans="1:1" x14ac:dyDescent="0.3">
      <c r="A346" t="str">
        <f>IF(datos_limpios!R346&lt;5,"Rango1","Rango2")</f>
        <v>Rango2</v>
      </c>
    </row>
    <row r="347" spans="1:1" x14ac:dyDescent="0.3">
      <c r="A347" t="str">
        <f>IF(datos_limpios!R347&lt;5,"Rango1","Rango2")</f>
        <v>Rango2</v>
      </c>
    </row>
    <row r="348" spans="1:1" x14ac:dyDescent="0.3">
      <c r="A348" t="str">
        <f>IF(datos_limpios!R348&lt;5,"Rango1","Rango2")</f>
        <v>Rango2</v>
      </c>
    </row>
    <row r="349" spans="1:1" x14ac:dyDescent="0.3">
      <c r="A349" t="str">
        <f>IF(datos_limpios!R349&lt;5,"Rango1","Rango2")</f>
        <v>Rango2</v>
      </c>
    </row>
    <row r="350" spans="1:1" x14ac:dyDescent="0.3">
      <c r="A350" t="str">
        <f>IF(datos_limpios!R350&lt;5,"Rango1","Rango2")</f>
        <v>Rango2</v>
      </c>
    </row>
    <row r="351" spans="1:1" x14ac:dyDescent="0.3">
      <c r="A351" t="str">
        <f>IF(datos_limpios!R351&lt;5,"Rango1","Rango2")</f>
        <v>Rango2</v>
      </c>
    </row>
    <row r="352" spans="1:1" x14ac:dyDescent="0.3">
      <c r="A352" t="str">
        <f>IF(datos_limpios!R352&lt;5,"Rango1","Rango2")</f>
        <v>Rango2</v>
      </c>
    </row>
    <row r="353" spans="1:1" x14ac:dyDescent="0.3">
      <c r="A353" t="str">
        <f>IF(datos_limpios!R353&lt;5,"Rango1","Rango2")</f>
        <v>Rango2</v>
      </c>
    </row>
    <row r="354" spans="1:1" x14ac:dyDescent="0.3">
      <c r="A354" t="str">
        <f>IF(datos_limpios!R354&lt;5,"Rango1","Rango2")</f>
        <v>Rango2</v>
      </c>
    </row>
    <row r="355" spans="1:1" x14ac:dyDescent="0.3">
      <c r="A355" t="str">
        <f>IF(datos_limpios!R355&lt;5,"Rango1","Rango2")</f>
        <v>Rango2</v>
      </c>
    </row>
    <row r="356" spans="1:1" x14ac:dyDescent="0.3">
      <c r="A356" t="str">
        <f>IF(datos_limpios!R356&lt;5,"Rango1","Rango2")</f>
        <v>Rango2</v>
      </c>
    </row>
    <row r="357" spans="1:1" x14ac:dyDescent="0.3">
      <c r="A357" t="str">
        <f>IF(datos_limpios!R357&lt;5,"Rango1","Rango2")</f>
        <v>Rango2</v>
      </c>
    </row>
    <row r="358" spans="1:1" x14ac:dyDescent="0.3">
      <c r="A358" t="str">
        <f>IF(datos_limpios!R358&lt;5,"Rango1","Rango2")</f>
        <v>Rango2</v>
      </c>
    </row>
    <row r="359" spans="1:1" x14ac:dyDescent="0.3">
      <c r="A359" t="str">
        <f>IF(datos_limpios!R359&lt;5,"Rango1","Rango2")</f>
        <v>Rango2</v>
      </c>
    </row>
    <row r="360" spans="1:1" x14ac:dyDescent="0.3">
      <c r="A360" t="str">
        <f>IF(datos_limpios!R360&lt;5,"Rango1","Rango2")</f>
        <v>Rango2</v>
      </c>
    </row>
    <row r="361" spans="1:1" x14ac:dyDescent="0.3">
      <c r="A361" t="str">
        <f>IF(datos_limpios!R361&lt;5,"Rango1","Rango2")</f>
        <v>Rango2</v>
      </c>
    </row>
    <row r="362" spans="1:1" x14ac:dyDescent="0.3">
      <c r="A362" t="str">
        <f>IF(datos_limpios!R362&lt;5,"Rango1","Rango2")</f>
        <v>Rango2</v>
      </c>
    </row>
    <row r="363" spans="1:1" x14ac:dyDescent="0.3">
      <c r="A363" t="str">
        <f>IF(datos_limpios!R363&lt;5,"Rango1","Rango2")</f>
        <v>Rango2</v>
      </c>
    </row>
    <row r="364" spans="1:1" x14ac:dyDescent="0.3">
      <c r="A364" t="str">
        <f>IF(datos_limpios!R364&lt;5,"Rango1","Rango2")</f>
        <v>Rango2</v>
      </c>
    </row>
    <row r="365" spans="1:1" x14ac:dyDescent="0.3">
      <c r="A365" t="str">
        <f>IF(datos_limpios!R365&lt;5,"Rango1","Rango2")</f>
        <v>Rango2</v>
      </c>
    </row>
    <row r="366" spans="1:1" x14ac:dyDescent="0.3">
      <c r="A366" t="str">
        <f>IF(datos_limpios!R366&lt;5,"Rango1","Rango2")</f>
        <v>Rango2</v>
      </c>
    </row>
    <row r="367" spans="1:1" x14ac:dyDescent="0.3">
      <c r="A367" t="str">
        <f>IF(datos_limpios!R367&lt;5,"Rango1","Rango2")</f>
        <v>Rango2</v>
      </c>
    </row>
    <row r="368" spans="1:1" x14ac:dyDescent="0.3">
      <c r="A368" t="str">
        <f>IF(datos_limpios!R368&lt;5,"Rango1","Rango2")</f>
        <v>Rango2</v>
      </c>
    </row>
    <row r="369" spans="1:1" x14ac:dyDescent="0.3">
      <c r="A369" t="str">
        <f>IF(datos_limpios!R369&lt;5,"Rango1","Rango2")</f>
        <v>Rango2</v>
      </c>
    </row>
    <row r="370" spans="1:1" x14ac:dyDescent="0.3">
      <c r="A370" t="str">
        <f>IF(datos_limpios!R370&lt;5,"Rango1","Rango2")</f>
        <v>Rango2</v>
      </c>
    </row>
    <row r="371" spans="1:1" x14ac:dyDescent="0.3">
      <c r="A371" t="str">
        <f>IF(datos_limpios!R371&lt;5,"Rango1","Rango2")</f>
        <v>Rango2</v>
      </c>
    </row>
    <row r="372" spans="1:1" x14ac:dyDescent="0.3">
      <c r="A372" t="str">
        <f>IF(datos_limpios!R372&lt;5,"Rango1","Rango2")</f>
        <v>Rango2</v>
      </c>
    </row>
    <row r="373" spans="1:1" x14ac:dyDescent="0.3">
      <c r="A373" t="str">
        <f>IF(datos_limpios!R373&lt;5,"Rango1","Rango2")</f>
        <v>Rango2</v>
      </c>
    </row>
    <row r="374" spans="1:1" x14ac:dyDescent="0.3">
      <c r="A374" t="str">
        <f>IF(datos_limpios!R374&lt;5,"Rango1","Rango2")</f>
        <v>Rango2</v>
      </c>
    </row>
    <row r="375" spans="1:1" x14ac:dyDescent="0.3">
      <c r="A375" t="str">
        <f>IF(datos_limpios!R375&lt;5,"Rango1","Rango2")</f>
        <v>Rango2</v>
      </c>
    </row>
    <row r="376" spans="1:1" x14ac:dyDescent="0.3">
      <c r="A376" t="str">
        <f>IF(datos_limpios!R376&lt;5,"Rango1","Rango2")</f>
        <v>Rango2</v>
      </c>
    </row>
    <row r="377" spans="1:1" x14ac:dyDescent="0.3">
      <c r="A377" t="str">
        <f>IF(datos_limpios!R377&lt;5,"Rango1","Rango2")</f>
        <v>Rango2</v>
      </c>
    </row>
    <row r="378" spans="1:1" x14ac:dyDescent="0.3">
      <c r="A378" t="str">
        <f>IF(datos_limpios!R378&lt;5,"Rango1","Rango2")</f>
        <v>Rango2</v>
      </c>
    </row>
    <row r="379" spans="1:1" x14ac:dyDescent="0.3">
      <c r="A379" t="str">
        <f>IF(datos_limpios!R379&lt;5,"Rango1","Rango2")</f>
        <v>Rango2</v>
      </c>
    </row>
    <row r="380" spans="1:1" x14ac:dyDescent="0.3">
      <c r="A380" t="str">
        <f>IF(datos_limpios!R380&lt;5,"Rango1","Rango2")</f>
        <v>Rango2</v>
      </c>
    </row>
    <row r="381" spans="1:1" x14ac:dyDescent="0.3">
      <c r="A381" t="str">
        <f>IF(datos_limpios!R381&lt;5,"Rango1","Rango2")</f>
        <v>Rango1</v>
      </c>
    </row>
    <row r="382" spans="1:1" x14ac:dyDescent="0.3">
      <c r="A382" t="str">
        <f>IF(datos_limpios!R382&lt;5,"Rango1","Rango2")</f>
        <v>Rango2</v>
      </c>
    </row>
    <row r="383" spans="1:1" x14ac:dyDescent="0.3">
      <c r="A383" t="str">
        <f>IF(datos_limpios!R383&lt;5,"Rango1","Rango2")</f>
        <v>Rango2</v>
      </c>
    </row>
    <row r="384" spans="1:1" x14ac:dyDescent="0.3">
      <c r="A384" t="str">
        <f>IF(datos_limpios!R384&lt;5,"Rango1","Rango2")</f>
        <v>Rango2</v>
      </c>
    </row>
    <row r="385" spans="1:1" x14ac:dyDescent="0.3">
      <c r="A385" t="str">
        <f>IF(datos_limpios!R385&lt;5,"Rango1","Rango2")</f>
        <v>Rango2</v>
      </c>
    </row>
    <row r="386" spans="1:1" x14ac:dyDescent="0.3">
      <c r="A386" t="str">
        <f>IF(datos_limpios!R386&lt;5,"Rango1","Rango2")</f>
        <v>Rango2</v>
      </c>
    </row>
    <row r="387" spans="1:1" x14ac:dyDescent="0.3">
      <c r="A387" t="str">
        <f>IF(datos_limpios!R387&lt;5,"Rango1","Rango2")</f>
        <v>Rango2</v>
      </c>
    </row>
    <row r="388" spans="1:1" x14ac:dyDescent="0.3">
      <c r="A388" t="str">
        <f>IF(datos_limpios!R388&lt;5,"Rango1","Rango2")</f>
        <v>Rango2</v>
      </c>
    </row>
    <row r="389" spans="1:1" x14ac:dyDescent="0.3">
      <c r="A389" t="str">
        <f>IF(datos_limpios!R389&lt;5,"Rango1","Rango2")</f>
        <v>Rango2</v>
      </c>
    </row>
    <row r="390" spans="1:1" x14ac:dyDescent="0.3">
      <c r="A390" t="str">
        <f>IF(datos_limpios!R390&lt;5,"Rango1","Rango2")</f>
        <v>Rango2</v>
      </c>
    </row>
    <row r="391" spans="1:1" x14ac:dyDescent="0.3">
      <c r="A391" t="str">
        <f>IF(datos_limpios!R391&lt;5,"Rango1","Rango2")</f>
        <v>Rango2</v>
      </c>
    </row>
    <row r="392" spans="1:1" x14ac:dyDescent="0.3">
      <c r="A392" t="str">
        <f>IF(datos_limpios!R392&lt;5,"Rango1","Rango2")</f>
        <v>Rango2</v>
      </c>
    </row>
    <row r="393" spans="1:1" x14ac:dyDescent="0.3">
      <c r="A393" t="str">
        <f>IF(datos_limpios!R393&lt;5,"Rango1","Rango2")</f>
        <v>Rango2</v>
      </c>
    </row>
    <row r="394" spans="1:1" x14ac:dyDescent="0.3">
      <c r="A394" t="str">
        <f>IF(datos_limpios!R394&lt;5,"Rango1","Rango2")</f>
        <v>Rango2</v>
      </c>
    </row>
    <row r="395" spans="1:1" x14ac:dyDescent="0.3">
      <c r="A395" t="str">
        <f>IF(datos_limpios!R395&lt;5,"Rango1","Rango2")</f>
        <v>Rango2</v>
      </c>
    </row>
    <row r="396" spans="1:1" x14ac:dyDescent="0.3">
      <c r="A396" t="str">
        <f>IF(datos_limpios!R396&lt;5,"Rango1","Rango2")</f>
        <v>Rango2</v>
      </c>
    </row>
    <row r="397" spans="1:1" x14ac:dyDescent="0.3">
      <c r="A397" t="str">
        <f>IF(datos_limpios!R397&lt;5,"Rango1","Rango2")</f>
        <v>Rango2</v>
      </c>
    </row>
    <row r="398" spans="1:1" x14ac:dyDescent="0.3">
      <c r="A398" t="str">
        <f>IF(datos_limpios!R398&lt;5,"Rango1","Rango2")</f>
        <v>Rango2</v>
      </c>
    </row>
    <row r="399" spans="1:1" x14ac:dyDescent="0.3">
      <c r="A399" t="str">
        <f>IF(datos_limpios!R399&lt;3,"Rango1","Rango2")</f>
        <v>Rango2</v>
      </c>
    </row>
    <row r="400" spans="1:1" x14ac:dyDescent="0.3">
      <c r="A400" t="str">
        <f>IF(datos_limpios!R400&lt;3,"Rango1","Rango2")</f>
        <v>Rango2</v>
      </c>
    </row>
    <row r="401" spans="1:1" x14ac:dyDescent="0.3">
      <c r="A401" t="str">
        <f>IF(datos_limpios!R401&lt;3,"Rango1","Rango2")</f>
        <v>Rango2</v>
      </c>
    </row>
    <row r="402" spans="1:1" x14ac:dyDescent="0.3">
      <c r="A402" t="str">
        <f>IF(datos_limpios!R402&lt;3,"Rango1","Rango2")</f>
        <v>Rango2</v>
      </c>
    </row>
    <row r="403" spans="1:1" x14ac:dyDescent="0.3">
      <c r="A403" t="str">
        <f>IF(datos_limpios!R403&lt;3,"Rango1","Rango2")</f>
        <v>Rango2</v>
      </c>
    </row>
    <row r="404" spans="1:1" x14ac:dyDescent="0.3">
      <c r="A404" t="str">
        <f>IF(datos_limpios!R404&lt;3,"Rango1","Rango2")</f>
        <v>Rango2</v>
      </c>
    </row>
    <row r="405" spans="1:1" x14ac:dyDescent="0.3">
      <c r="A405" t="str">
        <f>IF(datos_limpios!R405&lt;3,"Rango1","Rango2")</f>
        <v>Rango2</v>
      </c>
    </row>
    <row r="406" spans="1:1" x14ac:dyDescent="0.3">
      <c r="A406" t="str">
        <f>IF(datos_limpios!R406&lt;3,"Rango1","Rango2")</f>
        <v>Rango2</v>
      </c>
    </row>
    <row r="407" spans="1:1" x14ac:dyDescent="0.3">
      <c r="A407" t="str">
        <f>IF(datos_limpios!R407&lt;3,"Rango1","Rango2")</f>
        <v>Rango2</v>
      </c>
    </row>
    <row r="408" spans="1:1" x14ac:dyDescent="0.3">
      <c r="A408" t="str">
        <f>IF(datos_limpios!R408&lt;3,"Rango1","Rango2")</f>
        <v>Rango2</v>
      </c>
    </row>
    <row r="409" spans="1:1" x14ac:dyDescent="0.3">
      <c r="A409" t="str">
        <f>IF(datos_limpios!R409&lt;3,"Rango1","Rango2")</f>
        <v>Rango2</v>
      </c>
    </row>
    <row r="410" spans="1:1" x14ac:dyDescent="0.3">
      <c r="A410" t="str">
        <f>IF(datos_limpios!R410&lt;3,"Rango1","Rango2")</f>
        <v>Rango2</v>
      </c>
    </row>
    <row r="411" spans="1:1" x14ac:dyDescent="0.3">
      <c r="A411" t="str">
        <f>IF(datos_limpios!R411&lt;3,"Rango1","Rango2")</f>
        <v>Rango2</v>
      </c>
    </row>
    <row r="412" spans="1:1" x14ac:dyDescent="0.3">
      <c r="A412" t="str">
        <f>IF(datos_limpios!R412&lt;3,"Rango1","Rango2")</f>
        <v>Rango2</v>
      </c>
    </row>
    <row r="413" spans="1:1" x14ac:dyDescent="0.3">
      <c r="A413" t="str">
        <f>IF(datos_limpios!R413&lt;3,"Rango1","Rango2")</f>
        <v>Rango2</v>
      </c>
    </row>
    <row r="414" spans="1:1" x14ac:dyDescent="0.3">
      <c r="A414" t="str">
        <f>IF(datos_limpios!R414&lt;3,"Rango1","Rango2")</f>
        <v>Rango2</v>
      </c>
    </row>
    <row r="415" spans="1:1" x14ac:dyDescent="0.3">
      <c r="A415" t="str">
        <f>IF(datos_limpios!R415&lt;3,"Rango1","Rango2")</f>
        <v>Rango2</v>
      </c>
    </row>
    <row r="416" spans="1:1" x14ac:dyDescent="0.3">
      <c r="A416" t="str">
        <f>IF(datos_limpios!R416&lt;3,"Rango1","Rango2")</f>
        <v>Rango2</v>
      </c>
    </row>
    <row r="417" spans="1:1" x14ac:dyDescent="0.3">
      <c r="A417" t="str">
        <f>IF(datos_limpios!R417&lt;3,"Rango1","Rango2")</f>
        <v>Rango2</v>
      </c>
    </row>
    <row r="418" spans="1:1" x14ac:dyDescent="0.3">
      <c r="A418" t="str">
        <f>IF(datos_limpios!R418&lt;3,"Rango1","Rango2")</f>
        <v>Rango2</v>
      </c>
    </row>
    <row r="419" spans="1:1" x14ac:dyDescent="0.3">
      <c r="A419" t="str">
        <f>IF(datos_limpios!R419&lt;3,"Rango1","Rango2")</f>
        <v>Rango2</v>
      </c>
    </row>
    <row r="420" spans="1:1" x14ac:dyDescent="0.3">
      <c r="A420" t="str">
        <f>IF(datos_limpios!R420&lt;3,"Rango1","Rango2")</f>
        <v>Rango2</v>
      </c>
    </row>
    <row r="421" spans="1:1" x14ac:dyDescent="0.3">
      <c r="A421" t="str">
        <f>IF(datos_limpios!R421&lt;3,"Rango1","Rango2")</f>
        <v>Rango2</v>
      </c>
    </row>
    <row r="422" spans="1:1" x14ac:dyDescent="0.3">
      <c r="A422" t="str">
        <f>IF(datos_limpios!R422&lt;3,"Rango1","Rango2")</f>
        <v>Rango2</v>
      </c>
    </row>
    <row r="423" spans="1:1" x14ac:dyDescent="0.3">
      <c r="A423" t="str">
        <f>IF(datos_limpios!R423&lt;3,"Rango1","Rango2")</f>
        <v>Rango2</v>
      </c>
    </row>
    <row r="424" spans="1:1" x14ac:dyDescent="0.3">
      <c r="A424" t="str">
        <f>IF(datos_limpios!R424&lt;3,"Rango1","Rango2")</f>
        <v>Rango2</v>
      </c>
    </row>
    <row r="425" spans="1:1" x14ac:dyDescent="0.3">
      <c r="A425" t="str">
        <f>IF(datos_limpios!R425&lt;3,"Rango1","Rango2")</f>
        <v>Rango2</v>
      </c>
    </row>
    <row r="426" spans="1:1" x14ac:dyDescent="0.3">
      <c r="A426" t="str">
        <f>IF(datos_limpios!R426&lt;3,"Rango1","Rango2")</f>
        <v>Rango2</v>
      </c>
    </row>
    <row r="427" spans="1:1" x14ac:dyDescent="0.3">
      <c r="A427" t="str">
        <f>IF(datos_limpios!R427&lt;3,"Rango1","Rango2")</f>
        <v>Rango2</v>
      </c>
    </row>
    <row r="428" spans="1:1" x14ac:dyDescent="0.3">
      <c r="A428" t="str">
        <f>IF(datos_limpios!R428&lt;3,"Rango1","Rango2")</f>
        <v>Rango2</v>
      </c>
    </row>
    <row r="429" spans="1:1" x14ac:dyDescent="0.3">
      <c r="A429" t="str">
        <f>IF(datos_limpios!R429&lt;3,"Rango1","Rango2")</f>
        <v>Rango2</v>
      </c>
    </row>
    <row r="430" spans="1:1" x14ac:dyDescent="0.3">
      <c r="A430" t="str">
        <f>IF(datos_limpios!R430&lt;3,"Rango1","Rango2")</f>
        <v>Rango2</v>
      </c>
    </row>
    <row r="431" spans="1:1" x14ac:dyDescent="0.3">
      <c r="A431" t="str">
        <f>IF(datos_limpios!R431&lt;3,"Rango1","Rango2")</f>
        <v>Rango2</v>
      </c>
    </row>
    <row r="432" spans="1:1" x14ac:dyDescent="0.3">
      <c r="A432" t="str">
        <f>IF(datos_limpios!R432&lt;3,"Rango1","Rango2")</f>
        <v>Rango2</v>
      </c>
    </row>
    <row r="433" spans="1:1" x14ac:dyDescent="0.3">
      <c r="A433" t="str">
        <f>IF(datos_limpios!R433&lt;3,"Rango1","Rango2")</f>
        <v>Rango2</v>
      </c>
    </row>
    <row r="434" spans="1:1" x14ac:dyDescent="0.3">
      <c r="A434" t="str">
        <f>IF(datos_limpios!R434&lt;3,"Rango1","Rango2")</f>
        <v>Rango2</v>
      </c>
    </row>
    <row r="435" spans="1:1" x14ac:dyDescent="0.3">
      <c r="A435" t="str">
        <f>IF(datos_limpios!R435&lt;3,"Rango1","Rango2")</f>
        <v>Rango2</v>
      </c>
    </row>
    <row r="436" spans="1:1" x14ac:dyDescent="0.3">
      <c r="A436" t="str">
        <f>IF(datos_limpios!R436&lt;3,"Rango1","Rango2")</f>
        <v>Rango2</v>
      </c>
    </row>
    <row r="437" spans="1:1" x14ac:dyDescent="0.3">
      <c r="A437" t="str">
        <f>IF(datos_limpios!R437&lt;3,"Rango1","Rango2")</f>
        <v>Rango2</v>
      </c>
    </row>
    <row r="438" spans="1:1" x14ac:dyDescent="0.3">
      <c r="A438" t="str">
        <f>IF(datos_limpios!R438&lt;3,"Rango1","Rango2")</f>
        <v>Rango2</v>
      </c>
    </row>
    <row r="439" spans="1:1" x14ac:dyDescent="0.3">
      <c r="A439" t="str">
        <f>IF(datos_limpios!R439&lt;3,"Rango1","Rango2")</f>
        <v>Rango2</v>
      </c>
    </row>
    <row r="440" spans="1:1" x14ac:dyDescent="0.3">
      <c r="A440" t="str">
        <f>IF(datos_limpios!R440&lt;3,"Rango1","Rango2")</f>
        <v>Rango2</v>
      </c>
    </row>
    <row r="441" spans="1:1" x14ac:dyDescent="0.3">
      <c r="A441" t="str">
        <f>IF(datos_limpios!R441&lt;3,"Rango1","Rango2")</f>
        <v>Rango2</v>
      </c>
    </row>
    <row r="442" spans="1:1" x14ac:dyDescent="0.3">
      <c r="A442" t="str">
        <f>IF(datos_limpios!R442&lt;3,"Rango1","Rango2")</f>
        <v>Rango2</v>
      </c>
    </row>
    <row r="443" spans="1:1" x14ac:dyDescent="0.3">
      <c r="A443" t="str">
        <f>IF(datos_limpios!R443&lt;3,"Rango1","Rango2")</f>
        <v>Rango2</v>
      </c>
    </row>
    <row r="444" spans="1:1" x14ac:dyDescent="0.3">
      <c r="A444" t="str">
        <f>IF(datos_limpios!R444&lt;3,"Rango1","Rango2")</f>
        <v>Rango2</v>
      </c>
    </row>
    <row r="445" spans="1:1" x14ac:dyDescent="0.3">
      <c r="A445" t="str">
        <f>IF(datos_limpios!R445&lt;3,"Rango1","Rango2")</f>
        <v>Rango2</v>
      </c>
    </row>
    <row r="446" spans="1:1" x14ac:dyDescent="0.3">
      <c r="A446" t="str">
        <f>IF(datos_limpios!R446&lt;3,"Rango1","Rango2")</f>
        <v>Rango2</v>
      </c>
    </row>
    <row r="447" spans="1:1" x14ac:dyDescent="0.3">
      <c r="A447" t="str">
        <f>IF(datos_limpios!R447&lt;3,"Rango1","Rango2")</f>
        <v>Rango2</v>
      </c>
    </row>
    <row r="448" spans="1:1" x14ac:dyDescent="0.3">
      <c r="A448" t="str">
        <f>IF(datos_limpios!R448&lt;3,"Rango1","Rango2")</f>
        <v>Rango2</v>
      </c>
    </row>
    <row r="449" spans="1:1" x14ac:dyDescent="0.3">
      <c r="A449" t="str">
        <f>IF(datos_limpios!R449&lt;3,"Rango1","Rango2")</f>
        <v>Rango2</v>
      </c>
    </row>
    <row r="450" spans="1:1" x14ac:dyDescent="0.3">
      <c r="A450" t="str">
        <f>IF(datos_limpios!R450&lt;3,"Rango1","Rango2")</f>
        <v>Rango2</v>
      </c>
    </row>
    <row r="451" spans="1:1" x14ac:dyDescent="0.3">
      <c r="A451" t="str">
        <f>IF(datos_limpios!R451&lt;3,"Rango1","Rango2")</f>
        <v>Rango2</v>
      </c>
    </row>
    <row r="452" spans="1:1" x14ac:dyDescent="0.3">
      <c r="A452" t="str">
        <f>IF(datos_limpios!R452&lt;3,"Rango1","Rango2")</f>
        <v>Rango2</v>
      </c>
    </row>
    <row r="453" spans="1:1" x14ac:dyDescent="0.3">
      <c r="A453" t="str">
        <f>IF(datos_limpios!R453&lt;3,"Rango1","Rango2")</f>
        <v>Rango2</v>
      </c>
    </row>
    <row r="454" spans="1:1" x14ac:dyDescent="0.3">
      <c r="A454" t="str">
        <f>IF(datos_limpios!R454&lt;3,"Rango1","Rango2")</f>
        <v>Rango2</v>
      </c>
    </row>
    <row r="455" spans="1:1" x14ac:dyDescent="0.3">
      <c r="A455" t="str">
        <f>IF(datos_limpios!R455&lt;3,"Rango1","Rango2")</f>
        <v>Rango2</v>
      </c>
    </row>
    <row r="456" spans="1:1" x14ac:dyDescent="0.3">
      <c r="A456" t="str">
        <f>IF(datos_limpios!R456&lt;3,"Rango1","Rango2")</f>
        <v>Rango2</v>
      </c>
    </row>
    <row r="457" spans="1:1" x14ac:dyDescent="0.3">
      <c r="A457" t="str">
        <f>IF(datos_limpios!R457&lt;3,"Rango1","Rango2")</f>
        <v>Rango2</v>
      </c>
    </row>
    <row r="458" spans="1:1" x14ac:dyDescent="0.3">
      <c r="A458" t="str">
        <f>IF(datos_limpios!R458&lt;3,"Rango1","Rango2")</f>
        <v>Rango2</v>
      </c>
    </row>
    <row r="459" spans="1:1" x14ac:dyDescent="0.3">
      <c r="A459" t="str">
        <f>IF(datos_limpios!R459&lt;3,"Rango1","Rango2")</f>
        <v>Rango2</v>
      </c>
    </row>
    <row r="460" spans="1:1" x14ac:dyDescent="0.3">
      <c r="A460" t="str">
        <f>IF(datos_limpios!R460&lt;3,"Rango1","Rango2")</f>
        <v>Rango2</v>
      </c>
    </row>
    <row r="461" spans="1:1" x14ac:dyDescent="0.3">
      <c r="A461" t="str">
        <f>IF(datos_limpios!R461&lt;3,"Rango1","Rango2")</f>
        <v>Rango2</v>
      </c>
    </row>
    <row r="462" spans="1:1" x14ac:dyDescent="0.3">
      <c r="A462" t="str">
        <f>IF(datos_limpios!R462&lt;3,"Rango1","Rango2")</f>
        <v>Rango2</v>
      </c>
    </row>
    <row r="463" spans="1:1" x14ac:dyDescent="0.3">
      <c r="A463" t="str">
        <f>IF(datos_limpios!R463&lt;3,"Rango1","Rango2")</f>
        <v>Rango2</v>
      </c>
    </row>
    <row r="464" spans="1:1" x14ac:dyDescent="0.3">
      <c r="A464" t="str">
        <f>IF(datos_limpios!R464&lt;3,"Rango1","Rango2")</f>
        <v>Rango2</v>
      </c>
    </row>
    <row r="465" spans="1:1" x14ac:dyDescent="0.3">
      <c r="A465" t="str">
        <f>IF(datos_limpios!R465&lt;3,"Rango1","Rango2")</f>
        <v>Rango2</v>
      </c>
    </row>
    <row r="466" spans="1:1" x14ac:dyDescent="0.3">
      <c r="A466" t="str">
        <f>IF(datos_limpios!R466&lt;3,"Rango1","Rango2")</f>
        <v>Rango2</v>
      </c>
    </row>
    <row r="467" spans="1:1" x14ac:dyDescent="0.3">
      <c r="A467" t="str">
        <f>IF(datos_limpios!R467&lt;3,"Rango1","Rango2")</f>
        <v>Rango2</v>
      </c>
    </row>
    <row r="468" spans="1:1" x14ac:dyDescent="0.3">
      <c r="A468" t="str">
        <f>IF(datos_limpios!R468&lt;3,"Rango1","Rango2")</f>
        <v>Rango2</v>
      </c>
    </row>
    <row r="469" spans="1:1" x14ac:dyDescent="0.3">
      <c r="A469" t="str">
        <f>IF(datos_limpios!R469&lt;3,"Rango1","Rango2")</f>
        <v>Rango2</v>
      </c>
    </row>
    <row r="470" spans="1:1" x14ac:dyDescent="0.3">
      <c r="A470" t="str">
        <f>IF(datos_limpios!R470&lt;3,"Rango1","Rango2")</f>
        <v>Rango2</v>
      </c>
    </row>
    <row r="471" spans="1:1" x14ac:dyDescent="0.3">
      <c r="A471" t="str">
        <f>IF(datos_limpios!R471&lt;3,"Rango1","Rango2")</f>
        <v>Rango2</v>
      </c>
    </row>
    <row r="472" spans="1:1" x14ac:dyDescent="0.3">
      <c r="A472" t="str">
        <f>IF(datos_limpios!R472&lt;3,"Rango1","Rango2")</f>
        <v>Rango2</v>
      </c>
    </row>
    <row r="473" spans="1:1" x14ac:dyDescent="0.3">
      <c r="A473" t="str">
        <f>IF(datos_limpios!R473&lt;3,"Rango1","Rango2")</f>
        <v>Rango2</v>
      </c>
    </row>
    <row r="474" spans="1:1" x14ac:dyDescent="0.3">
      <c r="A474" t="str">
        <f>IF(datos_limpios!R474&lt;3,"Rango1","Rango2")</f>
        <v>Rango2</v>
      </c>
    </row>
    <row r="475" spans="1:1" x14ac:dyDescent="0.3">
      <c r="A475" t="str">
        <f>IF(datos_limpios!R475&lt;3,"Rango1","Rango2")</f>
        <v>Rango2</v>
      </c>
    </row>
    <row r="476" spans="1:1" x14ac:dyDescent="0.3">
      <c r="A476" t="str">
        <f>IF(datos_limpios!R476&lt;3,"Rango1","Rango2")</f>
        <v>Rango2</v>
      </c>
    </row>
    <row r="477" spans="1:1" x14ac:dyDescent="0.3">
      <c r="A477" t="str">
        <f>IF(datos_limpios!R477&lt;3,"Rango1","Rango2")</f>
        <v>Rango2</v>
      </c>
    </row>
    <row r="478" spans="1:1" x14ac:dyDescent="0.3">
      <c r="A478" t="str">
        <f>IF(datos_limpios!R478&lt;3,"Rango1","Rango2")</f>
        <v>Rango2</v>
      </c>
    </row>
    <row r="479" spans="1:1" x14ac:dyDescent="0.3">
      <c r="A479" t="str">
        <f>IF(datos_limpios!R479&lt;3,"Rango1","Rango2")</f>
        <v>Rango2</v>
      </c>
    </row>
    <row r="480" spans="1:1" x14ac:dyDescent="0.3">
      <c r="A480" t="str">
        <f>IF(datos_limpios!R480&lt;3,"Rango1","Rango2")</f>
        <v>Rango2</v>
      </c>
    </row>
    <row r="481" spans="1:1" x14ac:dyDescent="0.3">
      <c r="A481" t="str">
        <f>IF(datos_limpios!R481&lt;3,"Rango1","Rango2")</f>
        <v>Rango2</v>
      </c>
    </row>
    <row r="482" spans="1:1" x14ac:dyDescent="0.3">
      <c r="A482" t="str">
        <f>IF(datos_limpios!R482&lt;3,"Rango1","Rango2")</f>
        <v>Rango2</v>
      </c>
    </row>
    <row r="483" spans="1:1" x14ac:dyDescent="0.3">
      <c r="A483" t="str">
        <f>IF(datos_limpios!R483&lt;3,"Rango1","Rango2")</f>
        <v>Rango2</v>
      </c>
    </row>
    <row r="484" spans="1:1" x14ac:dyDescent="0.3">
      <c r="A484" t="str">
        <f>IF(datos_limpios!R484&lt;3,"Rango1","Rango2")</f>
        <v>Rango2</v>
      </c>
    </row>
    <row r="485" spans="1:1" x14ac:dyDescent="0.3">
      <c r="A485" t="str">
        <f>IF(datos_limpios!R485&lt;3,"Rango1","Rango2")</f>
        <v>Rango2</v>
      </c>
    </row>
    <row r="486" spans="1:1" x14ac:dyDescent="0.3">
      <c r="A486" t="str">
        <f>IF(datos_limpios!R486&lt;3,"Rango1","Rango2")</f>
        <v>Rango2</v>
      </c>
    </row>
    <row r="487" spans="1:1" x14ac:dyDescent="0.3">
      <c r="A487" t="str">
        <f>IF(datos_limpios!R487&lt;3,"Rango1","Rango2")</f>
        <v>Rango2</v>
      </c>
    </row>
    <row r="488" spans="1:1" x14ac:dyDescent="0.3">
      <c r="A488" t="str">
        <f>IF(datos_limpios!R488&lt;3,"Rango1","Rango2")</f>
        <v>Rango2</v>
      </c>
    </row>
    <row r="489" spans="1:1" x14ac:dyDescent="0.3">
      <c r="A489" t="str">
        <f>IF(datos_limpios!R489&lt;3,"Rango1","Rango2")</f>
        <v>Rango2</v>
      </c>
    </row>
    <row r="490" spans="1:1" x14ac:dyDescent="0.3">
      <c r="A490" t="str">
        <f>IF(datos_limpios!R490&lt;3,"Rango1","Rango2")</f>
        <v>Rango2</v>
      </c>
    </row>
    <row r="491" spans="1:1" x14ac:dyDescent="0.3">
      <c r="A491" t="str">
        <f>IF(datos_limpios!R491&lt;3,"Rango1","Rango2")</f>
        <v>Rango2</v>
      </c>
    </row>
    <row r="492" spans="1:1" x14ac:dyDescent="0.3">
      <c r="A492" t="str">
        <f>IF(datos_limpios!R492&lt;3,"Rango1","Rango2")</f>
        <v>Rango2</v>
      </c>
    </row>
    <row r="493" spans="1:1" x14ac:dyDescent="0.3">
      <c r="A493" t="str">
        <f>IF(datos_limpios!R493&lt;3,"Rango1","Rango2")</f>
        <v>Rango2</v>
      </c>
    </row>
    <row r="494" spans="1:1" x14ac:dyDescent="0.3">
      <c r="A494" t="str">
        <f>IF(datos_limpios!R494&lt;3,"Rango1","Rango2")</f>
        <v>Rango2</v>
      </c>
    </row>
    <row r="495" spans="1:1" x14ac:dyDescent="0.3">
      <c r="A495" t="str">
        <f>IF(datos_limpios!R495&lt;3,"Rango1","Rango2")</f>
        <v>Rango2</v>
      </c>
    </row>
    <row r="496" spans="1:1" x14ac:dyDescent="0.3">
      <c r="A496" t="str">
        <f>IF(datos_limpios!R496&lt;3,"Rango1","Rango2")</f>
        <v>Rango2</v>
      </c>
    </row>
    <row r="497" spans="1:1" x14ac:dyDescent="0.3">
      <c r="A497" t="str">
        <f>IF(datos_limpios!R497&lt;3,"Rango1","Rango2")</f>
        <v>Rango2</v>
      </c>
    </row>
    <row r="498" spans="1:1" x14ac:dyDescent="0.3">
      <c r="A498" t="str">
        <f>IF(datos_limpios!R498&lt;3,"Rango1","Rango2")</f>
        <v>Rango2</v>
      </c>
    </row>
    <row r="499" spans="1:1" x14ac:dyDescent="0.3">
      <c r="A499" t="str">
        <f>IF(datos_limpios!R499&lt;3,"Rango1","Rango2")</f>
        <v>Rango2</v>
      </c>
    </row>
    <row r="500" spans="1:1" x14ac:dyDescent="0.3">
      <c r="A500" t="str">
        <f>IF(datos_limpios!R500&lt;3,"Rango1","Rango2")</f>
        <v>Rango2</v>
      </c>
    </row>
    <row r="501" spans="1:1" x14ac:dyDescent="0.3">
      <c r="A501" t="str">
        <f>IF(datos_limpios!R501&lt;3,"Rango1","Rango2")</f>
        <v>Rango2</v>
      </c>
    </row>
    <row r="502" spans="1:1" x14ac:dyDescent="0.3">
      <c r="A502" t="str">
        <f>IF(datos_limpios!R502&lt;3,"Rango1","Rango2")</f>
        <v>Rango2</v>
      </c>
    </row>
    <row r="503" spans="1:1" x14ac:dyDescent="0.3">
      <c r="A503" t="str">
        <f>IF(datos_limpios!R503&lt;3,"Rango1","Rango2")</f>
        <v>Rango2</v>
      </c>
    </row>
    <row r="504" spans="1:1" x14ac:dyDescent="0.3">
      <c r="A504" t="str">
        <f>IF(datos_limpios!R504&lt;3,"Rango1","Rango2")</f>
        <v>Rango2</v>
      </c>
    </row>
    <row r="505" spans="1:1" x14ac:dyDescent="0.3">
      <c r="A505" t="str">
        <f>IF(datos_limpios!R505&lt;3,"Rango1","Rango2")</f>
        <v>Rango2</v>
      </c>
    </row>
    <row r="506" spans="1:1" x14ac:dyDescent="0.3">
      <c r="A506" t="str">
        <f>IF(datos_limpios!R506&lt;3,"Rango1","Rango2")</f>
        <v>Rango2</v>
      </c>
    </row>
    <row r="507" spans="1:1" x14ac:dyDescent="0.3">
      <c r="A507" t="str">
        <f>IF(datos_limpios!R507&lt;3,"Rango1","Rango2")</f>
        <v>Rango2</v>
      </c>
    </row>
    <row r="508" spans="1:1" x14ac:dyDescent="0.3">
      <c r="A508" t="str">
        <f>IF(datos_limpios!R508&lt;3,"Rango1","Rango2")</f>
        <v>Rango2</v>
      </c>
    </row>
    <row r="509" spans="1:1" x14ac:dyDescent="0.3">
      <c r="A509" t="str">
        <f>IF(datos_limpios!R509&lt;3,"Rango1","Rango2")</f>
        <v>Rango2</v>
      </c>
    </row>
    <row r="510" spans="1:1" x14ac:dyDescent="0.3">
      <c r="A510" t="str">
        <f>IF(datos_limpios!R510&lt;3,"Rango1","Rango2")</f>
        <v>Rango2</v>
      </c>
    </row>
    <row r="511" spans="1:1" x14ac:dyDescent="0.3">
      <c r="A511" t="str">
        <f>IF(datos_limpios!R511&lt;3,"Rango1","Rango2")</f>
        <v>Rango2</v>
      </c>
    </row>
    <row r="512" spans="1:1" x14ac:dyDescent="0.3">
      <c r="A512" t="str">
        <f>IF(datos_limpios!R512&lt;3,"Rango1","Rango2")</f>
        <v>Rango2</v>
      </c>
    </row>
    <row r="513" spans="1:1" x14ac:dyDescent="0.3">
      <c r="A513" t="str">
        <f>IF(datos_limpios!R513&lt;3,"Rango1","Rango2")</f>
        <v>Rango2</v>
      </c>
    </row>
    <row r="514" spans="1:1" x14ac:dyDescent="0.3">
      <c r="A514" t="str">
        <f>IF(datos_limpios!R514&lt;3,"Rango1","Rango2")</f>
        <v>Rango2</v>
      </c>
    </row>
    <row r="515" spans="1:1" x14ac:dyDescent="0.3">
      <c r="A515" t="str">
        <f>IF(datos_limpios!R515&lt;3,"Rango1","Rango2")</f>
        <v>Rango2</v>
      </c>
    </row>
    <row r="516" spans="1:1" x14ac:dyDescent="0.3">
      <c r="A516" t="str">
        <f>IF(datos_limpios!R516&lt;3,"Rango1","Rango2")</f>
        <v>Rango2</v>
      </c>
    </row>
    <row r="517" spans="1:1" x14ac:dyDescent="0.3">
      <c r="A517" t="str">
        <f>IF(datos_limpios!R517&lt;3,"Rango1","Rango2")</f>
        <v>Rango2</v>
      </c>
    </row>
    <row r="518" spans="1:1" x14ac:dyDescent="0.3">
      <c r="A518" t="str">
        <f>IF(datos_limpios!R518&lt;3,"Rango1","Rango2")</f>
        <v>Rango2</v>
      </c>
    </row>
    <row r="519" spans="1:1" x14ac:dyDescent="0.3">
      <c r="A519" t="str">
        <f>IF(datos_limpios!R519&lt;3,"Rango1","Rango2")</f>
        <v>Rango2</v>
      </c>
    </row>
    <row r="520" spans="1:1" x14ac:dyDescent="0.3">
      <c r="A520" t="str">
        <f>IF(datos_limpios!R520&lt;3,"Rango1","Rango2")</f>
        <v>Rango2</v>
      </c>
    </row>
    <row r="521" spans="1:1" x14ac:dyDescent="0.3">
      <c r="A521" t="str">
        <f>IF(datos_limpios!R521&lt;3,"Rango1","Rango2")</f>
        <v>Rango2</v>
      </c>
    </row>
    <row r="522" spans="1:1" x14ac:dyDescent="0.3">
      <c r="A522" t="str">
        <f>IF(datos_limpios!R522&lt;3,"Rango1","Rango2")</f>
        <v>Rango2</v>
      </c>
    </row>
    <row r="523" spans="1:1" x14ac:dyDescent="0.3">
      <c r="A523" t="str">
        <f>IF(datos_limpios!R523&lt;3,"Rango1","Rango2")</f>
        <v>Rango2</v>
      </c>
    </row>
    <row r="524" spans="1:1" x14ac:dyDescent="0.3">
      <c r="A524" t="str">
        <f>IF(datos_limpios!R524&lt;3,"Rango1","Rango2")</f>
        <v>Rango2</v>
      </c>
    </row>
    <row r="525" spans="1:1" x14ac:dyDescent="0.3">
      <c r="A525" t="str">
        <f>IF(datos_limpios!R525&lt;3,"Rango1","Rango2")</f>
        <v>Rango2</v>
      </c>
    </row>
    <row r="526" spans="1:1" x14ac:dyDescent="0.3">
      <c r="A526" t="str">
        <f>IF(datos_limpios!R526&lt;3,"Rango1","Rango2")</f>
        <v>Rango2</v>
      </c>
    </row>
    <row r="527" spans="1:1" x14ac:dyDescent="0.3">
      <c r="A527" t="str">
        <f>IF(datos_limpios!R527&lt;3,"Rango1","Rango2")</f>
        <v>Rango2</v>
      </c>
    </row>
    <row r="528" spans="1:1" x14ac:dyDescent="0.3">
      <c r="A528" t="str">
        <f>IF(datos_limpios!R528&lt;3,"Rango1","Rango2")</f>
        <v>Rango2</v>
      </c>
    </row>
    <row r="529" spans="1:1" x14ac:dyDescent="0.3">
      <c r="A529" t="str">
        <f>IF(datos_limpios!R529&lt;3,"Rango1","Rango2")</f>
        <v>Rango2</v>
      </c>
    </row>
    <row r="530" spans="1:1" x14ac:dyDescent="0.3">
      <c r="A530" t="str">
        <f>IF(datos_limpios!R530&lt;3,"Rango1","Rango2")</f>
        <v>Rango2</v>
      </c>
    </row>
    <row r="531" spans="1:1" x14ac:dyDescent="0.3">
      <c r="A531" t="str">
        <f>IF(datos_limpios!R531&lt;3,"Rango1","Rango2")</f>
        <v>Rango2</v>
      </c>
    </row>
    <row r="532" spans="1:1" x14ac:dyDescent="0.3">
      <c r="A532" t="str">
        <f>IF(datos_limpios!R532&lt;3,"Rango1","Rango2")</f>
        <v>Rango2</v>
      </c>
    </row>
    <row r="533" spans="1:1" x14ac:dyDescent="0.3">
      <c r="A533" t="str">
        <f>IF(datos_limpios!R533&lt;3,"Rango1","Rango2")</f>
        <v>Rango2</v>
      </c>
    </row>
    <row r="534" spans="1:1" x14ac:dyDescent="0.3">
      <c r="A534" t="str">
        <f>IF(datos_limpios!R534&lt;3,"Rango1","Rango2")</f>
        <v>Rango2</v>
      </c>
    </row>
    <row r="535" spans="1:1" x14ac:dyDescent="0.3">
      <c r="A535" t="str">
        <f>IF(datos_limpios!R535&lt;3,"Rango1","Rango2")</f>
        <v>Rango2</v>
      </c>
    </row>
    <row r="536" spans="1:1" x14ac:dyDescent="0.3">
      <c r="A536" t="str">
        <f>IF(datos_limpios!R536&lt;3,"Rango1","Rango2")</f>
        <v>Rango2</v>
      </c>
    </row>
    <row r="537" spans="1:1" x14ac:dyDescent="0.3">
      <c r="A537" t="str">
        <f>IF(datos_limpios!R537&lt;3,"Rango1","Rango2")</f>
        <v>Rango2</v>
      </c>
    </row>
    <row r="538" spans="1:1" x14ac:dyDescent="0.3">
      <c r="A538" t="str">
        <f>IF(datos_limpios!R538&lt;3,"Rango1","Rango2")</f>
        <v>Rango2</v>
      </c>
    </row>
    <row r="539" spans="1:1" x14ac:dyDescent="0.3">
      <c r="A539" t="str">
        <f>IF(datos_limpios!R539&lt;3,"Rango1","Rango2")</f>
        <v>Rango2</v>
      </c>
    </row>
    <row r="540" spans="1:1" x14ac:dyDescent="0.3">
      <c r="A540" t="str">
        <f>IF(datos_limpios!R540&lt;3,"Rango1","Rango2")</f>
        <v>Rango2</v>
      </c>
    </row>
    <row r="541" spans="1:1" x14ac:dyDescent="0.3">
      <c r="A541" t="str">
        <f>IF(datos_limpios!R541&lt;3,"Rango1","Rango2")</f>
        <v>Rango2</v>
      </c>
    </row>
    <row r="542" spans="1:1" x14ac:dyDescent="0.3">
      <c r="A542" t="str">
        <f>IF(datos_limpios!R542&lt;3,"Rango1","Rango2")</f>
        <v>Rango2</v>
      </c>
    </row>
    <row r="543" spans="1:1" x14ac:dyDescent="0.3">
      <c r="A543" t="str">
        <f>IF(datos_limpios!R543&lt;3,"Rango1","Rango2")</f>
        <v>Rango2</v>
      </c>
    </row>
    <row r="544" spans="1:1" x14ac:dyDescent="0.3">
      <c r="A544" t="str">
        <f>IF(datos_limpios!R544&lt;3,"Rango1","Rango2")</f>
        <v>Rango2</v>
      </c>
    </row>
    <row r="545" spans="1:1" x14ac:dyDescent="0.3">
      <c r="A545" t="str">
        <f>IF(datos_limpios!R545&lt;3,"Rango1","Rango2")</f>
        <v>Rango2</v>
      </c>
    </row>
    <row r="546" spans="1:1" x14ac:dyDescent="0.3">
      <c r="A546" t="str">
        <f>IF(datos_limpios!R546&lt;3,"Rango1","Rango2")</f>
        <v>Rango2</v>
      </c>
    </row>
    <row r="547" spans="1:1" x14ac:dyDescent="0.3">
      <c r="A547" t="str">
        <f>IF(datos_limpios!R547&lt;3,"Rango1","Rango2")</f>
        <v>Rango2</v>
      </c>
    </row>
    <row r="548" spans="1:1" x14ac:dyDescent="0.3">
      <c r="A548" t="str">
        <f>IF(datos_limpios!R548&lt;3,"Rango1","Rango2")</f>
        <v>Rango2</v>
      </c>
    </row>
    <row r="549" spans="1:1" x14ac:dyDescent="0.3">
      <c r="A549" t="str">
        <f>IF(datos_limpios!R549&lt;3,"Rango1","Rango2")</f>
        <v>Rango2</v>
      </c>
    </row>
    <row r="550" spans="1:1" x14ac:dyDescent="0.3">
      <c r="A550" t="str">
        <f>IF(datos_limpios!R550&lt;3,"Rango1","Rango2")</f>
        <v>Rango2</v>
      </c>
    </row>
    <row r="551" spans="1:1" x14ac:dyDescent="0.3">
      <c r="A551" t="str">
        <f>IF(datos_limpios!R551&lt;3,"Rango1","Rango2")</f>
        <v>Rango2</v>
      </c>
    </row>
    <row r="552" spans="1:1" x14ac:dyDescent="0.3">
      <c r="A552" t="str">
        <f>IF(datos_limpios!R552&lt;3,"Rango1","Rango2")</f>
        <v>Rango2</v>
      </c>
    </row>
    <row r="553" spans="1:1" x14ac:dyDescent="0.3">
      <c r="A553" t="str">
        <f>IF(datos_limpios!R553&lt;3,"Rango1","Rango2")</f>
        <v>Rango2</v>
      </c>
    </row>
    <row r="554" spans="1:1" x14ac:dyDescent="0.3">
      <c r="A554" t="str">
        <f>IF(datos_limpios!R554&lt;3,"Rango1","Rango2")</f>
        <v>Rango2</v>
      </c>
    </row>
    <row r="555" spans="1:1" x14ac:dyDescent="0.3">
      <c r="A555" t="str">
        <f>IF(datos_limpios!R555&lt;3,"Rango1","Rango2")</f>
        <v>Rango2</v>
      </c>
    </row>
    <row r="556" spans="1:1" x14ac:dyDescent="0.3">
      <c r="A556" t="str">
        <f>IF(datos_limpios!R556&lt;3,"Rango1","Rango2")</f>
        <v>Rango2</v>
      </c>
    </row>
    <row r="557" spans="1:1" x14ac:dyDescent="0.3">
      <c r="A557" t="str">
        <f>IF(datos_limpios!R557&lt;3,"Rango1","Rango2")</f>
        <v>Rango2</v>
      </c>
    </row>
    <row r="558" spans="1:1" x14ac:dyDescent="0.3">
      <c r="A558" t="str">
        <f>IF(datos_limpios!R558&lt;3,"Rango1","Rango2")</f>
        <v>Rango2</v>
      </c>
    </row>
    <row r="559" spans="1:1" x14ac:dyDescent="0.3">
      <c r="A559" t="str">
        <f>IF(datos_limpios!R559&lt;3,"Rango1","Rango2")</f>
        <v>Rango2</v>
      </c>
    </row>
    <row r="560" spans="1:1" x14ac:dyDescent="0.3">
      <c r="A560" t="str">
        <f>IF(datos_limpios!R560&lt;3,"Rango1","Rango2")</f>
        <v>Rango2</v>
      </c>
    </row>
    <row r="561" spans="1:1" x14ac:dyDescent="0.3">
      <c r="A561" t="str">
        <f>IF(datos_limpios!R561&lt;3,"Rango1","Rango2")</f>
        <v>Rango2</v>
      </c>
    </row>
    <row r="562" spans="1:1" x14ac:dyDescent="0.3">
      <c r="A562" t="str">
        <f>IF(datos_limpios!R562&lt;3,"Rango1","Rango2")</f>
        <v>Rango2</v>
      </c>
    </row>
    <row r="563" spans="1:1" x14ac:dyDescent="0.3">
      <c r="A563" t="str">
        <f>IF(datos_limpios!R563&lt;3,"Rango1","Rango2")</f>
        <v>Rango2</v>
      </c>
    </row>
    <row r="564" spans="1:1" x14ac:dyDescent="0.3">
      <c r="A564" t="str">
        <f>IF(datos_limpios!R564&lt;3,"Rango1","Rango2")</f>
        <v>Rango2</v>
      </c>
    </row>
    <row r="565" spans="1:1" x14ac:dyDescent="0.3">
      <c r="A565" t="str">
        <f>IF(datos_limpios!R565&lt;3,"Rango1","Rango2")</f>
        <v>Rango2</v>
      </c>
    </row>
    <row r="566" spans="1:1" x14ac:dyDescent="0.3">
      <c r="A566" t="str">
        <f>IF(datos_limpios!R566&lt;3,"Rango1","Rango2")</f>
        <v>Rango2</v>
      </c>
    </row>
    <row r="567" spans="1:1" x14ac:dyDescent="0.3">
      <c r="A567" t="str">
        <f>IF(datos_limpios!R567&lt;3,"Rango1","Rango2")</f>
        <v>Rango2</v>
      </c>
    </row>
    <row r="568" spans="1:1" x14ac:dyDescent="0.3">
      <c r="A568" t="str">
        <f>IF(datos_limpios!R568&lt;3,"Rango1","Rango2")</f>
        <v>Rango2</v>
      </c>
    </row>
    <row r="569" spans="1:1" x14ac:dyDescent="0.3">
      <c r="A569" t="str">
        <f>IF(datos_limpios!R569&lt;3,"Rango1","Rango2")</f>
        <v>Rango2</v>
      </c>
    </row>
    <row r="570" spans="1:1" x14ac:dyDescent="0.3">
      <c r="A570" t="str">
        <f>IF(datos_limpios!R570&lt;3,"Rango1","Rango2")</f>
        <v>Rango2</v>
      </c>
    </row>
    <row r="571" spans="1:1" x14ac:dyDescent="0.3">
      <c r="A571" t="str">
        <f>IF(datos_limpios!R571&lt;3,"Rango1","Rango2")</f>
        <v>Rango2</v>
      </c>
    </row>
    <row r="572" spans="1:1" x14ac:dyDescent="0.3">
      <c r="A572" t="str">
        <f>IF(datos_limpios!R572&lt;3,"Rango1","Rango2")</f>
        <v>Rango2</v>
      </c>
    </row>
    <row r="573" spans="1:1" x14ac:dyDescent="0.3">
      <c r="A573" t="str">
        <f>IF(datos_limpios!R573&lt;3,"Rango1","Rango2")</f>
        <v>Rango2</v>
      </c>
    </row>
    <row r="574" spans="1:1" x14ac:dyDescent="0.3">
      <c r="A574" t="str">
        <f>IF(datos_limpios!R574&lt;3,"Rango1","Rango2")</f>
        <v>Rango2</v>
      </c>
    </row>
    <row r="575" spans="1:1" x14ac:dyDescent="0.3">
      <c r="A575" t="str">
        <f>IF(datos_limpios!R575&lt;3,"Rango1","Rango2")</f>
        <v>Rango2</v>
      </c>
    </row>
    <row r="576" spans="1:1" x14ac:dyDescent="0.3">
      <c r="A576" t="str">
        <f>IF(datos_limpios!R576&lt;3,"Rango1","Rango2")</f>
        <v>Rango2</v>
      </c>
    </row>
    <row r="577" spans="1:1" x14ac:dyDescent="0.3">
      <c r="A577" t="str">
        <f>IF(datos_limpios!R577&lt;3,"Rango1","Rango2")</f>
        <v>Rango2</v>
      </c>
    </row>
    <row r="578" spans="1:1" x14ac:dyDescent="0.3">
      <c r="A578" t="str">
        <f>IF(datos_limpios!R578&lt;3,"Rango1","Rango2")</f>
        <v>Rango2</v>
      </c>
    </row>
    <row r="579" spans="1:1" x14ac:dyDescent="0.3">
      <c r="A579" t="str">
        <f>IF(datos_limpios!R579&lt;3,"Rango1","Rango2")</f>
        <v>Rango2</v>
      </c>
    </row>
    <row r="580" spans="1:1" x14ac:dyDescent="0.3">
      <c r="A580" t="str">
        <f>IF(datos_limpios!R580&lt;3,"Rango1","Rango2")</f>
        <v>Rango2</v>
      </c>
    </row>
    <row r="581" spans="1:1" x14ac:dyDescent="0.3">
      <c r="A581" t="str">
        <f>IF(datos_limpios!R581&lt;3,"Rango1","Rango2")</f>
        <v>Rango2</v>
      </c>
    </row>
    <row r="582" spans="1:1" x14ac:dyDescent="0.3">
      <c r="A582" t="str">
        <f>IF(datos_limpios!R582&lt;3,"Rango1","Rango2")</f>
        <v>Rango2</v>
      </c>
    </row>
    <row r="583" spans="1:1" x14ac:dyDescent="0.3">
      <c r="A583" t="str">
        <f>IF(datos_limpios!R583&lt;3,"Rango1","Rango2")</f>
        <v>Rango2</v>
      </c>
    </row>
    <row r="584" spans="1:1" x14ac:dyDescent="0.3">
      <c r="A584" t="str">
        <f>IF(datos_limpios!R584&lt;3,"Rango1","Rango2")</f>
        <v>Rango2</v>
      </c>
    </row>
    <row r="585" spans="1:1" x14ac:dyDescent="0.3">
      <c r="A585" t="str">
        <f>IF(datos_limpios!R585&lt;3,"Rango1","Rango2")</f>
        <v>Rango2</v>
      </c>
    </row>
    <row r="586" spans="1:1" x14ac:dyDescent="0.3">
      <c r="A586" t="str">
        <f>IF(datos_limpios!R586&lt;3,"Rango1","Rango2")</f>
        <v>Rango2</v>
      </c>
    </row>
    <row r="587" spans="1:1" x14ac:dyDescent="0.3">
      <c r="A587" t="str">
        <f>IF(datos_limpios!R587&lt;3,"Rango1","Rango2")</f>
        <v>Rango2</v>
      </c>
    </row>
    <row r="588" spans="1:1" x14ac:dyDescent="0.3">
      <c r="A588" t="str">
        <f>IF(datos_limpios!R588&lt;3,"Rango1","Rango2")</f>
        <v>Rango2</v>
      </c>
    </row>
    <row r="589" spans="1:1" x14ac:dyDescent="0.3">
      <c r="A589" t="str">
        <f>IF(datos_limpios!R589&lt;3,"Rango1","Rango2")</f>
        <v>Rango2</v>
      </c>
    </row>
    <row r="590" spans="1:1" x14ac:dyDescent="0.3">
      <c r="A590" t="str">
        <f>IF(datos_limpios!R590&lt;3,"Rango1","Rango2")</f>
        <v>Rango2</v>
      </c>
    </row>
    <row r="591" spans="1:1" x14ac:dyDescent="0.3">
      <c r="A591" t="str">
        <f>IF(datos_limpios!R591&lt;3,"Rango1","Rango2")</f>
        <v>Rango2</v>
      </c>
    </row>
    <row r="592" spans="1:1" x14ac:dyDescent="0.3">
      <c r="A592" t="str">
        <f>IF(datos_limpios!R592&lt;3,"Rango1","Rango2")</f>
        <v>Rango2</v>
      </c>
    </row>
    <row r="593" spans="1:1" x14ac:dyDescent="0.3">
      <c r="A593" t="str">
        <f>IF(datos_limpios!R593&lt;3,"Rango1","Rango2")</f>
        <v>Rango2</v>
      </c>
    </row>
    <row r="594" spans="1:1" x14ac:dyDescent="0.3">
      <c r="A594" t="str">
        <f>IF(datos_limpios!R594&lt;3,"Rango1","Rango2")</f>
        <v>Rango2</v>
      </c>
    </row>
    <row r="595" spans="1:1" x14ac:dyDescent="0.3">
      <c r="A595" t="str">
        <f>IF(datos_limpios!R595&lt;3,"Rango1","Rango2")</f>
        <v>Rango2</v>
      </c>
    </row>
    <row r="596" spans="1:1" x14ac:dyDescent="0.3">
      <c r="A596" t="str">
        <f>IF(datos_limpios!R596&lt;3,"Rango1","Rango2")</f>
        <v>Rango2</v>
      </c>
    </row>
    <row r="597" spans="1:1" x14ac:dyDescent="0.3">
      <c r="A597" t="str">
        <f>IF(datos_limpios!R597&lt;3,"Rango1","Rango2")</f>
        <v>Rango2</v>
      </c>
    </row>
    <row r="598" spans="1:1" x14ac:dyDescent="0.3">
      <c r="A598" t="str">
        <f>IF(datos_limpios!R598&lt;3,"Rango1","Rango2")</f>
        <v>Rango2</v>
      </c>
    </row>
    <row r="599" spans="1:1" x14ac:dyDescent="0.3">
      <c r="A599" t="str">
        <f>IF(datos_limpios!R599&lt;3,"Rango1","Rango2")</f>
        <v>Rango2</v>
      </c>
    </row>
    <row r="600" spans="1:1" x14ac:dyDescent="0.3">
      <c r="A600" t="str">
        <f>IF(datos_limpios!R600&lt;3,"Rango1","Rango2")</f>
        <v>Rango2</v>
      </c>
    </row>
    <row r="601" spans="1:1" x14ac:dyDescent="0.3">
      <c r="A601" t="str">
        <f>IF(datos_limpios!R601&lt;3,"Rango1","Rango2")</f>
        <v>Rango2</v>
      </c>
    </row>
    <row r="602" spans="1:1" x14ac:dyDescent="0.3">
      <c r="A602" t="str">
        <f>IF(datos_limpios!R602&lt;3,"Rango1","Rango2")</f>
        <v>Rango2</v>
      </c>
    </row>
    <row r="603" spans="1:1" x14ac:dyDescent="0.3">
      <c r="A603" t="str">
        <f>IF(datos_limpios!R603&lt;3,"Rango1","Rango2")</f>
        <v>Rango2</v>
      </c>
    </row>
    <row r="604" spans="1:1" x14ac:dyDescent="0.3">
      <c r="A604" t="str">
        <f>IF(datos_limpios!R604&lt;3,"Rango1","Rango2")</f>
        <v>Rango2</v>
      </c>
    </row>
    <row r="605" spans="1:1" x14ac:dyDescent="0.3">
      <c r="A605" t="str">
        <f>IF(datos_limpios!R605&lt;3,"Rango1","Rango2")</f>
        <v>Rango2</v>
      </c>
    </row>
    <row r="606" spans="1:1" x14ac:dyDescent="0.3">
      <c r="A606" t="str">
        <f>IF(datos_limpios!R606&lt;3,"Rango1","Rango2")</f>
        <v>Rango2</v>
      </c>
    </row>
    <row r="607" spans="1:1" x14ac:dyDescent="0.3">
      <c r="A607" t="str">
        <f>IF(datos_limpios!R607&lt;3,"Rango1","Rango2")</f>
        <v>Rango2</v>
      </c>
    </row>
    <row r="608" spans="1:1" x14ac:dyDescent="0.3">
      <c r="A608" t="str">
        <f>IF(datos_limpios!R608&lt;3,"Rango1","Rango2")</f>
        <v>Rango2</v>
      </c>
    </row>
    <row r="609" spans="1:1" x14ac:dyDescent="0.3">
      <c r="A609" t="str">
        <f>IF(datos_limpios!R609&lt;3,"Rango1","Rango2")</f>
        <v>Rango2</v>
      </c>
    </row>
    <row r="610" spans="1:1" x14ac:dyDescent="0.3">
      <c r="A610" t="str">
        <f>IF(datos_limpios!R610&lt;3,"Rango1","Rango2")</f>
        <v>Rango2</v>
      </c>
    </row>
    <row r="611" spans="1:1" x14ac:dyDescent="0.3">
      <c r="A611" t="str">
        <f>IF(datos_limpios!R611&lt;3,"Rango1","Rango2")</f>
        <v>Rango2</v>
      </c>
    </row>
    <row r="612" spans="1:1" x14ac:dyDescent="0.3">
      <c r="A612" t="str">
        <f>IF(datos_limpios!R612&lt;3,"Rango1","Rango2")</f>
        <v>Rango2</v>
      </c>
    </row>
    <row r="613" spans="1:1" x14ac:dyDescent="0.3">
      <c r="A613" t="str">
        <f>IF(datos_limpios!R613&lt;3,"Rango1","Rango2")</f>
        <v>Rango2</v>
      </c>
    </row>
    <row r="614" spans="1:1" x14ac:dyDescent="0.3">
      <c r="A614" t="str">
        <f>IF(datos_limpios!R614&lt;3,"Rango1","Rango2")</f>
        <v>Rango2</v>
      </c>
    </row>
    <row r="615" spans="1:1" x14ac:dyDescent="0.3">
      <c r="A615" t="str">
        <f>IF(datos_limpios!R615&lt;3,"Rango1","Rango2")</f>
        <v>Rango2</v>
      </c>
    </row>
    <row r="616" spans="1:1" x14ac:dyDescent="0.3">
      <c r="A616" t="str">
        <f>IF(datos_limpios!R616&lt;3,"Rango1","Rango2")</f>
        <v>Rango2</v>
      </c>
    </row>
    <row r="617" spans="1:1" x14ac:dyDescent="0.3">
      <c r="A617" t="str">
        <f>IF(datos_limpios!R617&lt;3,"Rango1","Rango2")</f>
        <v>Rango2</v>
      </c>
    </row>
    <row r="618" spans="1:1" x14ac:dyDescent="0.3">
      <c r="A618" t="str">
        <f>IF(datos_limpios!R618&lt;3,"Rango1","Rango2")</f>
        <v>Rango2</v>
      </c>
    </row>
    <row r="619" spans="1:1" x14ac:dyDescent="0.3">
      <c r="A619" t="str">
        <f>IF(datos_limpios!R619&lt;3,"Rango1","Rango2")</f>
        <v>Rango2</v>
      </c>
    </row>
    <row r="620" spans="1:1" x14ac:dyDescent="0.3">
      <c r="A620" t="str">
        <f>IF(datos_limpios!R620&lt;3,"Rango1","Rango2")</f>
        <v>Rango2</v>
      </c>
    </row>
    <row r="621" spans="1:1" x14ac:dyDescent="0.3">
      <c r="A621" t="str">
        <f>IF(datos_limpios!R621&lt;3,"Rango1","Rango2")</f>
        <v>Rango2</v>
      </c>
    </row>
    <row r="622" spans="1:1" x14ac:dyDescent="0.3">
      <c r="A622" t="str">
        <f>IF(datos_limpios!R622&lt;3,"Rango1","Rango2")</f>
        <v>Rango2</v>
      </c>
    </row>
    <row r="623" spans="1:1" x14ac:dyDescent="0.3">
      <c r="A623" t="str">
        <f>IF(datos_limpios!R623&lt;3,"Rango1","Rango2")</f>
        <v>Rango2</v>
      </c>
    </row>
    <row r="624" spans="1:1" x14ac:dyDescent="0.3">
      <c r="A624" t="str">
        <f>IF(datos_limpios!R624&lt;3,"Rango1","Rango2")</f>
        <v>Rango2</v>
      </c>
    </row>
    <row r="625" spans="1:1" x14ac:dyDescent="0.3">
      <c r="A625" t="str">
        <f>IF(datos_limpios!R625&lt;3,"Rango1","Rango2")</f>
        <v>Rango2</v>
      </c>
    </row>
    <row r="626" spans="1:1" x14ac:dyDescent="0.3">
      <c r="A626" t="str">
        <f>IF(datos_limpios!R626&lt;3,"Rango1","Rango2")</f>
        <v>Rango2</v>
      </c>
    </row>
    <row r="627" spans="1:1" x14ac:dyDescent="0.3">
      <c r="A627" t="str">
        <f>IF(datos_limpios!R627&lt;3,"Rango1","Rango2")</f>
        <v>Rango2</v>
      </c>
    </row>
    <row r="628" spans="1:1" x14ac:dyDescent="0.3">
      <c r="A628" t="str">
        <f>IF(datos_limpios!R628&lt;3,"Rango1","Rango2")</f>
        <v>Rango2</v>
      </c>
    </row>
    <row r="629" spans="1:1" x14ac:dyDescent="0.3">
      <c r="A629" t="str">
        <f>IF(datos_limpios!R629&lt;3,"Rango1","Rango2")</f>
        <v>Rango2</v>
      </c>
    </row>
    <row r="630" spans="1:1" x14ac:dyDescent="0.3">
      <c r="A630" t="str">
        <f>IF(datos_limpios!R630&lt;3,"Rango1","Rango2")</f>
        <v>Rango2</v>
      </c>
    </row>
    <row r="631" spans="1:1" x14ac:dyDescent="0.3">
      <c r="A631" t="str">
        <f>IF(datos_limpios!R631&lt;3,"Rango1","Rango2")</f>
        <v>Rango2</v>
      </c>
    </row>
    <row r="632" spans="1:1" x14ac:dyDescent="0.3">
      <c r="A632" t="str">
        <f>IF(datos_limpios!R632&lt;3,"Rango1","Rango2")</f>
        <v>Rango2</v>
      </c>
    </row>
    <row r="633" spans="1:1" x14ac:dyDescent="0.3">
      <c r="A633" t="str">
        <f>IF(datos_limpios!R633&lt;3,"Rango1","Rango2")</f>
        <v>Rango2</v>
      </c>
    </row>
    <row r="634" spans="1:1" x14ac:dyDescent="0.3">
      <c r="A634" t="str">
        <f>IF(datos_limpios!R634&lt;3,"Rango1","Rango2")</f>
        <v>Rango2</v>
      </c>
    </row>
    <row r="635" spans="1:1" x14ac:dyDescent="0.3">
      <c r="A635" t="str">
        <f>IF(datos_limpios!R635&lt;3,"Rango1","Rango2")</f>
        <v>Rango2</v>
      </c>
    </row>
    <row r="636" spans="1:1" x14ac:dyDescent="0.3">
      <c r="A636" t="str">
        <f>IF(datos_limpios!R636&lt;3,"Rango1","Rango2")</f>
        <v>Rango2</v>
      </c>
    </row>
    <row r="637" spans="1:1" x14ac:dyDescent="0.3">
      <c r="A637" t="str">
        <f>IF(datos_limpios!R637&lt;3,"Rango1","Rango2")</f>
        <v>Rango2</v>
      </c>
    </row>
    <row r="638" spans="1:1" x14ac:dyDescent="0.3">
      <c r="A638" t="str">
        <f>IF(datos_limpios!R638&lt;3,"Rango1","Rango2")</f>
        <v>Rango2</v>
      </c>
    </row>
    <row r="639" spans="1:1" x14ac:dyDescent="0.3">
      <c r="A639" t="str">
        <f>IF(datos_limpios!R639&lt;3,"Rango1","Rango2")</f>
        <v>Rango2</v>
      </c>
    </row>
    <row r="640" spans="1:1" x14ac:dyDescent="0.3">
      <c r="A640" t="str">
        <f>IF(datos_limpios!R640&lt;3,"Rango1","Rango2")</f>
        <v>Rango2</v>
      </c>
    </row>
    <row r="641" spans="1:1" x14ac:dyDescent="0.3">
      <c r="A641" t="str">
        <f>IF(datos_limpios!R641&lt;3,"Rango1","Rango2")</f>
        <v>Rango2</v>
      </c>
    </row>
    <row r="642" spans="1:1" x14ac:dyDescent="0.3">
      <c r="A642" t="str">
        <f>IF(datos_limpios!R642&lt;3,"Rango1","Rango2")</f>
        <v>Rango2</v>
      </c>
    </row>
    <row r="643" spans="1:1" x14ac:dyDescent="0.3">
      <c r="A643" t="str">
        <f>IF(datos_limpios!R643&lt;3,"Rango1","Rango2")</f>
        <v>Rango2</v>
      </c>
    </row>
    <row r="644" spans="1:1" x14ac:dyDescent="0.3">
      <c r="A644" t="str">
        <f>IF(datos_limpios!R644&lt;3,"Rango1","Rango2")</f>
        <v>Rango2</v>
      </c>
    </row>
    <row r="645" spans="1:1" x14ac:dyDescent="0.3">
      <c r="A645" t="str">
        <f>IF(datos_limpios!R645&lt;3,"Rango1","Rango2")</f>
        <v>Rango2</v>
      </c>
    </row>
    <row r="646" spans="1:1" x14ac:dyDescent="0.3">
      <c r="A646" t="str">
        <f>IF(datos_limpios!R646&lt;3,"Rango1","Rango2")</f>
        <v>Rango2</v>
      </c>
    </row>
    <row r="647" spans="1:1" x14ac:dyDescent="0.3">
      <c r="A647" t="str">
        <f>IF(datos_limpios!R647&lt;3,"Rango1","Rango2")</f>
        <v>Rango2</v>
      </c>
    </row>
    <row r="648" spans="1:1" x14ac:dyDescent="0.3">
      <c r="A648" t="str">
        <f>IF(datos_limpios!R648&lt;3,"Rango1","Rango2")</f>
        <v>Rango2</v>
      </c>
    </row>
    <row r="649" spans="1:1" x14ac:dyDescent="0.3">
      <c r="A649" t="str">
        <f>IF(datos_limpios!R649&lt;3,"Rango1","Rango2")</f>
        <v>Rango2</v>
      </c>
    </row>
    <row r="650" spans="1:1" x14ac:dyDescent="0.3">
      <c r="A650" t="str">
        <f>IF(datos_limpios!R650&lt;3,"Rango1","Rango2")</f>
        <v>Rango2</v>
      </c>
    </row>
    <row r="651" spans="1:1" x14ac:dyDescent="0.3">
      <c r="A651" t="str">
        <f>IF(datos_limpios!R651&lt;3,"Rango1","Rango2")</f>
        <v>Rango2</v>
      </c>
    </row>
    <row r="652" spans="1:1" x14ac:dyDescent="0.3">
      <c r="A652" t="str">
        <f>IF(datos_limpios!R652&lt;3,"Rango1","Rango2")</f>
        <v>Rango2</v>
      </c>
    </row>
    <row r="653" spans="1:1" x14ac:dyDescent="0.3">
      <c r="A653" t="str">
        <f>IF(datos_limpios!R653&lt;3,"Rango1","Rango2")</f>
        <v>Rango2</v>
      </c>
    </row>
    <row r="654" spans="1:1" x14ac:dyDescent="0.3">
      <c r="A654" t="str">
        <f>IF(datos_limpios!R654&lt;3,"Rango1","Rango2")</f>
        <v>Rango2</v>
      </c>
    </row>
    <row r="655" spans="1:1" x14ac:dyDescent="0.3">
      <c r="A655" t="str">
        <f>IF(datos_limpios!R655&lt;3,"Rango1","Rango2")</f>
        <v>Rango2</v>
      </c>
    </row>
    <row r="656" spans="1:1" x14ac:dyDescent="0.3">
      <c r="A656" t="str">
        <f>IF(datos_limpios!R656&lt;3,"Rango1","Rango2")</f>
        <v>Rango2</v>
      </c>
    </row>
    <row r="657" spans="1:1" x14ac:dyDescent="0.3">
      <c r="A657" t="str">
        <f>IF(datos_limpios!R657&lt;3,"Rango1","Rango2")</f>
        <v>Rango2</v>
      </c>
    </row>
    <row r="658" spans="1:1" x14ac:dyDescent="0.3">
      <c r="A658" t="str">
        <f>IF(datos_limpios!R658&lt;3,"Rango1","Rango2")</f>
        <v>Rango2</v>
      </c>
    </row>
    <row r="659" spans="1:1" x14ac:dyDescent="0.3">
      <c r="A659" t="str">
        <f>IF(datos_limpios!R659&lt;3,"Rango1","Rango2")</f>
        <v>Rango2</v>
      </c>
    </row>
    <row r="660" spans="1:1" x14ac:dyDescent="0.3">
      <c r="A660" t="str">
        <f>IF(datos_limpios!R660&lt;3,"Rango1","Rango2")</f>
        <v>Rango2</v>
      </c>
    </row>
    <row r="661" spans="1:1" x14ac:dyDescent="0.3">
      <c r="A661" t="str">
        <f>IF(datos_limpios!R661&lt;3,"Rango1","Rango2")</f>
        <v>Rango2</v>
      </c>
    </row>
    <row r="662" spans="1:1" x14ac:dyDescent="0.3">
      <c r="A662" t="str">
        <f>IF(datos_limpios!R662&lt;3,"Rango1","Rango2")</f>
        <v>Rango2</v>
      </c>
    </row>
    <row r="663" spans="1:1" x14ac:dyDescent="0.3">
      <c r="A663" t="str">
        <f>IF(datos_limpios!R663&lt;3,"Rango1","Rango2")</f>
        <v>Rango2</v>
      </c>
    </row>
    <row r="664" spans="1:1" x14ac:dyDescent="0.3">
      <c r="A664" t="str">
        <f>IF(datos_limpios!R664&lt;3,"Rango1","Rango2")</f>
        <v>Rango2</v>
      </c>
    </row>
    <row r="665" spans="1:1" x14ac:dyDescent="0.3">
      <c r="A665" t="str">
        <f>IF(datos_limpios!R665&lt;3,"Rango1","Rango2")</f>
        <v>Rango2</v>
      </c>
    </row>
    <row r="666" spans="1:1" x14ac:dyDescent="0.3">
      <c r="A666" t="str">
        <f>IF(datos_limpios!R666&lt;3,"Rango1","Rango2")</f>
        <v>Rango2</v>
      </c>
    </row>
    <row r="667" spans="1:1" x14ac:dyDescent="0.3">
      <c r="A667" t="str">
        <f>IF(datos_limpios!R667&lt;3,"Rango1","Rango2")</f>
        <v>Rango2</v>
      </c>
    </row>
    <row r="668" spans="1:1" x14ac:dyDescent="0.3">
      <c r="A668" t="str">
        <f>IF(datos_limpios!R668&lt;3,"Rango1","Rango2")</f>
        <v>Rango2</v>
      </c>
    </row>
    <row r="669" spans="1:1" x14ac:dyDescent="0.3">
      <c r="A669" t="str">
        <f>IF(datos_limpios!R669&lt;3,"Rango1","Rango2")</f>
        <v>Rango2</v>
      </c>
    </row>
    <row r="670" spans="1:1" x14ac:dyDescent="0.3">
      <c r="A670" t="str">
        <f>IF(datos_limpios!R670&lt;3,"Rango1","Rango2")</f>
        <v>Rango2</v>
      </c>
    </row>
    <row r="671" spans="1:1" x14ac:dyDescent="0.3">
      <c r="A671" t="str">
        <f>IF(datos_limpios!R671&lt;3,"Rango1","Rango2")</f>
        <v>Rango2</v>
      </c>
    </row>
    <row r="672" spans="1:1" x14ac:dyDescent="0.3">
      <c r="A672" t="str">
        <f>IF(datos_limpios!R672&lt;3,"Rango1","Rango2")</f>
        <v>Rango2</v>
      </c>
    </row>
    <row r="673" spans="1:1" x14ac:dyDescent="0.3">
      <c r="A673" t="str">
        <f>IF(datos_limpios!R673&lt;3,"Rango1","Rango2")</f>
        <v>Rango2</v>
      </c>
    </row>
    <row r="674" spans="1:1" x14ac:dyDescent="0.3">
      <c r="A674" t="str">
        <f>IF(datos_limpios!R674&lt;3,"Rango1","Rango2")</f>
        <v>Rango2</v>
      </c>
    </row>
    <row r="675" spans="1:1" x14ac:dyDescent="0.3">
      <c r="A675" t="str">
        <f>IF(datos_limpios!R675&lt;3,"Rango1","Rango2")</f>
        <v>Rango1</v>
      </c>
    </row>
    <row r="676" spans="1:1" x14ac:dyDescent="0.3">
      <c r="A676" t="str">
        <f>IF(datos_limpios!R676&lt;3,"Rango1","Rango2")</f>
        <v>Rango2</v>
      </c>
    </row>
    <row r="677" spans="1:1" x14ac:dyDescent="0.3">
      <c r="A677" t="str">
        <f>IF(datos_limpios!R677&lt;3,"Rango1","Rango2")</f>
        <v>Rango1</v>
      </c>
    </row>
    <row r="678" spans="1:1" x14ac:dyDescent="0.3">
      <c r="A678" t="str">
        <f>IF(datos_limpios!R678&lt;3,"Rango1","Rango2")</f>
        <v>Rango2</v>
      </c>
    </row>
    <row r="679" spans="1:1" x14ac:dyDescent="0.3">
      <c r="A679" t="str">
        <f>IF(datos_limpios!R679&lt;3,"Rango1","Rango2")</f>
        <v>Rango2</v>
      </c>
    </row>
    <row r="680" spans="1:1" x14ac:dyDescent="0.3">
      <c r="A680" t="str">
        <f>IF(datos_limpios!R680&lt;3,"Rango1","Rango2")</f>
        <v>Rango2</v>
      </c>
    </row>
    <row r="681" spans="1:1" x14ac:dyDescent="0.3">
      <c r="A681" t="str">
        <f>IF(datos_limpios!R681&lt;3,"Rango1","Rango2")</f>
        <v>Rango2</v>
      </c>
    </row>
    <row r="682" spans="1:1" x14ac:dyDescent="0.3">
      <c r="A682" t="str">
        <f>IF(datos_limpios!R682&lt;3,"Rango1","Rango2")</f>
        <v>Rango2</v>
      </c>
    </row>
    <row r="683" spans="1:1" x14ac:dyDescent="0.3">
      <c r="A683" t="str">
        <f>IF(datos_limpios!R683&lt;3,"Rango1","Rango2")</f>
        <v>Rango2</v>
      </c>
    </row>
    <row r="684" spans="1:1" x14ac:dyDescent="0.3">
      <c r="A684" t="str">
        <f>IF(datos_limpios!R684&lt;3,"Rango1","Rango2")</f>
        <v>Rango2</v>
      </c>
    </row>
    <row r="685" spans="1:1" x14ac:dyDescent="0.3">
      <c r="A685" t="str">
        <f>IF(datos_limpios!R685&lt;3,"Rango1","Rango2")</f>
        <v>Rango2</v>
      </c>
    </row>
    <row r="686" spans="1:1" x14ac:dyDescent="0.3">
      <c r="A686" t="str">
        <f>IF(datos_limpios!R686&lt;3,"Rango1","Rango2")</f>
        <v>Rango2</v>
      </c>
    </row>
    <row r="687" spans="1:1" x14ac:dyDescent="0.3">
      <c r="A687" t="str">
        <f>IF(datos_limpios!R687&lt;3,"Rango1","Rango2")</f>
        <v>Rango2</v>
      </c>
    </row>
    <row r="688" spans="1:1" x14ac:dyDescent="0.3">
      <c r="A688" t="str">
        <f>IF(datos_limpios!R688&lt;3,"Rango1","Rango2")</f>
        <v>Rango2</v>
      </c>
    </row>
    <row r="689" spans="1:1" x14ac:dyDescent="0.3">
      <c r="A689" t="str">
        <f>IF(datos_limpios!R689&lt;3,"Rango1","Rango2")</f>
        <v>Rango2</v>
      </c>
    </row>
    <row r="690" spans="1:1" x14ac:dyDescent="0.3">
      <c r="A690" t="str">
        <f>IF(datos_limpios!R690&lt;3,"Rango1","Rango2")</f>
        <v>Rango2</v>
      </c>
    </row>
    <row r="691" spans="1:1" x14ac:dyDescent="0.3">
      <c r="A691" t="str">
        <f>IF(datos_limpios!R691&lt;3,"Rango1","Rango2")</f>
        <v>Rango2</v>
      </c>
    </row>
    <row r="692" spans="1:1" x14ac:dyDescent="0.3">
      <c r="A692" t="str">
        <f>IF(datos_limpios!R692&lt;3,"Rango1","Rango2")</f>
        <v>Rango2</v>
      </c>
    </row>
    <row r="693" spans="1:1" x14ac:dyDescent="0.3">
      <c r="A693" t="str">
        <f>IF(datos_limpios!R693&lt;3,"Rango1","Rango2")</f>
        <v>Rango2</v>
      </c>
    </row>
    <row r="694" spans="1:1" x14ac:dyDescent="0.3">
      <c r="A694" t="str">
        <f>IF(datos_limpios!R694&lt;3,"Rango1","Rango2")</f>
        <v>Rango2</v>
      </c>
    </row>
    <row r="695" spans="1:1" x14ac:dyDescent="0.3">
      <c r="A695" t="str">
        <f>IF(datos_limpios!R695&lt;3,"Rango1","Rango2")</f>
        <v>Rango2</v>
      </c>
    </row>
    <row r="696" spans="1:1" x14ac:dyDescent="0.3">
      <c r="A696" t="str">
        <f>IF(datos_limpios!R696&lt;3,"Rango1","Rango2")</f>
        <v>Rango2</v>
      </c>
    </row>
    <row r="697" spans="1:1" x14ac:dyDescent="0.3">
      <c r="A697" t="str">
        <f>IF(datos_limpios!R697&lt;3,"Rango1","Rango2")</f>
        <v>Rango2</v>
      </c>
    </row>
    <row r="698" spans="1:1" x14ac:dyDescent="0.3">
      <c r="A698" t="str">
        <f>IF(datos_limpios!R698&lt;3,"Rango1","Rango2")</f>
        <v>Rango2</v>
      </c>
    </row>
    <row r="699" spans="1:1" x14ac:dyDescent="0.3">
      <c r="A699" t="str">
        <f>IF(datos_limpios!R699&lt;3,"Rango1","Rango2")</f>
        <v>Rango2</v>
      </c>
    </row>
    <row r="700" spans="1:1" x14ac:dyDescent="0.3">
      <c r="A700" t="str">
        <f>IF(datos_limpios!R700&lt;3,"Rango1","Rango2")</f>
        <v>Rango2</v>
      </c>
    </row>
    <row r="701" spans="1:1" x14ac:dyDescent="0.3">
      <c r="A701" t="str">
        <f>IF(datos_limpios!R701&lt;3,"Rango1","Rango2")</f>
        <v>Rango2</v>
      </c>
    </row>
    <row r="702" spans="1:1" x14ac:dyDescent="0.3">
      <c r="A702" t="str">
        <f>IF(datos_limpios!R702&lt;3,"Rango1","Rango2")</f>
        <v>Rango2</v>
      </c>
    </row>
    <row r="703" spans="1:1" x14ac:dyDescent="0.3">
      <c r="A703" t="str">
        <f>IF(datos_limpios!R703&lt;3,"Rango1","Rango2")</f>
        <v>Rango2</v>
      </c>
    </row>
    <row r="704" spans="1:1" x14ac:dyDescent="0.3">
      <c r="A704" t="str">
        <f>IF(datos_limpios!R704&lt;3,"Rango1","Rango2")</f>
        <v>Rango2</v>
      </c>
    </row>
    <row r="705" spans="1:1" x14ac:dyDescent="0.3">
      <c r="A705" t="str">
        <f>IF(datos_limpios!R705&lt;3,"Rango1","Rango2")</f>
        <v>Rango2</v>
      </c>
    </row>
    <row r="706" spans="1:1" x14ac:dyDescent="0.3">
      <c r="A706" t="str">
        <f>IF(datos_limpios!R706&lt;3,"Rango1","Rango2")</f>
        <v>Rango2</v>
      </c>
    </row>
    <row r="707" spans="1:1" x14ac:dyDescent="0.3">
      <c r="A707" t="str">
        <f>IF(datos_limpios!R707&lt;3,"Rango1","Rango2")</f>
        <v>Rango2</v>
      </c>
    </row>
    <row r="708" spans="1:1" x14ac:dyDescent="0.3">
      <c r="A708" t="str">
        <f>IF(datos_limpios!R708&lt;3,"Rango1","Rango2")</f>
        <v>Rango2</v>
      </c>
    </row>
    <row r="709" spans="1:1" x14ac:dyDescent="0.3">
      <c r="A709" t="str">
        <f>IF(datos_limpios!R709&lt;3,"Rango1","Rango2")</f>
        <v>Rango2</v>
      </c>
    </row>
    <row r="710" spans="1:1" x14ac:dyDescent="0.3">
      <c r="A710" t="str">
        <f>IF(datos_limpios!R710&lt;3,"Rango1","Rango2")</f>
        <v>Rango2</v>
      </c>
    </row>
    <row r="711" spans="1:1" x14ac:dyDescent="0.3">
      <c r="A711" t="str">
        <f>IF(datos_limpios!R711&lt;3,"Rango1","Rango2")</f>
        <v>Rango2</v>
      </c>
    </row>
    <row r="712" spans="1:1" x14ac:dyDescent="0.3">
      <c r="A712" t="str">
        <f>IF(datos_limpios!R712&lt;3,"Rango1","Rango2")</f>
        <v>Rango2</v>
      </c>
    </row>
    <row r="713" spans="1:1" x14ac:dyDescent="0.3">
      <c r="A713" t="str">
        <f>IF(datos_limpios!R713&lt;3,"Rango1","Rango2")</f>
        <v>Rango2</v>
      </c>
    </row>
    <row r="714" spans="1:1" x14ac:dyDescent="0.3">
      <c r="A714" t="str">
        <f>IF(datos_limpios!R714&lt;3,"Rango1","Rango2")</f>
        <v>Rango2</v>
      </c>
    </row>
    <row r="715" spans="1:1" x14ac:dyDescent="0.3">
      <c r="A715" t="str">
        <f>IF(datos_limpios!R715&lt;3,"Rango1","Rango2")</f>
        <v>Rango2</v>
      </c>
    </row>
    <row r="716" spans="1:1" x14ac:dyDescent="0.3">
      <c r="A716" t="str">
        <f>IF(datos_limpios!R716&lt;3,"Rango1","Rango2")</f>
        <v>Rango2</v>
      </c>
    </row>
    <row r="717" spans="1:1" x14ac:dyDescent="0.3">
      <c r="A717" t="str">
        <f>IF(datos_limpios!R717&lt;3,"Rango1","Rango2")</f>
        <v>Rango2</v>
      </c>
    </row>
    <row r="718" spans="1:1" x14ac:dyDescent="0.3">
      <c r="A718" t="str">
        <f>IF(datos_limpios!R718&lt;3,"Rango1","Rango2")</f>
        <v>Rango2</v>
      </c>
    </row>
    <row r="719" spans="1:1" x14ac:dyDescent="0.3">
      <c r="A719" t="str">
        <f>IF(datos_limpios!R719&lt;3,"Rango1","Rango2")</f>
        <v>Rango2</v>
      </c>
    </row>
    <row r="720" spans="1:1" x14ac:dyDescent="0.3">
      <c r="A720" t="str">
        <f>IF(datos_limpios!R720&lt;3,"Rango1","Rango2")</f>
        <v>Rango2</v>
      </c>
    </row>
    <row r="721" spans="1:1" x14ac:dyDescent="0.3">
      <c r="A721" t="str">
        <f>IF(datos_limpios!R721&lt;3,"Rango1","Rango2")</f>
        <v>Rango2</v>
      </c>
    </row>
    <row r="722" spans="1:1" x14ac:dyDescent="0.3">
      <c r="A722" t="str">
        <f>IF(datos_limpios!R722&lt;3,"Rango1","Rango2")</f>
        <v>Rango2</v>
      </c>
    </row>
    <row r="723" spans="1:1" x14ac:dyDescent="0.3">
      <c r="A723" t="str">
        <f>IF(datos_limpios!R723&lt;3,"Rango1","Rango2")</f>
        <v>Rango2</v>
      </c>
    </row>
    <row r="724" spans="1:1" x14ac:dyDescent="0.3">
      <c r="A724" t="str">
        <f>IF(datos_limpios!R724&lt;3,"Rango1","Rango2")</f>
        <v>Rango2</v>
      </c>
    </row>
    <row r="725" spans="1:1" x14ac:dyDescent="0.3">
      <c r="A725" t="str">
        <f>IF(datos_limpios!R725&lt;3,"Rango1","Rango2")</f>
        <v>Rango2</v>
      </c>
    </row>
    <row r="726" spans="1:1" x14ac:dyDescent="0.3">
      <c r="A726" t="str">
        <f>IF(datos_limpios!R726&lt;3,"Rango1","Rango2")</f>
        <v>Rango2</v>
      </c>
    </row>
    <row r="727" spans="1:1" x14ac:dyDescent="0.3">
      <c r="A727" t="str">
        <f>IF(datos_limpios!R727&lt;3,"Rango1","Rango2")</f>
        <v>Rango2</v>
      </c>
    </row>
    <row r="728" spans="1:1" x14ac:dyDescent="0.3">
      <c r="A728" t="str">
        <f>IF(datos_limpios!R728&lt;3,"Rango1","Rango2")</f>
        <v>Rango2</v>
      </c>
    </row>
    <row r="729" spans="1:1" x14ac:dyDescent="0.3">
      <c r="A729" t="str">
        <f>IF(datos_limpios!R729&lt;3,"Rango1","Rango2")</f>
        <v>Rango2</v>
      </c>
    </row>
    <row r="730" spans="1:1" x14ac:dyDescent="0.3">
      <c r="A730" t="str">
        <f>IF(datos_limpios!R730&lt;3,"Rango1","Rango2")</f>
        <v>Rango2</v>
      </c>
    </row>
    <row r="731" spans="1:1" x14ac:dyDescent="0.3">
      <c r="A731" t="str">
        <f>IF(datos_limpios!R731&lt;3,"Rango1","Rango2")</f>
        <v>Rango2</v>
      </c>
    </row>
    <row r="732" spans="1:1" x14ac:dyDescent="0.3">
      <c r="A732" t="str">
        <f>IF(datos_limpios!R732&lt;3,"Rango1","Rango2")</f>
        <v>Rango2</v>
      </c>
    </row>
    <row r="733" spans="1:1" x14ac:dyDescent="0.3">
      <c r="A733" t="str">
        <f>IF(datos_limpios!R733&lt;3,"Rango1","Rango2")</f>
        <v>Rango2</v>
      </c>
    </row>
    <row r="734" spans="1:1" x14ac:dyDescent="0.3">
      <c r="A734" t="str">
        <f>IF(datos_limpios!R734&lt;3,"Rango1","Rango2")</f>
        <v>Rango2</v>
      </c>
    </row>
    <row r="735" spans="1:1" x14ac:dyDescent="0.3">
      <c r="A735" t="str">
        <f>IF(datos_limpios!R735&lt;3,"Rango1","Rango2")</f>
        <v>Rango2</v>
      </c>
    </row>
    <row r="736" spans="1:1" x14ac:dyDescent="0.3">
      <c r="A736" t="str">
        <f>IF(datos_limpios!R736&lt;3,"Rango1","Rango2")</f>
        <v>Rango2</v>
      </c>
    </row>
    <row r="737" spans="1:1" x14ac:dyDescent="0.3">
      <c r="A737" t="str">
        <f>IF(datos_limpios!R737&lt;3,"Rango1","Rango2")</f>
        <v>Rango2</v>
      </c>
    </row>
    <row r="738" spans="1:1" x14ac:dyDescent="0.3">
      <c r="A738" t="str">
        <f>IF(datos_limpios!R738&lt;3,"Rango1","Rango2")</f>
        <v>Rango2</v>
      </c>
    </row>
    <row r="739" spans="1:1" x14ac:dyDescent="0.3">
      <c r="A739" t="str">
        <f>IF(datos_limpios!R739&lt;3,"Rango1","Rango2")</f>
        <v>Rango2</v>
      </c>
    </row>
    <row r="740" spans="1:1" x14ac:dyDescent="0.3">
      <c r="A740" t="str">
        <f>IF(datos_limpios!R740&lt;3,"Rango1","Rango2")</f>
        <v>Rango2</v>
      </c>
    </row>
    <row r="741" spans="1:1" x14ac:dyDescent="0.3">
      <c r="A741" t="str">
        <f>IF(datos_limpios!R741&lt;3,"Rango1","Rango2")</f>
        <v>Rango2</v>
      </c>
    </row>
    <row r="742" spans="1:1" x14ac:dyDescent="0.3">
      <c r="A742" t="str">
        <f>IF(datos_limpios!R742&lt;3,"Rango1","Rango2")</f>
        <v>Rango2</v>
      </c>
    </row>
    <row r="743" spans="1:1" x14ac:dyDescent="0.3">
      <c r="A743" t="str">
        <f>IF(datos_limpios!R743&lt;3,"Rango1","Rango2")</f>
        <v>Rango2</v>
      </c>
    </row>
    <row r="744" spans="1:1" x14ac:dyDescent="0.3">
      <c r="A744" t="str">
        <f>IF(datos_limpios!R744&lt;3,"Rango1","Rango2")</f>
        <v>Rango2</v>
      </c>
    </row>
    <row r="745" spans="1:1" x14ac:dyDescent="0.3">
      <c r="A745" t="str">
        <f>IF(datos_limpios!R745&lt;3,"Rango1","Rango2")</f>
        <v>Rango2</v>
      </c>
    </row>
    <row r="746" spans="1:1" x14ac:dyDescent="0.3">
      <c r="A746" t="str">
        <f>IF(datos_limpios!R746&lt;3,"Rango1","Rango2")</f>
        <v>Rango2</v>
      </c>
    </row>
    <row r="747" spans="1:1" x14ac:dyDescent="0.3">
      <c r="A747" t="str">
        <f>IF(datos_limpios!R747&lt;3,"Rango1","Rango2")</f>
        <v>Rango2</v>
      </c>
    </row>
    <row r="748" spans="1:1" x14ac:dyDescent="0.3">
      <c r="A748" t="str">
        <f>IF(datos_limpios!R748&lt;3,"Rango1","Rango2")</f>
        <v>Rango2</v>
      </c>
    </row>
    <row r="749" spans="1:1" x14ac:dyDescent="0.3">
      <c r="A749" t="str">
        <f>IF(datos_limpios!R749&lt;3,"Rango1","Rango2")</f>
        <v>Rango2</v>
      </c>
    </row>
    <row r="750" spans="1:1" x14ac:dyDescent="0.3">
      <c r="A750" t="str">
        <f>IF(datos_limpios!R750&lt;3,"Rango1","Rango2")</f>
        <v>Rango2</v>
      </c>
    </row>
    <row r="751" spans="1:1" x14ac:dyDescent="0.3">
      <c r="A751" t="str">
        <f>IF(datos_limpios!R751&lt;3,"Rango1","Rango2")</f>
        <v>Rango2</v>
      </c>
    </row>
    <row r="752" spans="1:1" x14ac:dyDescent="0.3">
      <c r="A752" t="str">
        <f>IF(datos_limpios!R752&lt;3,"Rango1","Rango2")</f>
        <v>Rango2</v>
      </c>
    </row>
    <row r="753" spans="1:1" x14ac:dyDescent="0.3">
      <c r="A753" t="str">
        <f>IF(datos_limpios!R753&lt;3,"Rango1","Rango2")</f>
        <v>Rango2</v>
      </c>
    </row>
    <row r="754" spans="1:1" x14ac:dyDescent="0.3">
      <c r="A754" t="str">
        <f>IF(datos_limpios!R754&lt;3,"Rango1","Rango2")</f>
        <v>Rango2</v>
      </c>
    </row>
    <row r="755" spans="1:1" x14ac:dyDescent="0.3">
      <c r="A755" t="str">
        <f>IF(datos_limpios!R755&lt;3,"Rango1","Rango2")</f>
        <v>Rango2</v>
      </c>
    </row>
    <row r="756" spans="1:1" x14ac:dyDescent="0.3">
      <c r="A756" t="str">
        <f>IF(datos_limpios!R756&lt;3,"Rango1","Rango2")</f>
        <v>Rango2</v>
      </c>
    </row>
    <row r="757" spans="1:1" x14ac:dyDescent="0.3">
      <c r="A757" t="str">
        <f>IF(datos_limpios!R757&lt;3,"Rango1","Rango2")</f>
        <v>Rango2</v>
      </c>
    </row>
    <row r="758" spans="1:1" x14ac:dyDescent="0.3">
      <c r="A758" t="str">
        <f>IF(datos_limpios!R758&lt;3,"Rango1","Rango2")</f>
        <v>Rango2</v>
      </c>
    </row>
    <row r="759" spans="1:1" x14ac:dyDescent="0.3">
      <c r="A759" t="str">
        <f>IF(datos_limpios!R759&lt;3,"Rango1","Rango2")</f>
        <v>Rango2</v>
      </c>
    </row>
    <row r="760" spans="1:1" x14ac:dyDescent="0.3">
      <c r="A760" t="str">
        <f>IF(datos_limpios!R760&lt;3,"Rango1","Rango2")</f>
        <v>Rango2</v>
      </c>
    </row>
    <row r="761" spans="1:1" x14ac:dyDescent="0.3">
      <c r="A761" t="str">
        <f>IF(datos_limpios!R761&lt;3,"Rango1","Rango2")</f>
        <v>Rango2</v>
      </c>
    </row>
    <row r="762" spans="1:1" x14ac:dyDescent="0.3">
      <c r="A762" t="str">
        <f>IF(datos_limpios!R762&lt;3,"Rango1","Rango2")</f>
        <v>Rango2</v>
      </c>
    </row>
    <row r="763" spans="1:1" x14ac:dyDescent="0.3">
      <c r="A763" t="str">
        <f>IF(datos_limpios!R763&lt;3,"Rango1","Rango2")</f>
        <v>Rango2</v>
      </c>
    </row>
    <row r="764" spans="1:1" x14ac:dyDescent="0.3">
      <c r="A764" t="str">
        <f>IF(datos_limpios!R764&lt;3,"Rango1","Rango2")</f>
        <v>Rango2</v>
      </c>
    </row>
    <row r="765" spans="1:1" x14ac:dyDescent="0.3">
      <c r="A765" t="str">
        <f>IF(datos_limpios!R765&lt;3,"Rango1","Rango2")</f>
        <v>Rango2</v>
      </c>
    </row>
    <row r="766" spans="1:1" x14ac:dyDescent="0.3">
      <c r="A766" t="str">
        <f>IF(datos_limpios!R766&lt;3,"Rango1","Rango2")</f>
        <v>Rango2</v>
      </c>
    </row>
    <row r="767" spans="1:1" x14ac:dyDescent="0.3">
      <c r="A767" t="str">
        <f>IF(datos_limpios!R767&lt;3,"Rango1","Rango2")</f>
        <v>Rango2</v>
      </c>
    </row>
    <row r="768" spans="1:1" x14ac:dyDescent="0.3">
      <c r="A768" t="str">
        <f>IF(datos_limpios!R768&lt;3,"Rango1","Rango2")</f>
        <v>Rango2</v>
      </c>
    </row>
    <row r="769" spans="1:1" x14ac:dyDescent="0.3">
      <c r="A769" t="str">
        <f>IF(datos_limpios!R769&lt;3,"Rango1","Rango2")</f>
        <v>Rango2</v>
      </c>
    </row>
    <row r="770" spans="1:1" x14ac:dyDescent="0.3">
      <c r="A770" t="str">
        <f>IF(datos_limpios!R770&lt;3,"Rango1","Rango2")</f>
        <v>Rango2</v>
      </c>
    </row>
    <row r="771" spans="1:1" x14ac:dyDescent="0.3">
      <c r="A771" t="str">
        <f>IF(datos_limpios!R771&lt;3,"Rango1","Rango2")</f>
        <v>Rango2</v>
      </c>
    </row>
    <row r="772" spans="1:1" x14ac:dyDescent="0.3">
      <c r="A772" t="str">
        <f>IF(datos_limpios!R772&lt;3,"Rango1","Rango2")</f>
        <v>Rango2</v>
      </c>
    </row>
    <row r="773" spans="1:1" x14ac:dyDescent="0.3">
      <c r="A773" t="str">
        <f>IF(datos_limpios!R773&lt;3,"Rango1","Rango2")</f>
        <v>Rango2</v>
      </c>
    </row>
    <row r="774" spans="1:1" x14ac:dyDescent="0.3">
      <c r="A774" t="str">
        <f>IF(datos_limpios!R774&lt;3,"Rango1","Rango2")</f>
        <v>Rango2</v>
      </c>
    </row>
    <row r="775" spans="1:1" x14ac:dyDescent="0.3">
      <c r="A775" t="str">
        <f>IF(datos_limpios!R775&lt;3,"Rango1","Rango2")</f>
        <v>Rango2</v>
      </c>
    </row>
    <row r="776" spans="1:1" x14ac:dyDescent="0.3">
      <c r="A776" t="str">
        <f>IF(datos_limpios!R776&lt;3,"Rango1","Rango2")</f>
        <v>Rango2</v>
      </c>
    </row>
    <row r="777" spans="1:1" x14ac:dyDescent="0.3">
      <c r="A777" t="str">
        <f>IF(datos_limpios!R777&lt;3,"Rango1","Rango2")</f>
        <v>Rango2</v>
      </c>
    </row>
    <row r="778" spans="1:1" x14ac:dyDescent="0.3">
      <c r="A778" t="str">
        <f>IF(datos_limpios!R778&lt;3,"Rango1","Rango2")</f>
        <v>Rango2</v>
      </c>
    </row>
    <row r="779" spans="1:1" x14ac:dyDescent="0.3">
      <c r="A779" t="str">
        <f>IF(datos_limpios!R779&lt;3,"Rango1","Rango2")</f>
        <v>Rango2</v>
      </c>
    </row>
    <row r="780" spans="1:1" x14ac:dyDescent="0.3">
      <c r="A780" t="str">
        <f>IF(datos_limpios!R780&lt;3,"Rango1","Rango2")</f>
        <v>Rango2</v>
      </c>
    </row>
    <row r="781" spans="1:1" x14ac:dyDescent="0.3">
      <c r="A781" t="str">
        <f>IF(datos_limpios!R781&lt;3,"Rango1","Rango2")</f>
        <v>Rango2</v>
      </c>
    </row>
    <row r="782" spans="1:1" x14ac:dyDescent="0.3">
      <c r="A782" t="str">
        <f>IF(datos_limpios!R782&lt;3,"Rango1","Rango2")</f>
        <v>Rango2</v>
      </c>
    </row>
    <row r="783" spans="1:1" x14ac:dyDescent="0.3">
      <c r="A783" t="str">
        <f>IF(datos_limpios!R783&lt;3,"Rango1","Rango2")</f>
        <v>Rango2</v>
      </c>
    </row>
    <row r="784" spans="1:1" x14ac:dyDescent="0.3">
      <c r="A784" t="str">
        <f>IF(datos_limpios!R784&lt;3,"Rango1","Rango2")</f>
        <v>Rango2</v>
      </c>
    </row>
    <row r="785" spans="1:1" x14ac:dyDescent="0.3">
      <c r="A785" t="str">
        <f>IF(datos_limpios!R785&lt;3,"Rango1","Rango2")</f>
        <v>Rango2</v>
      </c>
    </row>
    <row r="786" spans="1:1" x14ac:dyDescent="0.3">
      <c r="A786" t="str">
        <f>IF(datos_limpios!R786&lt;3,"Rango1","Rango2")</f>
        <v>Rango2</v>
      </c>
    </row>
    <row r="787" spans="1:1" x14ac:dyDescent="0.3">
      <c r="A787" t="str">
        <f>IF(datos_limpios!R787&lt;3,"Rango1","Rango2")</f>
        <v>Rango2</v>
      </c>
    </row>
    <row r="788" spans="1:1" x14ac:dyDescent="0.3">
      <c r="A788" t="str">
        <f>IF(datos_limpios!R788&lt;3,"Rango1","Rango2")</f>
        <v>Rango2</v>
      </c>
    </row>
    <row r="789" spans="1:1" x14ac:dyDescent="0.3">
      <c r="A789" t="str">
        <f>IF(datos_limpios!R789&lt;3,"Rango1","Rango2")</f>
        <v>Rango2</v>
      </c>
    </row>
    <row r="790" spans="1:1" x14ac:dyDescent="0.3">
      <c r="A790" t="str">
        <f>IF(datos_limpios!R790&lt;3,"Rango1","Rango2")</f>
        <v>Rango2</v>
      </c>
    </row>
    <row r="791" spans="1:1" x14ac:dyDescent="0.3">
      <c r="A791" t="str">
        <f>IF(datos_limpios!R791&lt;3,"Rango1","Rango2")</f>
        <v>Rango2</v>
      </c>
    </row>
    <row r="792" spans="1:1" x14ac:dyDescent="0.3">
      <c r="A792" t="str">
        <f>IF(datos_limpios!R792&lt;3,"Rango1","Rango2")</f>
        <v>Rango2</v>
      </c>
    </row>
    <row r="793" spans="1:1" x14ac:dyDescent="0.3">
      <c r="A793" t="str">
        <f>IF(datos_limpios!R793&lt;3,"Rango1","Rango2")</f>
        <v>Rango2</v>
      </c>
    </row>
    <row r="794" spans="1:1" x14ac:dyDescent="0.3">
      <c r="A794" t="str">
        <f>IF(datos_limpios!R794&lt;3,"Rango1","Rango2")</f>
        <v>Rango2</v>
      </c>
    </row>
    <row r="795" spans="1:1" x14ac:dyDescent="0.3">
      <c r="A795" t="str">
        <f>IF(datos_limpios!R795&lt;3,"Rango1","Rango2")</f>
        <v>Rango2</v>
      </c>
    </row>
    <row r="796" spans="1:1" x14ac:dyDescent="0.3">
      <c r="A796" t="str">
        <f>IF(datos_limpios!R796&lt;3,"Rango1","Rango2")</f>
        <v>Rango2</v>
      </c>
    </row>
    <row r="797" spans="1:1" x14ac:dyDescent="0.3">
      <c r="A797" t="str">
        <f>IF(datos_limpios!R797&lt;3,"Rango1","Rango2")</f>
        <v>Rango2</v>
      </c>
    </row>
    <row r="798" spans="1:1" x14ac:dyDescent="0.3">
      <c r="A798" t="str">
        <f>IF(datos_limpios!R798&lt;3,"Rango1","Rango2")</f>
        <v>Rango2</v>
      </c>
    </row>
    <row r="799" spans="1:1" x14ac:dyDescent="0.3">
      <c r="A799" t="str">
        <f>IF(datos_limpios!R799&lt;3,"Rango1","Rango2")</f>
        <v>Rango2</v>
      </c>
    </row>
    <row r="800" spans="1:1" x14ac:dyDescent="0.3">
      <c r="A800" t="str">
        <f>IF(datos_limpios!R800&lt;3,"Rango1","Rango2")</f>
        <v>Rango2</v>
      </c>
    </row>
    <row r="801" spans="1:1" x14ac:dyDescent="0.3">
      <c r="A801" t="str">
        <f>IF(datos_limpios!R801&lt;3,"Rango1","Rango2")</f>
        <v>Rango2</v>
      </c>
    </row>
    <row r="802" spans="1:1" x14ac:dyDescent="0.3">
      <c r="A802" t="str">
        <f>IF(datos_limpios!R802&lt;3,"Rango1","Rango2")</f>
        <v>Rango2</v>
      </c>
    </row>
    <row r="803" spans="1:1" x14ac:dyDescent="0.3">
      <c r="A803" t="str">
        <f>IF(datos_limpios!R803&lt;3,"Rango1","Rango2")</f>
        <v>Rango2</v>
      </c>
    </row>
    <row r="804" spans="1:1" x14ac:dyDescent="0.3">
      <c r="A804" t="str">
        <f>IF(datos_limpios!R804&lt;3,"Rango1","Rango2")</f>
        <v>Rango2</v>
      </c>
    </row>
    <row r="805" spans="1:1" x14ac:dyDescent="0.3">
      <c r="A805" t="str">
        <f>IF(datos_limpios!R805&lt;3,"Rango1","Rango2")</f>
        <v>Rango2</v>
      </c>
    </row>
    <row r="806" spans="1:1" x14ac:dyDescent="0.3">
      <c r="A806" t="str">
        <f>IF(datos_limpios!R806&lt;3,"Rango1","Rango2")</f>
        <v>Rango2</v>
      </c>
    </row>
    <row r="807" spans="1:1" x14ac:dyDescent="0.3">
      <c r="A807" t="str">
        <f>IF(datos_limpios!R807&lt;3,"Rango1","Rango2")</f>
        <v>Rango2</v>
      </c>
    </row>
    <row r="808" spans="1:1" x14ac:dyDescent="0.3">
      <c r="A808" t="str">
        <f>IF(datos_limpios!R808&lt;3,"Rango1","Rango2")</f>
        <v>Rango2</v>
      </c>
    </row>
    <row r="809" spans="1:1" x14ac:dyDescent="0.3">
      <c r="A809" t="str">
        <f>IF(datos_limpios!R809&lt;3,"Rango1","Rango2")</f>
        <v>Rango2</v>
      </c>
    </row>
    <row r="810" spans="1:1" x14ac:dyDescent="0.3">
      <c r="A810" t="str">
        <f>IF(datos_limpios!R810&lt;3,"Rango1","Rango2")</f>
        <v>Rango2</v>
      </c>
    </row>
    <row r="811" spans="1:1" x14ac:dyDescent="0.3">
      <c r="A811" t="str">
        <f>IF(datos_limpios!R811&lt;3,"Rango1","Rango2")</f>
        <v>Rango2</v>
      </c>
    </row>
    <row r="812" spans="1:1" x14ac:dyDescent="0.3">
      <c r="A812" t="str">
        <f>IF(datos_limpios!R812&lt;3,"Rango1","Rango2")</f>
        <v>Rango2</v>
      </c>
    </row>
    <row r="813" spans="1:1" x14ac:dyDescent="0.3">
      <c r="A813" t="str">
        <f>IF(datos_limpios!R813&lt;3,"Rango1","Rango2")</f>
        <v>Rango2</v>
      </c>
    </row>
    <row r="814" spans="1:1" x14ac:dyDescent="0.3">
      <c r="A814" t="str">
        <f>IF(datos_limpios!R814&lt;3,"Rango1","Rango2")</f>
        <v>Rango2</v>
      </c>
    </row>
    <row r="815" spans="1:1" x14ac:dyDescent="0.3">
      <c r="A815" t="str">
        <f>IF(datos_limpios!R815&lt;3,"Rango1","Rango2")</f>
        <v>Rango2</v>
      </c>
    </row>
    <row r="816" spans="1:1" x14ac:dyDescent="0.3">
      <c r="A816" t="str">
        <f>IF(datos_limpios!R816&lt;3,"Rango1","Rango2")</f>
        <v>Rango2</v>
      </c>
    </row>
    <row r="817" spans="1:1" x14ac:dyDescent="0.3">
      <c r="A817" t="str">
        <f>IF(datos_limpios!R817&lt;3,"Rango1","Rango2")</f>
        <v>Rango2</v>
      </c>
    </row>
    <row r="818" spans="1:1" x14ac:dyDescent="0.3">
      <c r="A818" t="str">
        <f>IF(datos_limpios!R818&lt;3,"Rango1","Rango2")</f>
        <v>Rango2</v>
      </c>
    </row>
    <row r="819" spans="1:1" x14ac:dyDescent="0.3">
      <c r="A819" t="str">
        <f>IF(datos_limpios!R819&lt;3,"Rango1","Rango2")</f>
        <v>Rango2</v>
      </c>
    </row>
    <row r="820" spans="1:1" x14ac:dyDescent="0.3">
      <c r="A820" t="str">
        <f>IF(datos_limpios!R820&lt;3,"Rango1","Rango2")</f>
        <v>Rango2</v>
      </c>
    </row>
    <row r="821" spans="1:1" x14ac:dyDescent="0.3">
      <c r="A821" t="str">
        <f>IF(datos_limpios!R821&lt;3,"Rango1","Rango2")</f>
        <v>Rango2</v>
      </c>
    </row>
    <row r="822" spans="1:1" x14ac:dyDescent="0.3">
      <c r="A822" t="str">
        <f>IF(datos_limpios!R822&lt;3,"Rango1","Rango2")</f>
        <v>Rango2</v>
      </c>
    </row>
    <row r="823" spans="1:1" x14ac:dyDescent="0.3">
      <c r="A823" t="str">
        <f>IF(datos_limpios!R823&lt;3,"Rango1","Rango2")</f>
        <v>Rango2</v>
      </c>
    </row>
    <row r="824" spans="1:1" x14ac:dyDescent="0.3">
      <c r="A824" t="str">
        <f>IF(datos_limpios!R824&lt;3,"Rango1","Rango2")</f>
        <v>Rango2</v>
      </c>
    </row>
    <row r="825" spans="1:1" x14ac:dyDescent="0.3">
      <c r="A825" t="str">
        <f>IF(datos_limpios!R825&lt;3,"Rango1","Rango2")</f>
        <v>Rango2</v>
      </c>
    </row>
    <row r="826" spans="1:1" x14ac:dyDescent="0.3">
      <c r="A826" t="str">
        <f>IF(datos_limpios!R826&lt;3,"Rango1","Rango2")</f>
        <v>Rango2</v>
      </c>
    </row>
    <row r="827" spans="1:1" x14ac:dyDescent="0.3">
      <c r="A827" t="str">
        <f>IF(datos_limpios!R827&lt;3,"Rango1","Rango2")</f>
        <v>Rango2</v>
      </c>
    </row>
    <row r="828" spans="1:1" x14ac:dyDescent="0.3">
      <c r="A828" t="str">
        <f>IF(datos_limpios!R828&lt;3,"Rango1","Rango2")</f>
        <v>Rango2</v>
      </c>
    </row>
    <row r="829" spans="1:1" x14ac:dyDescent="0.3">
      <c r="A829" t="str">
        <f>IF(datos_limpios!R829&lt;3,"Rango1","Rango2")</f>
        <v>Rango2</v>
      </c>
    </row>
    <row r="830" spans="1:1" x14ac:dyDescent="0.3">
      <c r="A830" t="str">
        <f>IF(datos_limpios!R830&lt;3,"Rango1","Rango2")</f>
        <v>Rango2</v>
      </c>
    </row>
    <row r="831" spans="1:1" x14ac:dyDescent="0.3">
      <c r="A831" t="str">
        <f>IF(datos_limpios!R831&lt;3,"Rango1","Rango2")</f>
        <v>Rango2</v>
      </c>
    </row>
    <row r="832" spans="1:1" x14ac:dyDescent="0.3">
      <c r="A832" t="str">
        <f>IF(datos_limpios!R832&lt;3,"Rango1","Rango2")</f>
        <v>Rango2</v>
      </c>
    </row>
    <row r="833" spans="1:1" x14ac:dyDescent="0.3">
      <c r="A833" t="str">
        <f>IF(datos_limpios!R833&lt;3,"Rango1","Rango2")</f>
        <v>Rango2</v>
      </c>
    </row>
    <row r="834" spans="1:1" x14ac:dyDescent="0.3">
      <c r="A834" t="str">
        <f>IF(datos_limpios!R834&lt;3,"Rango1","Rango2")</f>
        <v>Rango2</v>
      </c>
    </row>
    <row r="835" spans="1:1" x14ac:dyDescent="0.3">
      <c r="A835" t="str">
        <f>IF(datos_limpios!R835&lt;3,"Rango1","Rango2")</f>
        <v>Rango2</v>
      </c>
    </row>
    <row r="836" spans="1:1" x14ac:dyDescent="0.3">
      <c r="A836" t="str">
        <f>IF(datos_limpios!R836&lt;3,"Rango1","Rango2")</f>
        <v>Rango2</v>
      </c>
    </row>
    <row r="837" spans="1:1" x14ac:dyDescent="0.3">
      <c r="A837" t="str">
        <f>IF(datos_limpios!R837&lt;3,"Rango1","Rango2")</f>
        <v>Rango2</v>
      </c>
    </row>
    <row r="838" spans="1:1" x14ac:dyDescent="0.3">
      <c r="A838" t="str">
        <f>IF(datos_limpios!R838&lt;3,"Rango1","Rango2")</f>
        <v>Rango2</v>
      </c>
    </row>
    <row r="839" spans="1:1" x14ac:dyDescent="0.3">
      <c r="A839" t="str">
        <f>IF(datos_limpios!R839&lt;3,"Rango1","Rango2")</f>
        <v>Rango2</v>
      </c>
    </row>
    <row r="840" spans="1:1" x14ac:dyDescent="0.3">
      <c r="A840" t="str">
        <f>IF(datos_limpios!R840&lt;3,"Rango1","Rango2")</f>
        <v>Rango2</v>
      </c>
    </row>
    <row r="841" spans="1:1" x14ac:dyDescent="0.3">
      <c r="A841" t="str">
        <f>IF(datos_limpios!R841&lt;3,"Rango1","Rango2")</f>
        <v>Rango2</v>
      </c>
    </row>
    <row r="842" spans="1:1" x14ac:dyDescent="0.3">
      <c r="A842" t="str">
        <f>IF(datos_limpios!R842&lt;3,"Rango1","Rango2")</f>
        <v>Rango2</v>
      </c>
    </row>
    <row r="843" spans="1:1" x14ac:dyDescent="0.3">
      <c r="A843" t="str">
        <f>IF(datos_limpios!R843&lt;3,"Rango1","Rango2")</f>
        <v>Rango2</v>
      </c>
    </row>
    <row r="844" spans="1:1" x14ac:dyDescent="0.3">
      <c r="A844" t="str">
        <f>IF(datos_limpios!R844&lt;3,"Rango1","Rango2")</f>
        <v>Rango2</v>
      </c>
    </row>
    <row r="845" spans="1:1" x14ac:dyDescent="0.3">
      <c r="A845" t="str">
        <f>IF(datos_limpios!R845&lt;3,"Rango1","Rango2")</f>
        <v>Rango2</v>
      </c>
    </row>
    <row r="846" spans="1:1" x14ac:dyDescent="0.3">
      <c r="A846" t="str">
        <f>IF(datos_limpios!R846&lt;3,"Rango1","Rango2")</f>
        <v>Rango2</v>
      </c>
    </row>
    <row r="847" spans="1:1" x14ac:dyDescent="0.3">
      <c r="A847" t="str">
        <f>IF(datos_limpios!R847&lt;3,"Rango1","Rango2")</f>
        <v>Rango2</v>
      </c>
    </row>
    <row r="848" spans="1:1" x14ac:dyDescent="0.3">
      <c r="A848" t="str">
        <f>IF(datos_limpios!R848&lt;3,"Rango1","Rango2")</f>
        <v>Rango2</v>
      </c>
    </row>
    <row r="849" spans="1:1" x14ac:dyDescent="0.3">
      <c r="A849" t="str">
        <f>IF(datos_limpios!R849&lt;3,"Rango1","Rango2")</f>
        <v>Rango2</v>
      </c>
    </row>
    <row r="850" spans="1:1" x14ac:dyDescent="0.3">
      <c r="A850" t="str">
        <f>IF(datos_limpios!R850&lt;3,"Rango1","Rango2")</f>
        <v>Rango2</v>
      </c>
    </row>
    <row r="851" spans="1:1" x14ac:dyDescent="0.3">
      <c r="A851" t="str">
        <f>IF(datos_limpios!R851&lt;3,"Rango1","Rango2")</f>
        <v>Rango2</v>
      </c>
    </row>
    <row r="852" spans="1:1" x14ac:dyDescent="0.3">
      <c r="A852" t="str">
        <f>IF(datos_limpios!R852&lt;3,"Rango1","Rango2")</f>
        <v>Rango2</v>
      </c>
    </row>
    <row r="853" spans="1:1" x14ac:dyDescent="0.3">
      <c r="A853" t="str">
        <f>IF(datos_limpios!R853&lt;3,"Rango1","Rango2")</f>
        <v>Rango2</v>
      </c>
    </row>
    <row r="854" spans="1:1" x14ac:dyDescent="0.3">
      <c r="A854" t="str">
        <f>IF(datos_limpios!R854&lt;3,"Rango1","Rango2")</f>
        <v>Rango2</v>
      </c>
    </row>
    <row r="855" spans="1:1" x14ac:dyDescent="0.3">
      <c r="A855" t="str">
        <f>IF(datos_limpios!R855&lt;3,"Rango1","Rango2")</f>
        <v>Rango2</v>
      </c>
    </row>
    <row r="856" spans="1:1" x14ac:dyDescent="0.3">
      <c r="A856" t="str">
        <f>IF(datos_limpios!R856&lt;3,"Rango1","Rango2")</f>
        <v>Rango2</v>
      </c>
    </row>
    <row r="857" spans="1:1" x14ac:dyDescent="0.3">
      <c r="A857" t="str">
        <f>IF(datos_limpios!R857&lt;3,"Rango1","Rango2")</f>
        <v>Rango2</v>
      </c>
    </row>
    <row r="858" spans="1:1" x14ac:dyDescent="0.3">
      <c r="A858" t="str">
        <f>IF(datos_limpios!R858&lt;3,"Rango1","Rango2")</f>
        <v>Rango2</v>
      </c>
    </row>
    <row r="859" spans="1:1" x14ac:dyDescent="0.3">
      <c r="A859" t="str">
        <f>IF(datos_limpios!R859&lt;3,"Rango1","Rango2")</f>
        <v>Rango2</v>
      </c>
    </row>
    <row r="860" spans="1:1" x14ac:dyDescent="0.3">
      <c r="A860" t="str">
        <f>IF(datos_limpios!R860&lt;3,"Rango1","Rango2")</f>
        <v>Rango2</v>
      </c>
    </row>
    <row r="861" spans="1:1" x14ac:dyDescent="0.3">
      <c r="A861" t="str">
        <f>IF(datos_limpios!R861&lt;3,"Rango1","Rango2")</f>
        <v>Rango2</v>
      </c>
    </row>
    <row r="862" spans="1:1" x14ac:dyDescent="0.3">
      <c r="A862" t="str">
        <f>IF(datos_limpios!R862&lt;3,"Rango1","Rango2")</f>
        <v>Rango2</v>
      </c>
    </row>
    <row r="863" spans="1:1" x14ac:dyDescent="0.3">
      <c r="A863" t="str">
        <f>IF(datos_limpios!R863&lt;3,"Rango1","Rango2")</f>
        <v>Rango2</v>
      </c>
    </row>
    <row r="864" spans="1:1" x14ac:dyDescent="0.3">
      <c r="A864" t="str">
        <f>IF(datos_limpios!R864&lt;3,"Rango1","Rango2")</f>
        <v>Rango2</v>
      </c>
    </row>
    <row r="865" spans="1:1" x14ac:dyDescent="0.3">
      <c r="A865" t="str">
        <f>IF(datos_limpios!R865&lt;3,"Rango1","Rango2")</f>
        <v>Rango2</v>
      </c>
    </row>
    <row r="866" spans="1:1" x14ac:dyDescent="0.3">
      <c r="A866" t="str">
        <f>IF(datos_limpios!R866&lt;3,"Rango1","Rango2")</f>
        <v>Rango2</v>
      </c>
    </row>
    <row r="867" spans="1:1" x14ac:dyDescent="0.3">
      <c r="A867" t="str">
        <f>IF(datos_limpios!R867&lt;3,"Rango1","Rango2")</f>
        <v>Rango2</v>
      </c>
    </row>
    <row r="868" spans="1:1" x14ac:dyDescent="0.3">
      <c r="A868" t="str">
        <f>IF(datos_limpios!R868&lt;3,"Rango1","Rango2")</f>
        <v>Rango2</v>
      </c>
    </row>
    <row r="869" spans="1:1" x14ac:dyDescent="0.3">
      <c r="A869" t="str">
        <f>IF(datos_limpios!R869&lt;3,"Rango1","Rango2")</f>
        <v>Rango2</v>
      </c>
    </row>
    <row r="870" spans="1:1" x14ac:dyDescent="0.3">
      <c r="A870" t="str">
        <f>IF(datos_limpios!R870&lt;3,"Rango1","Rango2")</f>
        <v>Rango2</v>
      </c>
    </row>
    <row r="871" spans="1:1" x14ac:dyDescent="0.3">
      <c r="A871" t="str">
        <f>IF(datos_limpios!R871&lt;3,"Rango1","Rango2")</f>
        <v>Rango2</v>
      </c>
    </row>
    <row r="872" spans="1:1" x14ac:dyDescent="0.3">
      <c r="A872" t="str">
        <f>IF(datos_limpios!R872&lt;3,"Rango1","Rango2")</f>
        <v>Rango2</v>
      </c>
    </row>
    <row r="873" spans="1:1" x14ac:dyDescent="0.3">
      <c r="A873" t="str">
        <f>IF(datos_limpios!R873&lt;3,"Rango1","Rango2")</f>
        <v>Rango2</v>
      </c>
    </row>
    <row r="874" spans="1:1" x14ac:dyDescent="0.3">
      <c r="A874" t="str">
        <f>IF(datos_limpios!R874&lt;3,"Rango1","Rango2")</f>
        <v>Rango2</v>
      </c>
    </row>
    <row r="875" spans="1:1" x14ac:dyDescent="0.3">
      <c r="A875" t="str">
        <f>IF(datos_limpios!R875&lt;3,"Rango1","Rango2")</f>
        <v>Rango2</v>
      </c>
    </row>
    <row r="876" spans="1:1" x14ac:dyDescent="0.3">
      <c r="A876" t="str">
        <f>IF(datos_limpios!R876&lt;3,"Rango1","Rango2")</f>
        <v>Rango2</v>
      </c>
    </row>
    <row r="877" spans="1:1" x14ac:dyDescent="0.3">
      <c r="A877" t="str">
        <f>IF(datos_limpios!R877&lt;3,"Rango1","Rango2")</f>
        <v>Rango2</v>
      </c>
    </row>
    <row r="878" spans="1:1" x14ac:dyDescent="0.3">
      <c r="A878" t="str">
        <f>IF(datos_limpios!R878&lt;3,"Rango1","Rango2")</f>
        <v>Rango2</v>
      </c>
    </row>
    <row r="879" spans="1:1" x14ac:dyDescent="0.3">
      <c r="A879" t="str">
        <f>IF(datos_limpios!R879&lt;3,"Rango1","Rango2")</f>
        <v>Rango2</v>
      </c>
    </row>
    <row r="880" spans="1:1" x14ac:dyDescent="0.3">
      <c r="A880" t="str">
        <f>IF(datos_limpios!R880&lt;3,"Rango1","Rango2")</f>
        <v>Rango2</v>
      </c>
    </row>
    <row r="881" spans="1:1" x14ac:dyDescent="0.3">
      <c r="A881" t="str">
        <f>IF(datos_limpios!R881&lt;3,"Rango1","Rango2")</f>
        <v>Rango1</v>
      </c>
    </row>
    <row r="882" spans="1:1" x14ac:dyDescent="0.3">
      <c r="A882" t="str">
        <f>IF(datos_limpios!R882&lt;3,"Rango1","Rango2")</f>
        <v>Rango2</v>
      </c>
    </row>
    <row r="883" spans="1:1" x14ac:dyDescent="0.3">
      <c r="A883" t="str">
        <f>IF(datos_limpios!R883&lt;3,"Rango1","Rango2")</f>
        <v>Rango2</v>
      </c>
    </row>
    <row r="884" spans="1:1" x14ac:dyDescent="0.3">
      <c r="A884" t="str">
        <f>IF(datos_limpios!R884&lt;3,"Rango1","Rango2")</f>
        <v>Rango2</v>
      </c>
    </row>
    <row r="885" spans="1:1" x14ac:dyDescent="0.3">
      <c r="A885" t="str">
        <f>IF(datos_limpios!R885&lt;3,"Rango1","Rango2")</f>
        <v>Rango2</v>
      </c>
    </row>
    <row r="886" spans="1:1" x14ac:dyDescent="0.3">
      <c r="A886" t="str">
        <f>IF(datos_limpios!R886&lt;3,"Rango1","Rango2")</f>
        <v>Rango2</v>
      </c>
    </row>
    <row r="887" spans="1:1" x14ac:dyDescent="0.3">
      <c r="A887" t="str">
        <f>IF(datos_limpios!R887&lt;3,"Rango1","Rango2")</f>
        <v>Rango2</v>
      </c>
    </row>
    <row r="888" spans="1:1" x14ac:dyDescent="0.3">
      <c r="A888" t="str">
        <f>IF(datos_limpios!R888&lt;3,"Rango1","Rango2")</f>
        <v>Rango2</v>
      </c>
    </row>
    <row r="889" spans="1:1" x14ac:dyDescent="0.3">
      <c r="A889" t="str">
        <f>IF(datos_limpios!R889&lt;3,"Rango1","Rango2")</f>
        <v>Rango2</v>
      </c>
    </row>
    <row r="890" spans="1:1" x14ac:dyDescent="0.3">
      <c r="A890" t="str">
        <f>IF(datos_limpios!R890&lt;3,"Rango1","Rango2")</f>
        <v>Rango2</v>
      </c>
    </row>
    <row r="891" spans="1:1" x14ac:dyDescent="0.3">
      <c r="A891" t="str">
        <f>IF(datos_limpios!R891&lt;3,"Rango1","Rango2")</f>
        <v>Rango2</v>
      </c>
    </row>
    <row r="892" spans="1:1" x14ac:dyDescent="0.3">
      <c r="A892" t="str">
        <f>IF(datos_limpios!R892&lt;3,"Rango1","Rango2")</f>
        <v>Rango2</v>
      </c>
    </row>
    <row r="893" spans="1:1" x14ac:dyDescent="0.3">
      <c r="A893" t="str">
        <f>IF(datos_limpios!R893&lt;3,"Rango1","Rango2")</f>
        <v>Rango2</v>
      </c>
    </row>
    <row r="894" spans="1:1" x14ac:dyDescent="0.3">
      <c r="A894" t="str">
        <f>IF(datos_limpios!R894&lt;3,"Rango1","Rango2")</f>
        <v>Rango2</v>
      </c>
    </row>
    <row r="895" spans="1:1" x14ac:dyDescent="0.3">
      <c r="A895" t="str">
        <f>IF(datos_limpios!R895&lt;3,"Rango1","Rango2")</f>
        <v>Rango2</v>
      </c>
    </row>
    <row r="896" spans="1:1" x14ac:dyDescent="0.3">
      <c r="A896" t="str">
        <f>IF(datos_limpios!R896&lt;3,"Rango1","Rango2")</f>
        <v>Rango2</v>
      </c>
    </row>
    <row r="897" spans="1:1" x14ac:dyDescent="0.3">
      <c r="A897" t="str">
        <f>IF(datos_limpios!R897&lt;3,"Rango1","Rango2")</f>
        <v>Rango2</v>
      </c>
    </row>
    <row r="898" spans="1:1" x14ac:dyDescent="0.3">
      <c r="A898" t="str">
        <f>IF(datos_limpios!R898&lt;3,"Rango1","Rango2")</f>
        <v>Rango2</v>
      </c>
    </row>
    <row r="899" spans="1:1" x14ac:dyDescent="0.3">
      <c r="A899" t="str">
        <f>IF(datos_limpios!R899&lt;3,"Rango1","Rango2")</f>
        <v>Rango2</v>
      </c>
    </row>
    <row r="900" spans="1:1" x14ac:dyDescent="0.3">
      <c r="A900" t="str">
        <f>IF(datos_limpios!R900&lt;3,"Rango1","Rango2")</f>
        <v>Rango2</v>
      </c>
    </row>
    <row r="901" spans="1:1" x14ac:dyDescent="0.3">
      <c r="A901" t="str">
        <f>IF(datos_limpios!R901&lt;3,"Rango1","Rango2")</f>
        <v>Rango2</v>
      </c>
    </row>
    <row r="902" spans="1:1" x14ac:dyDescent="0.3">
      <c r="A902" t="str">
        <f>IF(datos_limpios!R902&lt;3,"Rango1","Rango2")</f>
        <v>Rango2</v>
      </c>
    </row>
    <row r="903" spans="1:1" x14ac:dyDescent="0.3">
      <c r="A903" t="str">
        <f>IF(datos_limpios!R903&lt;3,"Rango1","Rango2")</f>
        <v>Rango2</v>
      </c>
    </row>
    <row r="904" spans="1:1" x14ac:dyDescent="0.3">
      <c r="A904" t="str">
        <f>IF(datos_limpios!R904&lt;3,"Rango1","Rango2")</f>
        <v>Rango2</v>
      </c>
    </row>
    <row r="905" spans="1:1" x14ac:dyDescent="0.3">
      <c r="A905" t="str">
        <f>IF(datos_limpios!R905&lt;3,"Rango1","Rango2")</f>
        <v>Rango2</v>
      </c>
    </row>
    <row r="906" spans="1:1" x14ac:dyDescent="0.3">
      <c r="A906" t="str">
        <f>IF(datos_limpios!R906&lt;3,"Rango1","Rango2")</f>
        <v>Rango2</v>
      </c>
    </row>
    <row r="907" spans="1:1" x14ac:dyDescent="0.3">
      <c r="A907" t="str">
        <f>IF(datos_limpios!R907&lt;3,"Rango1","Rango2")</f>
        <v>Rango2</v>
      </c>
    </row>
    <row r="908" spans="1:1" x14ac:dyDescent="0.3">
      <c r="A908" t="str">
        <f>IF(datos_limpios!R908&lt;3,"Rango1","Rango2")</f>
        <v>Rango2</v>
      </c>
    </row>
    <row r="909" spans="1:1" x14ac:dyDescent="0.3">
      <c r="A909" t="str">
        <f>IF(datos_limpios!R909&lt;3,"Rango1","Rango2")</f>
        <v>Rango2</v>
      </c>
    </row>
    <row r="910" spans="1:1" x14ac:dyDescent="0.3">
      <c r="A910" t="str">
        <f>IF(datos_limpios!R910&lt;3,"Rango1","Rango2")</f>
        <v>Rango2</v>
      </c>
    </row>
    <row r="911" spans="1:1" x14ac:dyDescent="0.3">
      <c r="A911" t="str">
        <f>IF(datos_limpios!R911&lt;3,"Rango1","Rango2")</f>
        <v>Rango2</v>
      </c>
    </row>
    <row r="912" spans="1:1" x14ac:dyDescent="0.3">
      <c r="A912" t="str">
        <f>IF(datos_limpios!R912&lt;3,"Rango1","Rango2")</f>
        <v>Rango2</v>
      </c>
    </row>
    <row r="913" spans="1:1" x14ac:dyDescent="0.3">
      <c r="A913" t="str">
        <f>IF(datos_limpios!R913&lt;3,"Rango1","Rango2")</f>
        <v>Rango2</v>
      </c>
    </row>
    <row r="914" spans="1:1" x14ac:dyDescent="0.3">
      <c r="A914" t="str">
        <f>IF(datos_limpios!R914&lt;3,"Rango1","Rango2")</f>
        <v>Rango2</v>
      </c>
    </row>
    <row r="915" spans="1:1" x14ac:dyDescent="0.3">
      <c r="A915" t="str">
        <f>IF(datos_limpios!R915&lt;3,"Rango1","Rango2")</f>
        <v>Rango2</v>
      </c>
    </row>
    <row r="916" spans="1:1" x14ac:dyDescent="0.3">
      <c r="A916" t="str">
        <f>IF(datos_limpios!R916&lt;3,"Rango1","Rango2")</f>
        <v>Rango2</v>
      </c>
    </row>
    <row r="917" spans="1:1" x14ac:dyDescent="0.3">
      <c r="A917" t="str">
        <f>IF(datos_limpios!R917&lt;3,"Rango1","Rango2")</f>
        <v>Rango2</v>
      </c>
    </row>
    <row r="918" spans="1:1" x14ac:dyDescent="0.3">
      <c r="A918" t="str">
        <f>IF(datos_limpios!R918&lt;3,"Rango1","Rango2")</f>
        <v>Rango2</v>
      </c>
    </row>
    <row r="919" spans="1:1" x14ac:dyDescent="0.3">
      <c r="A919" t="str">
        <f>IF(datos_limpios!R919&lt;3,"Rango1","Rango2")</f>
        <v>Rango2</v>
      </c>
    </row>
    <row r="920" spans="1:1" x14ac:dyDescent="0.3">
      <c r="A920" t="str">
        <f>IF(datos_limpios!R920&lt;3,"Rango1","Rango2")</f>
        <v>Rango2</v>
      </c>
    </row>
    <row r="921" spans="1:1" x14ac:dyDescent="0.3">
      <c r="A921" t="str">
        <f>IF(datos_limpios!R921&lt;3,"Rango1","Rango2")</f>
        <v>Rango2</v>
      </c>
    </row>
    <row r="922" spans="1:1" x14ac:dyDescent="0.3">
      <c r="A922" t="str">
        <f>IF(datos_limpios!R922&lt;3,"Rango1","Rango2")</f>
        <v>Rango2</v>
      </c>
    </row>
    <row r="923" spans="1:1" x14ac:dyDescent="0.3">
      <c r="A923" t="str">
        <f>IF(datos_limpios!R923&lt;3,"Rango1","Rango2")</f>
        <v>Rango2</v>
      </c>
    </row>
    <row r="924" spans="1:1" x14ac:dyDescent="0.3">
      <c r="A924" t="str">
        <f>IF(datos_limpios!R924&lt;3,"Rango1","Rango2")</f>
        <v>Rango2</v>
      </c>
    </row>
    <row r="925" spans="1:1" x14ac:dyDescent="0.3">
      <c r="A925" t="str">
        <f>IF(datos_limpios!R925&lt;3,"Rango1","Rango2")</f>
        <v>Rango2</v>
      </c>
    </row>
    <row r="926" spans="1:1" x14ac:dyDescent="0.3">
      <c r="A926" t="str">
        <f>IF(datos_limpios!R926&lt;3,"Rango1","Rango2")</f>
        <v>Rango2</v>
      </c>
    </row>
    <row r="927" spans="1:1" x14ac:dyDescent="0.3">
      <c r="A927" t="str">
        <f>IF(datos_limpios!R927&lt;3,"Rango1","Rango2")</f>
        <v>Rango2</v>
      </c>
    </row>
    <row r="928" spans="1:1" x14ac:dyDescent="0.3">
      <c r="A928" t="str">
        <f>IF(datos_limpios!R928&lt;3,"Rango1","Rango2")</f>
        <v>Rango2</v>
      </c>
    </row>
    <row r="929" spans="1:1" x14ac:dyDescent="0.3">
      <c r="A929" t="str">
        <f>IF(datos_limpios!R929&lt;3,"Rango1","Rango2")</f>
        <v>Rango2</v>
      </c>
    </row>
    <row r="930" spans="1:1" x14ac:dyDescent="0.3">
      <c r="A930" t="str">
        <f>IF(datos_limpios!R930&lt;3,"Rango1","Rango2")</f>
        <v>Rango2</v>
      </c>
    </row>
    <row r="931" spans="1:1" x14ac:dyDescent="0.3">
      <c r="A931" t="str">
        <f>IF(datos_limpios!R931&lt;3,"Rango1","Rango2")</f>
        <v>Rango2</v>
      </c>
    </row>
    <row r="932" spans="1:1" x14ac:dyDescent="0.3">
      <c r="A932" t="str">
        <f>IF(datos_limpios!R932&lt;3,"Rango1","Rango2")</f>
        <v>Rango2</v>
      </c>
    </row>
    <row r="933" spans="1:1" x14ac:dyDescent="0.3">
      <c r="A933" t="str">
        <f>IF(datos_limpios!R933&lt;3,"Rango1","Rango2")</f>
        <v>Rango2</v>
      </c>
    </row>
    <row r="934" spans="1:1" x14ac:dyDescent="0.3">
      <c r="A934" t="str">
        <f>IF(datos_limpios!R934&lt;3,"Rango1","Rango2")</f>
        <v>Rango2</v>
      </c>
    </row>
    <row r="935" spans="1:1" x14ac:dyDescent="0.3">
      <c r="A935" t="str">
        <f>IF(datos_limpios!R935&lt;3,"Rango1","Rango2")</f>
        <v>Rango2</v>
      </c>
    </row>
    <row r="936" spans="1:1" x14ac:dyDescent="0.3">
      <c r="A936" t="str">
        <f>IF(datos_limpios!R936&lt;3,"Rango1","Rango2")</f>
        <v>Rango2</v>
      </c>
    </row>
    <row r="937" spans="1:1" x14ac:dyDescent="0.3">
      <c r="A937" t="str">
        <f>IF(datos_limpios!R937&lt;3,"Rango1","Rango2")</f>
        <v>Rango2</v>
      </c>
    </row>
    <row r="938" spans="1:1" x14ac:dyDescent="0.3">
      <c r="A938" t="str">
        <f>IF(datos_limpios!R938&lt;3,"Rango1","Rango2")</f>
        <v>Rango2</v>
      </c>
    </row>
    <row r="939" spans="1:1" x14ac:dyDescent="0.3">
      <c r="A939" t="str">
        <f>IF(datos_limpios!R939&lt;3,"Rango1","Rango2")</f>
        <v>Rango2</v>
      </c>
    </row>
    <row r="940" spans="1:1" x14ac:dyDescent="0.3">
      <c r="A940" t="str">
        <f>IF(datos_limpios!R940&lt;3,"Rango1","Rango2")</f>
        <v>Rango2</v>
      </c>
    </row>
    <row r="941" spans="1:1" x14ac:dyDescent="0.3">
      <c r="A941" t="str">
        <f>IF(datos_limpios!R941&lt;3,"Rango1","Rango2")</f>
        <v>Rango2</v>
      </c>
    </row>
    <row r="942" spans="1:1" x14ac:dyDescent="0.3">
      <c r="A942" t="str">
        <f>IF(datos_limpios!R942&lt;3,"Rango1","Rango2")</f>
        <v>Rango2</v>
      </c>
    </row>
    <row r="943" spans="1:1" x14ac:dyDescent="0.3">
      <c r="A943" t="str">
        <f>IF(datos_limpios!R943&lt;3,"Rango1","Rango2")</f>
        <v>Rango2</v>
      </c>
    </row>
    <row r="944" spans="1:1" x14ac:dyDescent="0.3">
      <c r="A944" t="str">
        <f>IF(datos_limpios!R944&lt;3,"Rango1","Rango2")</f>
        <v>Rango2</v>
      </c>
    </row>
    <row r="945" spans="1:1" x14ac:dyDescent="0.3">
      <c r="A945" t="str">
        <f>IF(datos_limpios!R945&lt;3,"Rango1","Rango2")</f>
        <v>Rango2</v>
      </c>
    </row>
    <row r="946" spans="1:1" x14ac:dyDescent="0.3">
      <c r="A946" t="str">
        <f>IF(datos_limpios!R946&lt;3,"Rango1","Rango2")</f>
        <v>Rango2</v>
      </c>
    </row>
    <row r="947" spans="1:1" x14ac:dyDescent="0.3">
      <c r="A947" t="str">
        <f>IF(datos_limpios!R947&lt;3,"Rango1","Rango2")</f>
        <v>Rango2</v>
      </c>
    </row>
    <row r="948" spans="1:1" x14ac:dyDescent="0.3">
      <c r="A948" t="str">
        <f>IF(datos_limpios!R948&lt;3,"Rango1","Rango2")</f>
        <v>Rango2</v>
      </c>
    </row>
    <row r="949" spans="1:1" x14ac:dyDescent="0.3">
      <c r="A949" t="str">
        <f>IF(datos_limpios!R949&lt;3,"Rango1","Rango2")</f>
        <v>Rango2</v>
      </c>
    </row>
    <row r="950" spans="1:1" x14ac:dyDescent="0.3">
      <c r="A950" t="str">
        <f>IF(datos_limpios!R950&lt;3,"Rango1","Rango2")</f>
        <v>Rango2</v>
      </c>
    </row>
    <row r="951" spans="1:1" x14ac:dyDescent="0.3">
      <c r="A951" t="str">
        <f>IF(datos_limpios!R951&lt;3,"Rango1","Rango2")</f>
        <v>Rango2</v>
      </c>
    </row>
    <row r="952" spans="1:1" x14ac:dyDescent="0.3">
      <c r="A952" t="str">
        <f>IF(datos_limpios!R952&lt;3,"Rango1","Rango2")</f>
        <v>Rango2</v>
      </c>
    </row>
    <row r="953" spans="1:1" x14ac:dyDescent="0.3">
      <c r="A953" t="str">
        <f>IF(datos_limpios!R953&lt;3,"Rango1","Rango2")</f>
        <v>Rango2</v>
      </c>
    </row>
    <row r="954" spans="1:1" x14ac:dyDescent="0.3">
      <c r="A954" t="str">
        <f>IF(datos_limpios!R954&lt;3,"Rango1","Rango2")</f>
        <v>Rango2</v>
      </c>
    </row>
    <row r="955" spans="1:1" x14ac:dyDescent="0.3">
      <c r="A955" t="str">
        <f>IF(datos_limpios!R955&lt;3,"Rango1","Rango2")</f>
        <v>Rango2</v>
      </c>
    </row>
    <row r="956" spans="1:1" x14ac:dyDescent="0.3">
      <c r="A956" t="str">
        <f>IF(datos_limpios!R956&lt;3,"Rango1","Rango2")</f>
        <v>Rango2</v>
      </c>
    </row>
    <row r="957" spans="1:1" x14ac:dyDescent="0.3">
      <c r="A957" t="str">
        <f>IF(datos_limpios!R957&lt;3,"Rango1","Rango2")</f>
        <v>Rango2</v>
      </c>
    </row>
    <row r="958" spans="1:1" x14ac:dyDescent="0.3">
      <c r="A958" t="str">
        <f>IF(datos_limpios!R958&lt;3,"Rango1","Rango2")</f>
        <v>Rango2</v>
      </c>
    </row>
    <row r="959" spans="1:1" x14ac:dyDescent="0.3">
      <c r="A959" t="str">
        <f>IF(datos_limpios!R959&lt;3,"Rango1","Rango2")</f>
        <v>Rango2</v>
      </c>
    </row>
    <row r="960" spans="1:1" x14ac:dyDescent="0.3">
      <c r="A960" t="str">
        <f>IF(datos_limpios!R960&lt;3,"Rango1","Rango2")</f>
        <v>Rango2</v>
      </c>
    </row>
    <row r="961" spans="1:1" x14ac:dyDescent="0.3">
      <c r="A961" t="str">
        <f>IF(datos_limpios!R961&lt;3,"Rango1","Rango2")</f>
        <v>Rango2</v>
      </c>
    </row>
    <row r="962" spans="1:1" x14ac:dyDescent="0.3">
      <c r="A962" t="str">
        <f>IF(datos_limpios!R962&lt;3,"Rango1","Rango2")</f>
        <v>Rango2</v>
      </c>
    </row>
    <row r="963" spans="1:1" x14ac:dyDescent="0.3">
      <c r="A963" t="str">
        <f>IF(datos_limpios!R963&lt;3,"Rango1","Rango2")</f>
        <v>Rango2</v>
      </c>
    </row>
    <row r="964" spans="1:1" x14ac:dyDescent="0.3">
      <c r="A964" t="str">
        <f>IF(datos_limpios!R964&lt;3,"Rango1","Rango2")</f>
        <v>Rango2</v>
      </c>
    </row>
    <row r="965" spans="1:1" x14ac:dyDescent="0.3">
      <c r="A965" t="str">
        <f>IF(datos_limpios!R965&lt;3,"Rango1","Rango2")</f>
        <v>Rango2</v>
      </c>
    </row>
    <row r="966" spans="1:1" x14ac:dyDescent="0.3">
      <c r="A966" t="str">
        <f>IF(datos_limpios!R966&lt;3,"Rango1","Rango2")</f>
        <v>Rango2</v>
      </c>
    </row>
    <row r="967" spans="1:1" x14ac:dyDescent="0.3">
      <c r="A967" t="str">
        <f>IF(datos_limpios!R967&lt;3,"Rango1","Rango2")</f>
        <v>Rango2</v>
      </c>
    </row>
    <row r="968" spans="1:1" x14ac:dyDescent="0.3">
      <c r="A968" t="str">
        <f>IF(datos_limpios!R968&lt;3,"Rango1","Rango2")</f>
        <v>Rango2</v>
      </c>
    </row>
    <row r="969" spans="1:1" x14ac:dyDescent="0.3">
      <c r="A969" t="str">
        <f>IF(datos_limpios!R969&lt;3,"Rango1","Rango2")</f>
        <v>Rango2</v>
      </c>
    </row>
    <row r="970" spans="1:1" x14ac:dyDescent="0.3">
      <c r="A970" t="str">
        <f>IF(datos_limpios!R970&lt;3,"Rango1","Rango2")</f>
        <v>Rango2</v>
      </c>
    </row>
    <row r="971" spans="1:1" x14ac:dyDescent="0.3">
      <c r="A971" t="str">
        <f>IF(datos_limpios!R971&lt;3,"Rango1","Rango2")</f>
        <v>Rango2</v>
      </c>
    </row>
    <row r="972" spans="1:1" x14ac:dyDescent="0.3">
      <c r="A972" t="str">
        <f>IF(datos_limpios!R972&lt;3,"Rango1","Rango2")</f>
        <v>Rango2</v>
      </c>
    </row>
    <row r="973" spans="1:1" x14ac:dyDescent="0.3">
      <c r="A973" t="str">
        <f>IF(datos_limpios!R973&lt;3,"Rango1","Rango2")</f>
        <v>Rango2</v>
      </c>
    </row>
    <row r="974" spans="1:1" x14ac:dyDescent="0.3">
      <c r="A974" t="str">
        <f>IF(datos_limpios!R974&lt;3,"Rango1","Rango2")</f>
        <v>Rango2</v>
      </c>
    </row>
    <row r="975" spans="1:1" x14ac:dyDescent="0.3">
      <c r="A975" t="str">
        <f>IF(datos_limpios!R975&lt;3,"Rango1","Rango2")</f>
        <v>Rango2</v>
      </c>
    </row>
    <row r="976" spans="1:1" x14ac:dyDescent="0.3">
      <c r="A976" t="str">
        <f>IF(datos_limpios!R976&lt;3,"Rango1","Rango2")</f>
        <v>Rango2</v>
      </c>
    </row>
    <row r="977" spans="1:1" x14ac:dyDescent="0.3">
      <c r="A977" t="str">
        <f>IF(datos_limpios!R977&lt;3,"Rango1","Rango2")</f>
        <v>Rango2</v>
      </c>
    </row>
    <row r="978" spans="1:1" x14ac:dyDescent="0.3">
      <c r="A978" t="str">
        <f>IF(datos_limpios!R978&lt;3,"Rango1","Rango2")</f>
        <v>Rango2</v>
      </c>
    </row>
    <row r="979" spans="1:1" x14ac:dyDescent="0.3">
      <c r="A979" t="str">
        <f>IF(datos_limpios!R979&lt;3,"Rango1","Rango2")</f>
        <v>Rango2</v>
      </c>
    </row>
    <row r="980" spans="1:1" x14ac:dyDescent="0.3">
      <c r="A980" t="str">
        <f>IF(datos_limpios!R980&lt;3,"Rango1","Rango2")</f>
        <v>Rango2</v>
      </c>
    </row>
    <row r="981" spans="1:1" x14ac:dyDescent="0.3">
      <c r="A981" t="str">
        <f>IF(datos_limpios!R981&lt;3,"Rango1","Rango2")</f>
        <v>Rango2</v>
      </c>
    </row>
    <row r="982" spans="1:1" x14ac:dyDescent="0.3">
      <c r="A982" t="str">
        <f>IF(datos_limpios!R982&lt;3,"Rango1","Rango2")</f>
        <v>Rango2</v>
      </c>
    </row>
    <row r="983" spans="1:1" x14ac:dyDescent="0.3">
      <c r="A983" t="str">
        <f>IF(datos_limpios!R983&lt;3,"Rango1","Rango2")</f>
        <v>Rango2</v>
      </c>
    </row>
    <row r="984" spans="1:1" x14ac:dyDescent="0.3">
      <c r="A984" t="str">
        <f>IF(datos_limpios!R984&lt;3,"Rango1","Rango2")</f>
        <v>Rango2</v>
      </c>
    </row>
    <row r="985" spans="1:1" x14ac:dyDescent="0.3">
      <c r="A985" t="str">
        <f>IF(datos_limpios!R985&lt;3,"Rango1","Rango2")</f>
        <v>Rango2</v>
      </c>
    </row>
    <row r="986" spans="1:1" x14ac:dyDescent="0.3">
      <c r="A986" t="str">
        <f>IF(datos_limpios!R986&lt;3,"Rango1","Rango2")</f>
        <v>Rango2</v>
      </c>
    </row>
    <row r="987" spans="1:1" x14ac:dyDescent="0.3">
      <c r="A987" t="str">
        <f>IF(datos_limpios!R987&lt;3,"Rango1","Rango2")</f>
        <v>Rango2</v>
      </c>
    </row>
    <row r="988" spans="1:1" x14ac:dyDescent="0.3">
      <c r="A988" t="str">
        <f>IF(datos_limpios!R988&lt;3,"Rango1","Rango2")</f>
        <v>Rango2</v>
      </c>
    </row>
    <row r="989" spans="1:1" x14ac:dyDescent="0.3">
      <c r="A989" t="str">
        <f>IF(datos_limpios!R989&lt;3,"Rango1","Rango2")</f>
        <v>Rango2</v>
      </c>
    </row>
    <row r="990" spans="1:1" x14ac:dyDescent="0.3">
      <c r="A990" t="str">
        <f>IF(datos_limpios!R990&lt;3,"Rango1","Rango2")</f>
        <v>Rango2</v>
      </c>
    </row>
    <row r="991" spans="1:1" x14ac:dyDescent="0.3">
      <c r="A991" t="str">
        <f>IF(datos_limpios!R991&lt;3,"Rango1","Rango2")</f>
        <v>Rango2</v>
      </c>
    </row>
    <row r="992" spans="1:1" x14ac:dyDescent="0.3">
      <c r="A992" t="str">
        <f>IF(datos_limpios!R992&lt;3,"Rango1","Rango2")</f>
        <v>Rango2</v>
      </c>
    </row>
    <row r="993" spans="1:1" x14ac:dyDescent="0.3">
      <c r="A993" t="str">
        <f>IF(datos_limpios!R993&lt;3,"Rango1","Rango2")</f>
        <v>Rango2</v>
      </c>
    </row>
    <row r="994" spans="1:1" x14ac:dyDescent="0.3">
      <c r="A994" t="str">
        <f>IF(datos_limpios!R994&lt;3,"Rango1","Rango2")</f>
        <v>Rango2</v>
      </c>
    </row>
    <row r="995" spans="1:1" x14ac:dyDescent="0.3">
      <c r="A995" t="str">
        <f>IF(datos_limpios!R995&lt;3,"Rango1","Rango2")</f>
        <v>Rango2</v>
      </c>
    </row>
    <row r="996" spans="1:1" x14ac:dyDescent="0.3">
      <c r="A996" t="str">
        <f>IF(datos_limpios!R996&lt;3,"Rango1","Rango2")</f>
        <v>Rango2</v>
      </c>
    </row>
    <row r="997" spans="1:1" x14ac:dyDescent="0.3">
      <c r="A997" t="str">
        <f>IF(datos_limpios!R997&lt;3,"Rango1","Rango2")</f>
        <v>Rango2</v>
      </c>
    </row>
    <row r="998" spans="1:1" x14ac:dyDescent="0.3">
      <c r="A998" t="str">
        <f>IF(datos_limpios!R998&lt;3,"Rango1","Rango2")</f>
        <v>Rango2</v>
      </c>
    </row>
    <row r="999" spans="1:1" x14ac:dyDescent="0.3">
      <c r="A999" t="str">
        <f>IF(datos_limpios!R999&lt;3,"Rango1","Rango2")</f>
        <v>Rango2</v>
      </c>
    </row>
    <row r="1000" spans="1:1" x14ac:dyDescent="0.3">
      <c r="A1000" t="str">
        <f>IF(datos_limpios!R1000&lt;3,"Rango1","Rango2")</f>
        <v>Rango2</v>
      </c>
    </row>
    <row r="1001" spans="1:1" x14ac:dyDescent="0.3">
      <c r="A1001" t="str">
        <f>IF(datos_limpios!R1001&lt;3,"Rango1","Rango2")</f>
        <v>Rango2</v>
      </c>
    </row>
    <row r="1002" spans="1:1" x14ac:dyDescent="0.3">
      <c r="A1002" t="str">
        <f>IF(datos_limpios!R1002&lt;3,"Rango1","Rango2")</f>
        <v>Rango2</v>
      </c>
    </row>
    <row r="1003" spans="1:1" x14ac:dyDescent="0.3">
      <c r="A1003" t="str">
        <f>IF(datos_limpios!R1003&lt;3,"Rango1","Rango2")</f>
        <v>Rango2</v>
      </c>
    </row>
    <row r="1004" spans="1:1" x14ac:dyDescent="0.3">
      <c r="A1004" t="str">
        <f>IF(datos_limpios!R1004&lt;3,"Rango1","Rango2")</f>
        <v>Rango2</v>
      </c>
    </row>
    <row r="1005" spans="1:1" x14ac:dyDescent="0.3">
      <c r="A1005" t="str">
        <f>IF(datos_limpios!R1005&lt;3,"Rango1","Rango2")</f>
        <v>Rango2</v>
      </c>
    </row>
    <row r="1006" spans="1:1" x14ac:dyDescent="0.3">
      <c r="A1006" t="str">
        <f>IF(datos_limpios!R1006&lt;3,"Rango1","Rango2")</f>
        <v>Rango2</v>
      </c>
    </row>
    <row r="1007" spans="1:1" x14ac:dyDescent="0.3">
      <c r="A1007" t="str">
        <f>IF(datos_limpios!R1007&lt;3,"Rango1","Rango2")</f>
        <v>Rango2</v>
      </c>
    </row>
    <row r="1008" spans="1:1" x14ac:dyDescent="0.3">
      <c r="A1008" t="str">
        <f>IF(datos_limpios!R1008&lt;3,"Rango1","Rango2")</f>
        <v>Rango2</v>
      </c>
    </row>
    <row r="1009" spans="1:1" x14ac:dyDescent="0.3">
      <c r="A1009" t="str">
        <f>IF(datos_limpios!R1009&lt;3,"Rango1","Rango2")</f>
        <v>Rango2</v>
      </c>
    </row>
    <row r="1010" spans="1:1" x14ac:dyDescent="0.3">
      <c r="A1010" t="str">
        <f>IF(datos_limpios!R1010&lt;3,"Rango1","Rango2")</f>
        <v>Rango2</v>
      </c>
    </row>
    <row r="1011" spans="1:1" x14ac:dyDescent="0.3">
      <c r="A1011" t="str">
        <f>IF(datos_limpios!R1011&lt;3,"Rango1","Rango2")</f>
        <v>Rango2</v>
      </c>
    </row>
    <row r="1012" spans="1:1" x14ac:dyDescent="0.3">
      <c r="A1012" t="str">
        <f>IF(datos_limpios!R1012&lt;3,"Rango1","Rango2")</f>
        <v>Rango2</v>
      </c>
    </row>
    <row r="1013" spans="1:1" x14ac:dyDescent="0.3">
      <c r="A1013" t="str">
        <f>IF(datos_limpios!R1013&lt;3,"Rango1","Rango2")</f>
        <v>Rango2</v>
      </c>
    </row>
    <row r="1014" spans="1:1" x14ac:dyDescent="0.3">
      <c r="A1014" t="str">
        <f>IF(datos_limpios!R1014&lt;3,"Rango1","Rango2")</f>
        <v>Rango2</v>
      </c>
    </row>
    <row r="1015" spans="1:1" x14ac:dyDescent="0.3">
      <c r="A1015" t="str">
        <f>IF(datos_limpios!R1015&lt;3,"Rango1","Rango2")</f>
        <v>Rango2</v>
      </c>
    </row>
    <row r="1016" spans="1:1" x14ac:dyDescent="0.3">
      <c r="A1016" t="str">
        <f>IF(datos_limpios!R1016&lt;3,"Rango1","Rango2")</f>
        <v>Rango2</v>
      </c>
    </row>
    <row r="1017" spans="1:1" x14ac:dyDescent="0.3">
      <c r="A1017" t="str">
        <f>IF(datos_limpios!R1017&lt;3,"Rango1","Rango2")</f>
        <v>Rango2</v>
      </c>
    </row>
    <row r="1018" spans="1:1" x14ac:dyDescent="0.3">
      <c r="A1018" t="str">
        <f>IF(datos_limpios!R1018&lt;3,"Rango1","Rango2")</f>
        <v>Rango2</v>
      </c>
    </row>
    <row r="1019" spans="1:1" x14ac:dyDescent="0.3">
      <c r="A1019" t="str">
        <f>IF(datos_limpios!R1019&lt;3,"Rango1","Rango2")</f>
        <v>Rango2</v>
      </c>
    </row>
    <row r="1020" spans="1:1" x14ac:dyDescent="0.3">
      <c r="A1020" t="str">
        <f>IF(datos_limpios!R1020&lt;3,"Rango1","Rango2")</f>
        <v>Rango2</v>
      </c>
    </row>
    <row r="1021" spans="1:1" x14ac:dyDescent="0.3">
      <c r="A1021" t="str">
        <f>IF(datos_limpios!R1021&lt;3,"Rango1","Rango2")</f>
        <v>Rango2</v>
      </c>
    </row>
    <row r="1022" spans="1:1" x14ac:dyDescent="0.3">
      <c r="A1022" t="str">
        <f>IF(datos_limpios!R1022&lt;3,"Rango1","Rango2")</f>
        <v>Rango2</v>
      </c>
    </row>
    <row r="1023" spans="1:1" x14ac:dyDescent="0.3">
      <c r="A1023" t="str">
        <f>IF(datos_limpios!R1023&lt;3,"Rango1","Rango2")</f>
        <v>Rango2</v>
      </c>
    </row>
    <row r="1024" spans="1:1" x14ac:dyDescent="0.3">
      <c r="A1024" t="str">
        <f>IF(datos_limpios!R1024&lt;3,"Rango1","Rango2")</f>
        <v>Rango2</v>
      </c>
    </row>
    <row r="1025" spans="1:1" x14ac:dyDescent="0.3">
      <c r="A1025" t="str">
        <f>IF(datos_limpios!R1025&lt;3,"Rango1","Rango2")</f>
        <v>Rango2</v>
      </c>
    </row>
    <row r="1026" spans="1:1" x14ac:dyDescent="0.3">
      <c r="A1026" t="str">
        <f>IF(datos_limpios!R1026&lt;3,"Rango1","Rango2")</f>
        <v>Rango2</v>
      </c>
    </row>
    <row r="1027" spans="1:1" x14ac:dyDescent="0.3">
      <c r="A1027" t="str">
        <f>IF(datos_limpios!R1027&lt;3,"Rango1","Rango2")</f>
        <v>Rango2</v>
      </c>
    </row>
    <row r="1028" spans="1:1" x14ac:dyDescent="0.3">
      <c r="A1028" t="str">
        <f>IF(datos_limpios!R1028&lt;3,"Rango1","Rango2")</f>
        <v>Rango2</v>
      </c>
    </row>
    <row r="1029" spans="1:1" x14ac:dyDescent="0.3">
      <c r="A1029" t="str">
        <f>IF(datos_limpios!R1029&lt;3,"Rango1","Rango2")</f>
        <v>Rango2</v>
      </c>
    </row>
    <row r="1030" spans="1:1" x14ac:dyDescent="0.3">
      <c r="A1030" t="str">
        <f>IF(datos_limpios!R1030&lt;3,"Rango1","Rango2")</f>
        <v>Rango2</v>
      </c>
    </row>
    <row r="1031" spans="1:1" x14ac:dyDescent="0.3">
      <c r="A1031" t="str">
        <f>IF(datos_limpios!R1031&lt;3,"Rango1","Rango2")</f>
        <v>Rango2</v>
      </c>
    </row>
    <row r="1032" spans="1:1" x14ac:dyDescent="0.3">
      <c r="A1032" t="str">
        <f>IF(datos_limpios!R1032&lt;3,"Rango1","Rango2")</f>
        <v>Rango2</v>
      </c>
    </row>
    <row r="1033" spans="1:1" x14ac:dyDescent="0.3">
      <c r="A1033" t="str">
        <f>IF(datos_limpios!R1033&lt;3,"Rango1","Rango2")</f>
        <v>Rango2</v>
      </c>
    </row>
    <row r="1034" spans="1:1" x14ac:dyDescent="0.3">
      <c r="A1034" t="str">
        <f>IF(datos_limpios!R1034&lt;3,"Rango1","Rango2")</f>
        <v>Rango2</v>
      </c>
    </row>
    <row r="1035" spans="1:1" x14ac:dyDescent="0.3">
      <c r="A1035" t="str">
        <f>IF(datos_limpios!R1035&lt;3,"Rango1","Rango2")</f>
        <v>Rango2</v>
      </c>
    </row>
    <row r="1036" spans="1:1" x14ac:dyDescent="0.3">
      <c r="A1036" t="str">
        <f>IF(datos_limpios!R1036&lt;3,"Rango1","Rango2")</f>
        <v>Rango2</v>
      </c>
    </row>
    <row r="1037" spans="1:1" x14ac:dyDescent="0.3">
      <c r="A1037" t="str">
        <f>IF(datos_limpios!R1037&lt;3,"Rango1","Rango2")</f>
        <v>Rango2</v>
      </c>
    </row>
    <row r="1038" spans="1:1" x14ac:dyDescent="0.3">
      <c r="A1038" t="str">
        <f>IF(datos_limpios!R1038&lt;3,"Rango1","Rango2")</f>
        <v>Rango2</v>
      </c>
    </row>
    <row r="1039" spans="1:1" x14ac:dyDescent="0.3">
      <c r="A1039" t="str">
        <f>IF(datos_limpios!R1039&lt;3,"Rango1","Rango2")</f>
        <v>Rango2</v>
      </c>
    </row>
    <row r="1040" spans="1:1" x14ac:dyDescent="0.3">
      <c r="A1040" t="str">
        <f>IF(datos_limpios!R1040&lt;3,"Rango1","Rango2")</f>
        <v>Rango2</v>
      </c>
    </row>
    <row r="1041" spans="1:1" x14ac:dyDescent="0.3">
      <c r="A1041" t="str">
        <f>IF(datos_limpios!R1041&lt;3,"Rango1","Rango2")</f>
        <v>Rango2</v>
      </c>
    </row>
    <row r="1042" spans="1:1" x14ac:dyDescent="0.3">
      <c r="A1042" t="str">
        <f>IF(datos_limpios!R1042&lt;3,"Rango1","Rango2")</f>
        <v>Rango2</v>
      </c>
    </row>
    <row r="1043" spans="1:1" x14ac:dyDescent="0.3">
      <c r="A1043" t="str">
        <f>IF(datos_limpios!R1043&lt;3,"Rango1","Rango2")</f>
        <v>Rango2</v>
      </c>
    </row>
    <row r="1044" spans="1:1" x14ac:dyDescent="0.3">
      <c r="A1044" t="str">
        <f>IF(datos_limpios!R1044&lt;3,"Rango1","Rango2")</f>
        <v>Rango2</v>
      </c>
    </row>
    <row r="1045" spans="1:1" x14ac:dyDescent="0.3">
      <c r="A1045" t="str">
        <f>IF(datos_limpios!R1045&lt;3,"Rango1","Rango2")</f>
        <v>Rango2</v>
      </c>
    </row>
    <row r="1046" spans="1:1" x14ac:dyDescent="0.3">
      <c r="A1046" t="str">
        <f>IF(datos_limpios!R1046&lt;3,"Rango1","Rango2")</f>
        <v>Rango2</v>
      </c>
    </row>
    <row r="1047" spans="1:1" x14ac:dyDescent="0.3">
      <c r="A1047" t="str">
        <f>IF(datos_limpios!R1047&lt;3,"Rango1","Rango2")</f>
        <v>Rango2</v>
      </c>
    </row>
    <row r="1048" spans="1:1" x14ac:dyDescent="0.3">
      <c r="A1048" t="str">
        <f>IF(datos_limpios!R1048&lt;3,"Rango1","Rango2")</f>
        <v>Rango2</v>
      </c>
    </row>
    <row r="1049" spans="1:1" x14ac:dyDescent="0.3">
      <c r="A1049" t="str">
        <f>IF(datos_limpios!R1049&lt;3,"Rango1","Rango2")</f>
        <v>Rango2</v>
      </c>
    </row>
    <row r="1050" spans="1:1" x14ac:dyDescent="0.3">
      <c r="A1050" t="str">
        <f>IF(datos_limpios!R1050&lt;3,"Rango1","Rango2")</f>
        <v>Rango2</v>
      </c>
    </row>
    <row r="1051" spans="1:1" x14ac:dyDescent="0.3">
      <c r="A1051" t="str">
        <f>IF(datos_limpios!R1051&lt;3,"Rango1","Rango2")</f>
        <v>Rango2</v>
      </c>
    </row>
    <row r="1052" spans="1:1" x14ac:dyDescent="0.3">
      <c r="A1052" t="str">
        <f>IF(datos_limpios!R1052&lt;3,"Rango1","Rango2")</f>
        <v>Rango2</v>
      </c>
    </row>
    <row r="1053" spans="1:1" x14ac:dyDescent="0.3">
      <c r="A1053" t="str">
        <f>IF(datos_limpios!R1053&lt;3,"Rango1","Rango2")</f>
        <v>Rango2</v>
      </c>
    </row>
    <row r="1054" spans="1:1" x14ac:dyDescent="0.3">
      <c r="A1054" t="str">
        <f>IF(datos_limpios!R1054&lt;3,"Rango1","Rango2")</f>
        <v>Rango2</v>
      </c>
    </row>
    <row r="1055" spans="1:1" x14ac:dyDescent="0.3">
      <c r="A1055" t="str">
        <f>IF(datos_limpios!R1055&lt;3,"Rango1","Rango2")</f>
        <v>Rango2</v>
      </c>
    </row>
    <row r="1056" spans="1:1" x14ac:dyDescent="0.3">
      <c r="A1056" t="str">
        <f>IF(datos_limpios!R1056&lt;3,"Rango1","Rango2")</f>
        <v>Rango2</v>
      </c>
    </row>
    <row r="1057" spans="1:1" x14ac:dyDescent="0.3">
      <c r="A1057" t="str">
        <f>IF(datos_limpios!R1057&lt;3,"Rango1","Rango2")</f>
        <v>Rango2</v>
      </c>
    </row>
    <row r="1058" spans="1:1" x14ac:dyDescent="0.3">
      <c r="A1058" t="str">
        <f>IF(datos_limpios!R1058&lt;3,"Rango1","Rango2")</f>
        <v>Rango2</v>
      </c>
    </row>
    <row r="1059" spans="1:1" x14ac:dyDescent="0.3">
      <c r="A1059" t="str">
        <f>IF(datos_limpios!R1059&lt;3,"Rango1","Rango2")</f>
        <v>Rango2</v>
      </c>
    </row>
    <row r="1060" spans="1:1" x14ac:dyDescent="0.3">
      <c r="A1060" t="str">
        <f>IF(datos_limpios!R1060&lt;3,"Rango1","Rango2")</f>
        <v>Rango2</v>
      </c>
    </row>
    <row r="1061" spans="1:1" x14ac:dyDescent="0.3">
      <c r="A1061" t="str">
        <f>IF(datos_limpios!R1061&lt;3,"Rango1","Rango2")</f>
        <v>Rango2</v>
      </c>
    </row>
    <row r="1062" spans="1:1" x14ac:dyDescent="0.3">
      <c r="A1062" t="str">
        <f>IF(datos_limpios!R1062&lt;3,"Rango1","Rango2")</f>
        <v>Rango2</v>
      </c>
    </row>
    <row r="1063" spans="1:1" x14ac:dyDescent="0.3">
      <c r="A1063" t="str">
        <f>IF(datos_limpios!R1063&lt;3,"Rango1","Rango2")</f>
        <v>Rango2</v>
      </c>
    </row>
    <row r="1064" spans="1:1" x14ac:dyDescent="0.3">
      <c r="A1064" t="str">
        <f>IF(datos_limpios!R1064&lt;3,"Rango1","Rango2")</f>
        <v>Rango2</v>
      </c>
    </row>
    <row r="1065" spans="1:1" x14ac:dyDescent="0.3">
      <c r="A1065" t="str">
        <f>IF(datos_limpios!R1065&lt;3,"Rango1","Rango2")</f>
        <v>Rango2</v>
      </c>
    </row>
    <row r="1066" spans="1:1" x14ac:dyDescent="0.3">
      <c r="A1066" t="str">
        <f>IF(datos_limpios!R1066&lt;3,"Rango1","Rango2")</f>
        <v>Rango2</v>
      </c>
    </row>
    <row r="1067" spans="1:1" x14ac:dyDescent="0.3">
      <c r="A1067" t="str">
        <f>IF(datos_limpios!R1067&lt;3,"Rango1","Rango2")</f>
        <v>Rango2</v>
      </c>
    </row>
    <row r="1068" spans="1:1" x14ac:dyDescent="0.3">
      <c r="A1068" t="str">
        <f>IF(datos_limpios!R1068&lt;3,"Rango1","Rango2")</f>
        <v>Rango2</v>
      </c>
    </row>
    <row r="1069" spans="1:1" x14ac:dyDescent="0.3">
      <c r="A1069" t="str">
        <f>IF(datos_limpios!R1069&lt;3,"Rango1","Rango2")</f>
        <v>Rango2</v>
      </c>
    </row>
    <row r="1070" spans="1:1" x14ac:dyDescent="0.3">
      <c r="A1070" t="str">
        <f>IF(datos_limpios!R1070&lt;3,"Rango1","Rango2")</f>
        <v>Rango2</v>
      </c>
    </row>
    <row r="1071" spans="1:1" x14ac:dyDescent="0.3">
      <c r="A1071" t="str">
        <f>IF(datos_limpios!R1071&lt;3,"Rango1","Rango2")</f>
        <v>Rango2</v>
      </c>
    </row>
    <row r="1072" spans="1:1" x14ac:dyDescent="0.3">
      <c r="A1072" t="str">
        <f>IF(datos_limpios!R1072&lt;3,"Rango1","Rango2")</f>
        <v>Rango2</v>
      </c>
    </row>
    <row r="1073" spans="1:1" x14ac:dyDescent="0.3">
      <c r="A1073" t="str">
        <f>IF(datos_limpios!R1073&lt;3,"Rango1","Rango2")</f>
        <v>Rango2</v>
      </c>
    </row>
    <row r="1074" spans="1:1" x14ac:dyDescent="0.3">
      <c r="A1074" t="str">
        <f>IF(datos_limpios!R1074&lt;3,"Rango1","Rango2")</f>
        <v>Rango2</v>
      </c>
    </row>
    <row r="1075" spans="1:1" x14ac:dyDescent="0.3">
      <c r="A1075" t="str">
        <f>IF(datos_limpios!R1075&lt;3,"Rango1","Rango2")</f>
        <v>Rango2</v>
      </c>
    </row>
    <row r="1076" spans="1:1" x14ac:dyDescent="0.3">
      <c r="A1076" t="str">
        <f>IF(datos_limpios!R1076&lt;3,"Rango1","Rango2")</f>
        <v>Rango2</v>
      </c>
    </row>
    <row r="1077" spans="1:1" x14ac:dyDescent="0.3">
      <c r="A1077" t="str">
        <f>IF(datos_limpios!R1077&lt;3,"Rango1","Rango2")</f>
        <v>Rango2</v>
      </c>
    </row>
    <row r="1078" spans="1:1" x14ac:dyDescent="0.3">
      <c r="A1078" t="str">
        <f>IF(datos_limpios!R1078&lt;3,"Rango1","Rango2")</f>
        <v>Rango2</v>
      </c>
    </row>
    <row r="1079" spans="1:1" x14ac:dyDescent="0.3">
      <c r="A1079" t="str">
        <f>IF(datos_limpios!R1079&lt;3,"Rango1","Rango2")</f>
        <v>Rango2</v>
      </c>
    </row>
    <row r="1080" spans="1:1" x14ac:dyDescent="0.3">
      <c r="A1080" t="str">
        <f>IF(datos_limpios!R1080&lt;3,"Rango1","Rango2")</f>
        <v>Rango2</v>
      </c>
    </row>
    <row r="1081" spans="1:1" x14ac:dyDescent="0.3">
      <c r="A1081" t="str">
        <f>IF(datos_limpios!R1081&lt;3,"Rango1","Rango2")</f>
        <v>Rango2</v>
      </c>
    </row>
    <row r="1082" spans="1:1" x14ac:dyDescent="0.3">
      <c r="A1082" t="str">
        <f>IF(datos_limpios!R1082&lt;3,"Rango1","Rango2")</f>
        <v>Rango2</v>
      </c>
    </row>
    <row r="1083" spans="1:1" x14ac:dyDescent="0.3">
      <c r="A1083" t="str">
        <f>IF(datos_limpios!R1083&lt;3,"Rango1","Rango2")</f>
        <v>Rango2</v>
      </c>
    </row>
    <row r="1084" spans="1:1" x14ac:dyDescent="0.3">
      <c r="A1084" t="str">
        <f>IF(datos_limpios!R1084&lt;3,"Rango1","Rango2")</f>
        <v>Rango2</v>
      </c>
    </row>
    <row r="1085" spans="1:1" x14ac:dyDescent="0.3">
      <c r="A1085" t="str">
        <f>IF(datos_limpios!R1085&lt;3,"Rango1","Rango2")</f>
        <v>Rango2</v>
      </c>
    </row>
    <row r="1086" spans="1:1" x14ac:dyDescent="0.3">
      <c r="A1086" t="str">
        <f>IF(datos_limpios!R1086&lt;3,"Rango1","Rango2")</f>
        <v>Rango2</v>
      </c>
    </row>
    <row r="1087" spans="1:1" x14ac:dyDescent="0.3">
      <c r="A1087" t="str">
        <f>IF(datos_limpios!R1087&lt;3,"Rango1","Rango2")</f>
        <v>Rango2</v>
      </c>
    </row>
    <row r="1088" spans="1:1" x14ac:dyDescent="0.3">
      <c r="A1088" t="str">
        <f>IF(datos_limpios!R1088&lt;3,"Rango1","Rango2")</f>
        <v>Rango2</v>
      </c>
    </row>
    <row r="1089" spans="1:1" x14ac:dyDescent="0.3">
      <c r="A1089" t="str">
        <f>IF(datos_limpios!R1089&lt;3,"Rango1","Rango2")</f>
        <v>Rango2</v>
      </c>
    </row>
    <row r="1090" spans="1:1" x14ac:dyDescent="0.3">
      <c r="A1090" t="str">
        <f>IF(datos_limpios!R1090&lt;3,"Rango1","Rango2")</f>
        <v>Rango2</v>
      </c>
    </row>
    <row r="1091" spans="1:1" x14ac:dyDescent="0.3">
      <c r="A1091" t="str">
        <f>IF(datos_limpios!R1091&lt;3,"Rango1","Rango2")</f>
        <v>Rango2</v>
      </c>
    </row>
    <row r="1092" spans="1:1" x14ac:dyDescent="0.3">
      <c r="A1092" t="str">
        <f>IF(datos_limpios!R1092&lt;3,"Rango1","Rango2")</f>
        <v>Rango2</v>
      </c>
    </row>
    <row r="1093" spans="1:1" x14ac:dyDescent="0.3">
      <c r="A1093" t="str">
        <f>IF(datos_limpios!R1093&lt;3,"Rango1","Rango2")</f>
        <v>Rango2</v>
      </c>
    </row>
    <row r="1094" spans="1:1" x14ac:dyDescent="0.3">
      <c r="A1094" t="str">
        <f>IF(datos_limpios!R1094&lt;3,"Rango1","Rango2")</f>
        <v>Rango2</v>
      </c>
    </row>
    <row r="1095" spans="1:1" x14ac:dyDescent="0.3">
      <c r="A1095" t="str">
        <f>IF(datos_limpios!R1095&lt;3,"Rango1","Rango2")</f>
        <v>Rango2</v>
      </c>
    </row>
    <row r="1096" spans="1:1" x14ac:dyDescent="0.3">
      <c r="A1096" t="str">
        <f>IF(datos_limpios!R1096&lt;3,"Rango1","Rango2")</f>
        <v>Rango2</v>
      </c>
    </row>
    <row r="1097" spans="1:1" x14ac:dyDescent="0.3">
      <c r="A1097" t="str">
        <f>IF(datos_limpios!R1097&lt;3,"Rango1","Rango2")</f>
        <v>Rango2</v>
      </c>
    </row>
    <row r="1098" spans="1:1" x14ac:dyDescent="0.3">
      <c r="A1098" t="str">
        <f>IF(datos_limpios!R1098&lt;3,"Rango1","Rango2")</f>
        <v>Rango2</v>
      </c>
    </row>
    <row r="1099" spans="1:1" x14ac:dyDescent="0.3">
      <c r="A1099" t="str">
        <f>IF(datos_limpios!R1099&lt;3,"Rango1","Rango2")</f>
        <v>Rango2</v>
      </c>
    </row>
    <row r="1100" spans="1:1" x14ac:dyDescent="0.3">
      <c r="A1100" t="str">
        <f>IF(datos_limpios!R1100&lt;3,"Rango1","Rango2")</f>
        <v>Rango2</v>
      </c>
    </row>
    <row r="1101" spans="1:1" x14ac:dyDescent="0.3">
      <c r="A1101" t="str">
        <f>IF(datos_limpios!R1101&lt;3,"Rango1","Rango2")</f>
        <v>Rango2</v>
      </c>
    </row>
    <row r="1102" spans="1:1" x14ac:dyDescent="0.3">
      <c r="A1102" t="str">
        <f>IF(datos_limpios!R1102&lt;3,"Rango1","Rango2")</f>
        <v>Rango2</v>
      </c>
    </row>
    <row r="1103" spans="1:1" x14ac:dyDescent="0.3">
      <c r="A1103" t="str">
        <f>IF(datos_limpios!R1103&lt;3,"Rango1","Rango2")</f>
        <v>Rango2</v>
      </c>
    </row>
    <row r="1104" spans="1:1" x14ac:dyDescent="0.3">
      <c r="A1104" t="str">
        <f>IF(datos_limpios!R1104&lt;3,"Rango1","Rango2")</f>
        <v>Rango2</v>
      </c>
    </row>
    <row r="1105" spans="1:1" x14ac:dyDescent="0.3">
      <c r="A1105" t="str">
        <f>IF(datos_limpios!R1105&lt;3,"Rango1","Rango2")</f>
        <v>Rango2</v>
      </c>
    </row>
    <row r="1106" spans="1:1" x14ac:dyDescent="0.3">
      <c r="A1106" t="str">
        <f>IF(datos_limpios!R1106&lt;3,"Rango1","Rango2")</f>
        <v>Rango2</v>
      </c>
    </row>
    <row r="1107" spans="1:1" x14ac:dyDescent="0.3">
      <c r="A1107" t="str">
        <f>IF(datos_limpios!R1107&lt;3,"Rango1","Rango2")</f>
        <v>Rango2</v>
      </c>
    </row>
    <row r="1108" spans="1:1" x14ac:dyDescent="0.3">
      <c r="A1108" t="str">
        <f>IF(datos_limpios!R1108&lt;3,"Rango1","Rango2")</f>
        <v>Rango2</v>
      </c>
    </row>
    <row r="1109" spans="1:1" x14ac:dyDescent="0.3">
      <c r="A1109" t="str">
        <f>IF(datos_limpios!R1109&lt;3,"Rango1","Rango2")</f>
        <v>Rango2</v>
      </c>
    </row>
    <row r="1110" spans="1:1" x14ac:dyDescent="0.3">
      <c r="A1110" t="str">
        <f>IF(datos_limpios!R1110&lt;3,"Rango1","Rango2")</f>
        <v>Rango2</v>
      </c>
    </row>
    <row r="1111" spans="1:1" x14ac:dyDescent="0.3">
      <c r="A1111" t="str">
        <f>IF(datos_limpios!R1111&lt;3,"Rango1","Rango2")</f>
        <v>Rango2</v>
      </c>
    </row>
    <row r="1112" spans="1:1" x14ac:dyDescent="0.3">
      <c r="A1112" t="str">
        <f>IF(datos_limpios!R1112&lt;3,"Rango1","Rango2")</f>
        <v>Rango2</v>
      </c>
    </row>
    <row r="1113" spans="1:1" x14ac:dyDescent="0.3">
      <c r="A1113" t="str">
        <f>IF(datos_limpios!R1113&lt;3,"Rango1","Rango2")</f>
        <v>Rango2</v>
      </c>
    </row>
    <row r="1114" spans="1:1" x14ac:dyDescent="0.3">
      <c r="A1114" t="str">
        <f>IF(datos_limpios!R1114&lt;3,"Rango1","Rango2")</f>
        <v>Rango2</v>
      </c>
    </row>
    <row r="1115" spans="1:1" x14ac:dyDescent="0.3">
      <c r="A1115" t="str">
        <f>IF(datos_limpios!R1115&lt;3,"Rango1","Rango2")</f>
        <v>Rango2</v>
      </c>
    </row>
    <row r="1116" spans="1:1" x14ac:dyDescent="0.3">
      <c r="A1116" t="str">
        <f>IF(datos_limpios!R1116&lt;3,"Rango1","Rango2")</f>
        <v>Rango2</v>
      </c>
    </row>
    <row r="1117" spans="1:1" x14ac:dyDescent="0.3">
      <c r="A1117" t="str">
        <f>IF(datos_limpios!R1117&lt;3,"Rango1","Rango2")</f>
        <v>Rango2</v>
      </c>
    </row>
    <row r="1118" spans="1:1" x14ac:dyDescent="0.3">
      <c r="A1118" t="str">
        <f>IF(datos_limpios!R1118&lt;3,"Rango1","Rango2")</f>
        <v>Rango2</v>
      </c>
    </row>
    <row r="1119" spans="1:1" x14ac:dyDescent="0.3">
      <c r="A1119" t="str">
        <f>IF(datos_limpios!R1119&lt;3,"Rango1","Rango2")</f>
        <v>Rango2</v>
      </c>
    </row>
    <row r="1120" spans="1:1" x14ac:dyDescent="0.3">
      <c r="A1120" t="str">
        <f>IF(datos_limpios!R1120&lt;3,"Rango1","Rango2")</f>
        <v>Rango2</v>
      </c>
    </row>
    <row r="1121" spans="1:1" x14ac:dyDescent="0.3">
      <c r="A1121" t="str">
        <f>IF(datos_limpios!R1121&lt;3,"Rango1","Rango2")</f>
        <v>Rango2</v>
      </c>
    </row>
    <row r="1122" spans="1:1" x14ac:dyDescent="0.3">
      <c r="A1122" t="str">
        <f>IF(datos_limpios!R1122&lt;3,"Rango1","Rango2")</f>
        <v>Rango2</v>
      </c>
    </row>
    <row r="1123" spans="1:1" x14ac:dyDescent="0.3">
      <c r="A1123" t="str">
        <f>IF(datos_limpios!R1123&lt;3,"Rango1","Rango2")</f>
        <v>Rango2</v>
      </c>
    </row>
    <row r="1124" spans="1:1" x14ac:dyDescent="0.3">
      <c r="A1124" t="str">
        <f>IF(datos_limpios!R1124&lt;3,"Rango1","Rango2")</f>
        <v>Rango2</v>
      </c>
    </row>
    <row r="1125" spans="1:1" x14ac:dyDescent="0.3">
      <c r="A1125" t="str">
        <f>IF(datos_limpios!R1125&lt;3,"Rango1","Rango2")</f>
        <v>Rango2</v>
      </c>
    </row>
    <row r="1126" spans="1:1" x14ac:dyDescent="0.3">
      <c r="A1126" t="str">
        <f>IF(datos_limpios!R1126&lt;3,"Rango1","Rango2")</f>
        <v>Rango2</v>
      </c>
    </row>
    <row r="1127" spans="1:1" x14ac:dyDescent="0.3">
      <c r="A1127" t="str">
        <f>IF(datos_limpios!R1127&lt;3,"Rango1","Rango2")</f>
        <v>Rango2</v>
      </c>
    </row>
    <row r="1128" spans="1:1" x14ac:dyDescent="0.3">
      <c r="A1128" t="str">
        <f>IF(datos_limpios!R1128&lt;3,"Rango1","Rango2")</f>
        <v>Rango2</v>
      </c>
    </row>
    <row r="1129" spans="1:1" x14ac:dyDescent="0.3">
      <c r="A1129" t="str">
        <f>IF(datos_limpios!R1129&lt;3,"Rango1","Rango2")</f>
        <v>Rango2</v>
      </c>
    </row>
    <row r="1130" spans="1:1" x14ac:dyDescent="0.3">
      <c r="A1130" t="str">
        <f>IF(datos_limpios!R1130&lt;3,"Rango1","Rango2")</f>
        <v>Rango2</v>
      </c>
    </row>
    <row r="1131" spans="1:1" x14ac:dyDescent="0.3">
      <c r="A1131" t="str">
        <f>IF(datos_limpios!R1131&lt;3,"Rango1","Rango2")</f>
        <v>Rango2</v>
      </c>
    </row>
    <row r="1132" spans="1:1" x14ac:dyDescent="0.3">
      <c r="A1132" t="str">
        <f>IF(datos_limpios!R1132&lt;3,"Rango1","Rango2")</f>
        <v>Rango2</v>
      </c>
    </row>
    <row r="1133" spans="1:1" x14ac:dyDescent="0.3">
      <c r="A1133" t="str">
        <f>IF(datos_limpios!R1133&lt;3,"Rango1","Rango2")</f>
        <v>Rango2</v>
      </c>
    </row>
    <row r="1134" spans="1:1" x14ac:dyDescent="0.3">
      <c r="A1134" t="str">
        <f>IF(datos_limpios!R1134&lt;3,"Rango1","Rango2")</f>
        <v>Rango2</v>
      </c>
    </row>
    <row r="1135" spans="1:1" x14ac:dyDescent="0.3">
      <c r="A1135" t="str">
        <f>IF(datos_limpios!R1135&lt;3,"Rango1","Rango2")</f>
        <v>Rango2</v>
      </c>
    </row>
    <row r="1136" spans="1:1" x14ac:dyDescent="0.3">
      <c r="A1136" t="str">
        <f>IF(datos_limpios!R1136&lt;3,"Rango1","Rango2")</f>
        <v>Rango2</v>
      </c>
    </row>
    <row r="1137" spans="1:1" x14ac:dyDescent="0.3">
      <c r="A1137" t="str">
        <f>IF(datos_limpios!R1137&lt;3,"Rango1","Rango2")</f>
        <v>Rango2</v>
      </c>
    </row>
    <row r="1138" spans="1:1" x14ac:dyDescent="0.3">
      <c r="A1138" t="str">
        <f>IF(datos_limpios!R1138&lt;3,"Rango1","Rango2")</f>
        <v>Rango2</v>
      </c>
    </row>
    <row r="1139" spans="1:1" x14ac:dyDescent="0.3">
      <c r="A1139" t="str">
        <f>IF(datos_limpios!R1139&lt;3,"Rango1","Rango2")</f>
        <v>Rango2</v>
      </c>
    </row>
    <row r="1140" spans="1:1" x14ac:dyDescent="0.3">
      <c r="A1140" t="str">
        <f>IF(datos_limpios!R1140&lt;3,"Rango1","Rango2")</f>
        <v>Rango2</v>
      </c>
    </row>
    <row r="1141" spans="1:1" x14ac:dyDescent="0.3">
      <c r="A1141" t="str">
        <f>IF(datos_limpios!R1141&lt;3,"Rango1","Rango2")</f>
        <v>Rango2</v>
      </c>
    </row>
    <row r="1142" spans="1:1" x14ac:dyDescent="0.3">
      <c r="A1142" t="str">
        <f>IF(datos_limpios!R1142&lt;3,"Rango1","Rango2")</f>
        <v>Rango2</v>
      </c>
    </row>
    <row r="1143" spans="1:1" x14ac:dyDescent="0.3">
      <c r="A1143" t="str">
        <f>IF(datos_limpios!R1143&lt;3,"Rango1","Rango2")</f>
        <v>Rango2</v>
      </c>
    </row>
    <row r="1144" spans="1:1" x14ac:dyDescent="0.3">
      <c r="A1144" t="str">
        <f>IF(datos_limpios!R1144&lt;3,"Rango1","Rango2")</f>
        <v>Rango2</v>
      </c>
    </row>
    <row r="1145" spans="1:1" x14ac:dyDescent="0.3">
      <c r="A1145" t="str">
        <f>IF(datos_limpios!R1145&lt;3,"Rango1","Rango2")</f>
        <v>Rango2</v>
      </c>
    </row>
    <row r="1146" spans="1:1" x14ac:dyDescent="0.3">
      <c r="A1146" t="str">
        <f>IF(datos_limpios!R1146&lt;3,"Rango1","Rango2")</f>
        <v>Rango2</v>
      </c>
    </row>
    <row r="1147" spans="1:1" x14ac:dyDescent="0.3">
      <c r="A1147" t="str">
        <f>IF(datos_limpios!R1147&lt;3,"Rango1","Rango2")</f>
        <v>Rango2</v>
      </c>
    </row>
    <row r="1148" spans="1:1" x14ac:dyDescent="0.3">
      <c r="A1148" t="str">
        <f>IF(datos_limpios!R1148&lt;3,"Rango1","Rango2")</f>
        <v>Rango2</v>
      </c>
    </row>
    <row r="1149" spans="1:1" x14ac:dyDescent="0.3">
      <c r="A1149" t="str">
        <f>IF(datos_limpios!R1149&lt;3,"Rango1","Rango2")</f>
        <v>Rango2</v>
      </c>
    </row>
    <row r="1150" spans="1:1" x14ac:dyDescent="0.3">
      <c r="A1150" t="str">
        <f>IF(datos_limpios!R1150&lt;3,"Rango1","Rango2")</f>
        <v>Rango2</v>
      </c>
    </row>
    <row r="1151" spans="1:1" x14ac:dyDescent="0.3">
      <c r="A1151" t="str">
        <f>IF(datos_limpios!R1151&lt;3,"Rango1","Rango2")</f>
        <v>Rango2</v>
      </c>
    </row>
    <row r="1152" spans="1:1" x14ac:dyDescent="0.3">
      <c r="A1152" t="str">
        <f>IF(datos_limpios!R1152&lt;3,"Rango1","Rango2")</f>
        <v>Rango2</v>
      </c>
    </row>
    <row r="1153" spans="1:1" x14ac:dyDescent="0.3">
      <c r="A1153" t="str">
        <f>IF(datos_limpios!R1153&lt;3,"Rango1","Rango2")</f>
        <v>Rango2</v>
      </c>
    </row>
    <row r="1154" spans="1:1" x14ac:dyDescent="0.3">
      <c r="A1154" t="str">
        <f>IF(datos_limpios!R1154&lt;3,"Rango1","Rango2")</f>
        <v>Rango2</v>
      </c>
    </row>
    <row r="1155" spans="1:1" x14ac:dyDescent="0.3">
      <c r="A1155" t="str">
        <f>IF(datos_limpios!R1155&lt;3,"Rango1","Rango2")</f>
        <v>Rango2</v>
      </c>
    </row>
    <row r="1156" spans="1:1" x14ac:dyDescent="0.3">
      <c r="A1156" t="str">
        <f>IF(datos_limpios!R1156&lt;3,"Rango1","Rango2")</f>
        <v>Rango2</v>
      </c>
    </row>
    <row r="1157" spans="1:1" x14ac:dyDescent="0.3">
      <c r="A1157" t="str">
        <f>IF(datos_limpios!R1157&lt;3,"Rango1","Rango2")</f>
        <v>Rango2</v>
      </c>
    </row>
    <row r="1158" spans="1:1" x14ac:dyDescent="0.3">
      <c r="A1158" t="str">
        <f>IF(datos_limpios!R1158&lt;3,"Rango1","Rango2")</f>
        <v>Rango2</v>
      </c>
    </row>
    <row r="1159" spans="1:1" x14ac:dyDescent="0.3">
      <c r="A1159" t="str">
        <f>IF(datos_limpios!R1159&lt;3,"Rango1","Rango2")</f>
        <v>Rango2</v>
      </c>
    </row>
    <row r="1160" spans="1:1" x14ac:dyDescent="0.3">
      <c r="A1160" t="str">
        <f>IF(datos_limpios!R1160&lt;3,"Rango1","Rango2")</f>
        <v>Rango2</v>
      </c>
    </row>
    <row r="1161" spans="1:1" x14ac:dyDescent="0.3">
      <c r="A1161" t="str">
        <f>IF(datos_limpios!R1161&lt;3,"Rango1","Rango2")</f>
        <v>Rango2</v>
      </c>
    </row>
    <row r="1162" spans="1:1" x14ac:dyDescent="0.3">
      <c r="A1162" t="str">
        <f>IF(datos_limpios!R1162&lt;3,"Rango1","Rango2")</f>
        <v>Rango2</v>
      </c>
    </row>
    <row r="1163" spans="1:1" x14ac:dyDescent="0.3">
      <c r="A1163" t="str">
        <f>IF(datos_limpios!R1163&lt;3,"Rango1","Rango2")</f>
        <v>Rango2</v>
      </c>
    </row>
    <row r="1164" spans="1:1" x14ac:dyDescent="0.3">
      <c r="A1164" t="str">
        <f>IF(datos_limpios!R1164&lt;3,"Rango1","Rango2")</f>
        <v>Rango2</v>
      </c>
    </row>
    <row r="1165" spans="1:1" x14ac:dyDescent="0.3">
      <c r="A1165" t="str">
        <f>IF(datos_limpios!R1165&lt;3,"Rango1","Rango2")</f>
        <v>Rango2</v>
      </c>
    </row>
    <row r="1166" spans="1:1" x14ac:dyDescent="0.3">
      <c r="A1166" t="str">
        <f>IF(datos_limpios!R1166&lt;3,"Rango1","Rango2")</f>
        <v>Rango2</v>
      </c>
    </row>
    <row r="1167" spans="1:1" x14ac:dyDescent="0.3">
      <c r="A1167" t="str">
        <f>IF(datos_limpios!R1167&lt;3,"Rango1","Rango2")</f>
        <v>Rango2</v>
      </c>
    </row>
    <row r="1168" spans="1:1" x14ac:dyDescent="0.3">
      <c r="A1168" t="str">
        <f>IF(datos_limpios!R1168&lt;3,"Rango1","Rango2")</f>
        <v>Rango2</v>
      </c>
    </row>
    <row r="1169" spans="1:1" x14ac:dyDescent="0.3">
      <c r="A1169" t="str">
        <f>IF(datos_limpios!R1169&lt;3,"Rango1","Rango2")</f>
        <v>Rango2</v>
      </c>
    </row>
    <row r="1170" spans="1:1" x14ac:dyDescent="0.3">
      <c r="A1170" t="str">
        <f>IF(datos_limpios!R1170&lt;3,"Rango1","Rango2")</f>
        <v>Rango2</v>
      </c>
    </row>
    <row r="1171" spans="1:1" x14ac:dyDescent="0.3">
      <c r="A1171" t="str">
        <f>IF(datos_limpios!R1171&lt;3,"Rango1","Rango2")</f>
        <v>Rango2</v>
      </c>
    </row>
    <row r="1172" spans="1:1" x14ac:dyDescent="0.3">
      <c r="A1172" t="str">
        <f>IF(datos_limpios!R1172&lt;3,"Rango1","Rango2")</f>
        <v>Rango2</v>
      </c>
    </row>
    <row r="1173" spans="1:1" x14ac:dyDescent="0.3">
      <c r="A1173" t="str">
        <f>IF(datos_limpios!R1173&lt;3,"Rango1","Rango2")</f>
        <v>Rango2</v>
      </c>
    </row>
    <row r="1174" spans="1:1" x14ac:dyDescent="0.3">
      <c r="A1174" t="str">
        <f>IF(datos_limpios!R1174&lt;3,"Rango1","Rango2")</f>
        <v>Rango2</v>
      </c>
    </row>
    <row r="1175" spans="1:1" x14ac:dyDescent="0.3">
      <c r="A1175" t="str">
        <f>IF(datos_limpios!R1175&lt;3,"Rango1","Rango2")</f>
        <v>Rango2</v>
      </c>
    </row>
    <row r="1176" spans="1:1" x14ac:dyDescent="0.3">
      <c r="A1176" t="str">
        <f>IF(datos_limpios!R1176&lt;3,"Rango1","Rango2")</f>
        <v>Rango2</v>
      </c>
    </row>
    <row r="1177" spans="1:1" x14ac:dyDescent="0.3">
      <c r="A1177" t="str">
        <f>IF(datos_limpios!R1177&lt;3,"Rango1","Rango2")</f>
        <v>Rango2</v>
      </c>
    </row>
    <row r="1178" spans="1:1" x14ac:dyDescent="0.3">
      <c r="A1178" t="str">
        <f>IF(datos_limpios!R1178&lt;3,"Rango1","Rango2")</f>
        <v>Rango2</v>
      </c>
    </row>
    <row r="1179" spans="1:1" x14ac:dyDescent="0.3">
      <c r="A1179" t="str">
        <f>IF(datos_limpios!R1179&lt;3,"Rango1","Rango2")</f>
        <v>Rango2</v>
      </c>
    </row>
    <row r="1180" spans="1:1" x14ac:dyDescent="0.3">
      <c r="A1180" t="str">
        <f>IF(datos_limpios!R1180&lt;3,"Rango1","Rango2")</f>
        <v>Rango2</v>
      </c>
    </row>
    <row r="1181" spans="1:1" x14ac:dyDescent="0.3">
      <c r="A1181" t="str">
        <f>IF(datos_limpios!R1181&lt;3,"Rango1","Rango2")</f>
        <v>Rango2</v>
      </c>
    </row>
    <row r="1182" spans="1:1" x14ac:dyDescent="0.3">
      <c r="A1182" t="str">
        <f>IF(datos_limpios!R1182&lt;3,"Rango1","Rango2")</f>
        <v>Rango2</v>
      </c>
    </row>
    <row r="1183" spans="1:1" x14ac:dyDescent="0.3">
      <c r="A1183" t="str">
        <f>IF(datos_limpios!R1183&lt;3,"Rango1","Rango2")</f>
        <v>Rango2</v>
      </c>
    </row>
    <row r="1184" spans="1:1" x14ac:dyDescent="0.3">
      <c r="A1184" t="str">
        <f>IF(datos_limpios!R1184&lt;3,"Rango1","Rango2")</f>
        <v>Rango2</v>
      </c>
    </row>
    <row r="1185" spans="1:1" x14ac:dyDescent="0.3">
      <c r="A1185" t="str">
        <f>IF(datos_limpios!R1185&lt;3,"Rango1","Rango2")</f>
        <v>Rango2</v>
      </c>
    </row>
    <row r="1186" spans="1:1" x14ac:dyDescent="0.3">
      <c r="A1186" t="str">
        <f>IF(datos_limpios!R1186&lt;3,"Rango1","Rango2")</f>
        <v>Rango2</v>
      </c>
    </row>
    <row r="1187" spans="1:1" x14ac:dyDescent="0.3">
      <c r="A1187" t="str">
        <f>IF(datos_limpios!R1187&lt;3,"Rango1","Rango2")</f>
        <v>Rango2</v>
      </c>
    </row>
    <row r="1188" spans="1:1" x14ac:dyDescent="0.3">
      <c r="A1188" t="str">
        <f>IF(datos_limpios!R1188&lt;3,"Rango1","Rango2")</f>
        <v>Rango2</v>
      </c>
    </row>
    <row r="1189" spans="1:1" x14ac:dyDescent="0.3">
      <c r="A1189" t="str">
        <f>IF(datos_limpios!R1189&lt;3,"Rango1","Rango2")</f>
        <v>Rango2</v>
      </c>
    </row>
    <row r="1190" spans="1:1" x14ac:dyDescent="0.3">
      <c r="A1190" t="str">
        <f>IF(datos_limpios!R1190&lt;3,"Rango1","Rango2")</f>
        <v>Rango2</v>
      </c>
    </row>
    <row r="1191" spans="1:1" x14ac:dyDescent="0.3">
      <c r="A1191" t="str">
        <f>IF(datos_limpios!R1191&lt;3,"Rango1","Rango2")</f>
        <v>Rango2</v>
      </c>
    </row>
    <row r="1192" spans="1:1" x14ac:dyDescent="0.3">
      <c r="A1192" t="str">
        <f>IF(datos_limpios!R1192&lt;3,"Rango1","Rango2")</f>
        <v>Rango2</v>
      </c>
    </row>
    <row r="1193" spans="1:1" x14ac:dyDescent="0.3">
      <c r="A1193" t="str">
        <f>IF(datos_limpios!R1193&lt;3,"Rango1","Rango2")</f>
        <v>Rango2</v>
      </c>
    </row>
    <row r="1194" spans="1:1" x14ac:dyDescent="0.3">
      <c r="A1194" t="str">
        <f>IF(datos_limpios!R1194&lt;3,"Rango1","Rango2")</f>
        <v>Rango2</v>
      </c>
    </row>
    <row r="1195" spans="1:1" x14ac:dyDescent="0.3">
      <c r="A1195" t="str">
        <f>IF(datos_limpios!R1195&lt;3,"Rango1","Rango2")</f>
        <v>Rango2</v>
      </c>
    </row>
    <row r="1196" spans="1:1" x14ac:dyDescent="0.3">
      <c r="A1196" t="str">
        <f>IF(datos_limpios!R1196&lt;3,"Rango1","Rango2")</f>
        <v>Rango2</v>
      </c>
    </row>
    <row r="1197" spans="1:1" x14ac:dyDescent="0.3">
      <c r="A1197" t="str">
        <f>IF(datos_limpios!R1197&lt;3,"Rango1","Rango2")</f>
        <v>Rango2</v>
      </c>
    </row>
    <row r="1198" spans="1:1" x14ac:dyDescent="0.3">
      <c r="A1198" t="str">
        <f>IF(datos_limpios!R1198&lt;3,"Rango1","Rango2")</f>
        <v>Rango2</v>
      </c>
    </row>
    <row r="1199" spans="1:1" x14ac:dyDescent="0.3">
      <c r="A1199" t="str">
        <f>IF(datos_limpios!R1199&lt;3,"Rango1","Rango2")</f>
        <v>Rango2</v>
      </c>
    </row>
    <row r="1200" spans="1:1" x14ac:dyDescent="0.3">
      <c r="A1200" t="str">
        <f>IF(datos_limpios!R1200&lt;3,"Rango1","Rango2")</f>
        <v>Rango2</v>
      </c>
    </row>
    <row r="1201" spans="1:1" x14ac:dyDescent="0.3">
      <c r="A1201" t="str">
        <f>IF(datos_limpios!R1201&lt;3,"Rango1","Rango2")</f>
        <v>Rango2</v>
      </c>
    </row>
    <row r="1202" spans="1:1" x14ac:dyDescent="0.3">
      <c r="A1202" t="str">
        <f>IF(datos_limpios!R1202&lt;3,"Rango1","Rango2")</f>
        <v>Rango2</v>
      </c>
    </row>
    <row r="1203" spans="1:1" x14ac:dyDescent="0.3">
      <c r="A1203" t="str">
        <f>IF(datos_limpios!R1203&lt;3,"Rango1","Rango2")</f>
        <v>Rango2</v>
      </c>
    </row>
    <row r="1204" spans="1:1" x14ac:dyDescent="0.3">
      <c r="A1204" t="str">
        <f>IF(datos_limpios!R1204&lt;3,"Rango1","Rango2")</f>
        <v>Rango2</v>
      </c>
    </row>
    <row r="1205" spans="1:1" x14ac:dyDescent="0.3">
      <c r="A1205" t="str">
        <f>IF(datos_limpios!R1205&lt;3,"Rango1","Rango2")</f>
        <v>Rango2</v>
      </c>
    </row>
    <row r="1206" spans="1:1" x14ac:dyDescent="0.3">
      <c r="A1206" t="str">
        <f>IF(datos_limpios!R1206&lt;3,"Rango1","Rango2")</f>
        <v>Rango2</v>
      </c>
    </row>
    <row r="1207" spans="1:1" x14ac:dyDescent="0.3">
      <c r="A1207" t="str">
        <f>IF(datos_limpios!R1207&lt;3,"Rango1","Rango2")</f>
        <v>Rango2</v>
      </c>
    </row>
    <row r="1208" spans="1:1" x14ac:dyDescent="0.3">
      <c r="A1208" t="str">
        <f>IF(datos_limpios!R1208&lt;3,"Rango1","Rango2")</f>
        <v>Rango2</v>
      </c>
    </row>
    <row r="1209" spans="1:1" x14ac:dyDescent="0.3">
      <c r="A1209" t="str">
        <f>IF(datos_limpios!R1209&lt;3,"Rango1","Rango2")</f>
        <v>Rango2</v>
      </c>
    </row>
    <row r="1210" spans="1:1" x14ac:dyDescent="0.3">
      <c r="A1210" t="str">
        <f>IF(datos_limpios!R1210&lt;3,"Rango1","Rango2")</f>
        <v>Rango2</v>
      </c>
    </row>
    <row r="1211" spans="1:1" x14ac:dyDescent="0.3">
      <c r="A1211" t="str">
        <f>IF(datos_limpios!R1211&lt;3,"Rango1","Rango2")</f>
        <v>Rango2</v>
      </c>
    </row>
    <row r="1212" spans="1:1" x14ac:dyDescent="0.3">
      <c r="A1212" t="str">
        <f>IF(datos_limpios!R1212&lt;3,"Rango1","Rango2")</f>
        <v>Rango2</v>
      </c>
    </row>
    <row r="1213" spans="1:1" x14ac:dyDescent="0.3">
      <c r="A1213" t="str">
        <f>IF(datos_limpios!R1213&lt;3,"Rango1","Rango2")</f>
        <v>Rango2</v>
      </c>
    </row>
    <row r="1214" spans="1:1" x14ac:dyDescent="0.3">
      <c r="A1214" t="str">
        <f>IF(datos_limpios!R1214&lt;3,"Rango1","Rango2")</f>
        <v>Rango2</v>
      </c>
    </row>
    <row r="1215" spans="1:1" x14ac:dyDescent="0.3">
      <c r="A1215" t="str">
        <f>IF(datos_limpios!R1215&lt;3,"Rango1","Rango2")</f>
        <v>Rango2</v>
      </c>
    </row>
    <row r="1216" spans="1:1" x14ac:dyDescent="0.3">
      <c r="A1216" t="str">
        <f>IF(datos_limpios!R1216&lt;3,"Rango1","Rango2")</f>
        <v>Rango2</v>
      </c>
    </row>
    <row r="1217" spans="1:1" x14ac:dyDescent="0.3">
      <c r="A1217" t="str">
        <f>IF(datos_limpios!R1217&lt;3,"Rango1","Rango2")</f>
        <v>Rango2</v>
      </c>
    </row>
    <row r="1218" spans="1:1" x14ac:dyDescent="0.3">
      <c r="A1218" t="str">
        <f>IF(datos_limpios!R1218&lt;3,"Rango1","Rango2")</f>
        <v>Rango2</v>
      </c>
    </row>
    <row r="1219" spans="1:1" x14ac:dyDescent="0.3">
      <c r="A1219" t="str">
        <f>IF(datos_limpios!R1219&lt;3,"Rango1","Rango2")</f>
        <v>Rango2</v>
      </c>
    </row>
    <row r="1220" spans="1:1" x14ac:dyDescent="0.3">
      <c r="A1220" t="str">
        <f>IF(datos_limpios!R1220&lt;3,"Rango1","Rango2")</f>
        <v>Rango2</v>
      </c>
    </row>
    <row r="1221" spans="1:1" x14ac:dyDescent="0.3">
      <c r="A1221" t="str">
        <f>IF(datos_limpios!R1221&lt;3,"Rango1","Rango2")</f>
        <v>Rango2</v>
      </c>
    </row>
    <row r="1222" spans="1:1" x14ac:dyDescent="0.3">
      <c r="A1222" t="str">
        <f>IF(datos_limpios!R1222&lt;3,"Rango1","Rango2")</f>
        <v>Rango2</v>
      </c>
    </row>
    <row r="1223" spans="1:1" x14ac:dyDescent="0.3">
      <c r="A1223" t="str">
        <f>IF(datos_limpios!R1223&lt;3,"Rango1","Rango2")</f>
        <v>Rango2</v>
      </c>
    </row>
    <row r="1224" spans="1:1" x14ac:dyDescent="0.3">
      <c r="A1224" t="str">
        <f>IF(datos_limpios!R1224&lt;3,"Rango1","Rango2")</f>
        <v>Rango2</v>
      </c>
    </row>
    <row r="1225" spans="1:1" x14ac:dyDescent="0.3">
      <c r="A1225" t="str">
        <f>IF(datos_limpios!R1225&lt;3,"Rango1","Rango2")</f>
        <v>Rango2</v>
      </c>
    </row>
    <row r="1226" spans="1:1" x14ac:dyDescent="0.3">
      <c r="A1226" t="str">
        <f>IF(datos_limpios!R1226&lt;3,"Rango1","Rango2")</f>
        <v>Rango2</v>
      </c>
    </row>
    <row r="1227" spans="1:1" x14ac:dyDescent="0.3">
      <c r="A1227" t="str">
        <f>IF(datos_limpios!R1227&lt;3,"Rango1","Rango2")</f>
        <v>Rango2</v>
      </c>
    </row>
    <row r="1228" spans="1:1" x14ac:dyDescent="0.3">
      <c r="A1228" t="str">
        <f>IF(datos_limpios!R1228&lt;3,"Rango1","Rango2")</f>
        <v>Rango2</v>
      </c>
    </row>
    <row r="1229" spans="1:1" x14ac:dyDescent="0.3">
      <c r="A1229" t="str">
        <f>IF(datos_limpios!R1229&lt;3,"Rango1","Rango2")</f>
        <v>Rango2</v>
      </c>
    </row>
    <row r="1230" spans="1:1" x14ac:dyDescent="0.3">
      <c r="A1230" t="str">
        <f>IF(datos_limpios!R1230&lt;3,"Rango1","Rango2")</f>
        <v>Rango2</v>
      </c>
    </row>
    <row r="1231" spans="1:1" x14ac:dyDescent="0.3">
      <c r="A1231" t="str">
        <f>IF(datos_limpios!R1231&lt;3,"Rango1","Rango2")</f>
        <v>Rango2</v>
      </c>
    </row>
    <row r="1232" spans="1:1" x14ac:dyDescent="0.3">
      <c r="A1232" t="str">
        <f>IF(datos_limpios!R1232&lt;3,"Rango1","Rango2")</f>
        <v>Rango2</v>
      </c>
    </row>
    <row r="1233" spans="1:1" x14ac:dyDescent="0.3">
      <c r="A1233" t="str">
        <f>IF(datos_limpios!R1233&lt;3,"Rango1","Rango2")</f>
        <v>Rango2</v>
      </c>
    </row>
    <row r="1234" spans="1:1" x14ac:dyDescent="0.3">
      <c r="A1234" t="str">
        <f>IF(datos_limpios!R1234&lt;3,"Rango1","Rango2")</f>
        <v>Rango2</v>
      </c>
    </row>
    <row r="1235" spans="1:1" x14ac:dyDescent="0.3">
      <c r="A1235" t="str">
        <f>IF(datos_limpios!R1235&lt;3,"Rango1","Rango2")</f>
        <v>Rango2</v>
      </c>
    </row>
    <row r="1236" spans="1:1" x14ac:dyDescent="0.3">
      <c r="A1236" t="str">
        <f>IF(datos_limpios!R1236&lt;3,"Rango1","Rango2")</f>
        <v>Rango2</v>
      </c>
    </row>
    <row r="1237" spans="1:1" x14ac:dyDescent="0.3">
      <c r="A1237" t="str">
        <f>IF(datos_limpios!R1237&lt;3,"Rango1","Rango2")</f>
        <v>Rango2</v>
      </c>
    </row>
    <row r="1238" spans="1:1" x14ac:dyDescent="0.3">
      <c r="A1238" t="str">
        <f>IF(datos_limpios!R1238&lt;3,"Rango1","Rango2")</f>
        <v>Rango2</v>
      </c>
    </row>
    <row r="1239" spans="1:1" x14ac:dyDescent="0.3">
      <c r="A1239" t="str">
        <f>IF(datos_limpios!R1239&lt;3,"Rango1","Rango2")</f>
        <v>Rango2</v>
      </c>
    </row>
    <row r="1240" spans="1:1" x14ac:dyDescent="0.3">
      <c r="A1240" t="str">
        <f>IF(datos_limpios!R1240&lt;3,"Rango1","Rango2")</f>
        <v>Rango2</v>
      </c>
    </row>
    <row r="1241" spans="1:1" x14ac:dyDescent="0.3">
      <c r="A1241" t="str">
        <f>IF(datos_limpios!R1241&lt;3,"Rango1","Rango2")</f>
        <v>Rango2</v>
      </c>
    </row>
    <row r="1242" spans="1:1" x14ac:dyDescent="0.3">
      <c r="A1242" t="str">
        <f>IF(datos_limpios!R1242&lt;3,"Rango1","Rango2")</f>
        <v>Rango2</v>
      </c>
    </row>
    <row r="1243" spans="1:1" x14ac:dyDescent="0.3">
      <c r="A1243" t="str">
        <f>IF(datos_limpios!R1243&lt;3,"Rango1","Rango2")</f>
        <v>Rango2</v>
      </c>
    </row>
    <row r="1244" spans="1:1" x14ac:dyDescent="0.3">
      <c r="A1244" t="str">
        <f>IF(datos_limpios!R1244&lt;3,"Rango1","Rango2")</f>
        <v>Rango2</v>
      </c>
    </row>
    <row r="1245" spans="1:1" x14ac:dyDescent="0.3">
      <c r="A1245" t="str">
        <f>IF(datos_limpios!R1245&lt;3,"Rango1","Rango2")</f>
        <v>Rango2</v>
      </c>
    </row>
    <row r="1246" spans="1:1" x14ac:dyDescent="0.3">
      <c r="A1246" t="str">
        <f>IF(datos_limpios!R1246&lt;3,"Rango1","Rango2")</f>
        <v>Rango2</v>
      </c>
    </row>
    <row r="1247" spans="1:1" x14ac:dyDescent="0.3">
      <c r="A1247" t="str">
        <f>IF(datos_limpios!R1247&lt;3,"Rango1","Rango2")</f>
        <v>Rango2</v>
      </c>
    </row>
    <row r="1248" spans="1:1" x14ac:dyDescent="0.3">
      <c r="A1248" t="str">
        <f>IF(datos_limpios!R1248&lt;3,"Rango1","Rango2")</f>
        <v>Rango2</v>
      </c>
    </row>
    <row r="1249" spans="1:1" x14ac:dyDescent="0.3">
      <c r="A1249" t="str">
        <f>IF(datos_limpios!R1249&lt;3,"Rango1","Rango2")</f>
        <v>Rango2</v>
      </c>
    </row>
    <row r="1250" spans="1:1" x14ac:dyDescent="0.3">
      <c r="A1250" t="str">
        <f>IF(datos_limpios!R1250&lt;3,"Rango1","Rango2")</f>
        <v>Rango2</v>
      </c>
    </row>
    <row r="1251" spans="1:1" x14ac:dyDescent="0.3">
      <c r="A1251" t="str">
        <f>IF(datos_limpios!R1251&lt;3,"Rango1","Rango2")</f>
        <v>Rango2</v>
      </c>
    </row>
    <row r="1252" spans="1:1" x14ac:dyDescent="0.3">
      <c r="A1252" t="str">
        <f>IF(datos_limpios!R1252&lt;3,"Rango1","Rango2")</f>
        <v>Rango2</v>
      </c>
    </row>
    <row r="1253" spans="1:1" x14ac:dyDescent="0.3">
      <c r="A1253" t="str">
        <f>IF(datos_limpios!R1253&lt;3,"Rango1","Rango2")</f>
        <v>Rango2</v>
      </c>
    </row>
    <row r="1254" spans="1:1" x14ac:dyDescent="0.3">
      <c r="A1254" t="str">
        <f>IF(datos_limpios!R1254&lt;3,"Rango1","Rango2")</f>
        <v>Rango2</v>
      </c>
    </row>
    <row r="1255" spans="1:1" x14ac:dyDescent="0.3">
      <c r="A1255" t="str">
        <f>IF(datos_limpios!R1255&lt;3,"Rango1","Rango2")</f>
        <v>Rango2</v>
      </c>
    </row>
    <row r="1256" spans="1:1" x14ac:dyDescent="0.3">
      <c r="A1256" t="str">
        <f>IF(datos_limpios!R1256&lt;3,"Rango1","Rango2")</f>
        <v>Rango2</v>
      </c>
    </row>
    <row r="1257" spans="1:1" x14ac:dyDescent="0.3">
      <c r="A1257" t="str">
        <f>IF(datos_limpios!R1257&lt;3,"Rango1","Rango2")</f>
        <v>Rango2</v>
      </c>
    </row>
    <row r="1258" spans="1:1" x14ac:dyDescent="0.3">
      <c r="A1258" t="str">
        <f>IF(datos_limpios!R1258&lt;3,"Rango1","Rango2")</f>
        <v>Rango2</v>
      </c>
    </row>
    <row r="1259" spans="1:1" x14ac:dyDescent="0.3">
      <c r="A1259" t="str">
        <f>IF(datos_limpios!R1259&lt;3,"Rango1","Rango2")</f>
        <v>Rango2</v>
      </c>
    </row>
    <row r="1260" spans="1:1" x14ac:dyDescent="0.3">
      <c r="A1260" t="str">
        <f>IF(datos_limpios!R1260&lt;3,"Rango1","Rango2")</f>
        <v>Rango2</v>
      </c>
    </row>
    <row r="1261" spans="1:1" x14ac:dyDescent="0.3">
      <c r="A1261" t="str">
        <f>IF(datos_limpios!R1261&lt;3,"Rango1","Rango2")</f>
        <v>Rango2</v>
      </c>
    </row>
    <row r="1262" spans="1:1" x14ac:dyDescent="0.3">
      <c r="A1262" t="str">
        <f>IF(datos_limpios!R1262&lt;3,"Rango1","Rango2")</f>
        <v>Rango2</v>
      </c>
    </row>
    <row r="1263" spans="1:1" x14ac:dyDescent="0.3">
      <c r="A1263" t="str">
        <f>IF(datos_limpios!R1263&lt;3,"Rango1","Rango2")</f>
        <v>Rango2</v>
      </c>
    </row>
    <row r="1264" spans="1:1" x14ac:dyDescent="0.3">
      <c r="A1264" t="str">
        <f>IF(datos_limpios!R1264&lt;3,"Rango1","Rango2")</f>
        <v>Rango2</v>
      </c>
    </row>
    <row r="1265" spans="1:1" x14ac:dyDescent="0.3">
      <c r="A1265" t="str">
        <f>IF(datos_limpios!R1265&lt;3,"Rango1","Rango2")</f>
        <v>Rango2</v>
      </c>
    </row>
    <row r="1266" spans="1:1" x14ac:dyDescent="0.3">
      <c r="A1266" t="str">
        <f>IF(datos_limpios!R1266&lt;3,"Rango1","Rango2")</f>
        <v>Rango2</v>
      </c>
    </row>
    <row r="1267" spans="1:1" x14ac:dyDescent="0.3">
      <c r="A1267" t="str">
        <f>IF(datos_limpios!R1267&lt;3,"Rango1","Rango2")</f>
        <v>Rango2</v>
      </c>
    </row>
    <row r="1268" spans="1:1" x14ac:dyDescent="0.3">
      <c r="A1268" t="str">
        <f>IF(datos_limpios!R1268&lt;3,"Rango1","Rango2")</f>
        <v>Rango2</v>
      </c>
    </row>
    <row r="1269" spans="1:1" x14ac:dyDescent="0.3">
      <c r="A1269" t="str">
        <f>IF(datos_limpios!R1269&lt;3,"Rango1","Rango2")</f>
        <v>Rango2</v>
      </c>
    </row>
    <row r="1270" spans="1:1" x14ac:dyDescent="0.3">
      <c r="A1270" t="str">
        <f>IF(datos_limpios!R1270&lt;3,"Rango1","Rango2")</f>
        <v>Rango2</v>
      </c>
    </row>
    <row r="1271" spans="1:1" x14ac:dyDescent="0.3">
      <c r="A1271" t="str">
        <f>IF(datos_limpios!R1271&lt;3,"Rango1","Rango2")</f>
        <v>Rango2</v>
      </c>
    </row>
    <row r="1272" spans="1:1" x14ac:dyDescent="0.3">
      <c r="A1272" t="str">
        <f>IF(datos_limpios!R1272&lt;3,"Rango1","Rango2")</f>
        <v>Rango2</v>
      </c>
    </row>
    <row r="1273" spans="1:1" x14ac:dyDescent="0.3">
      <c r="A1273" t="str">
        <f>IF(datos_limpios!R1273&lt;3,"Rango1","Rango2")</f>
        <v>Rango2</v>
      </c>
    </row>
    <row r="1274" spans="1:1" x14ac:dyDescent="0.3">
      <c r="A1274" t="str">
        <f>IF(datos_limpios!R1274&lt;3,"Rango1","Rango2")</f>
        <v>Rango2</v>
      </c>
    </row>
    <row r="1275" spans="1:1" x14ac:dyDescent="0.3">
      <c r="A1275" t="str">
        <f>IF(datos_limpios!R1275&lt;3,"Rango1","Rango2")</f>
        <v>Rango2</v>
      </c>
    </row>
    <row r="1276" spans="1:1" x14ac:dyDescent="0.3">
      <c r="A1276" t="str">
        <f>IF(datos_limpios!R1276&lt;3,"Rango1","Rango2")</f>
        <v>Rango2</v>
      </c>
    </row>
    <row r="1277" spans="1:1" x14ac:dyDescent="0.3">
      <c r="A1277" t="str">
        <f>IF(datos_limpios!R1277&lt;3,"Rango1","Rango2")</f>
        <v>Rango2</v>
      </c>
    </row>
    <row r="1278" spans="1:1" x14ac:dyDescent="0.3">
      <c r="A1278" t="str">
        <f>IF(datos_limpios!R1278&lt;3,"Rango1","Rango2")</f>
        <v>Rango2</v>
      </c>
    </row>
    <row r="1279" spans="1:1" x14ac:dyDescent="0.3">
      <c r="A1279" t="str">
        <f>IF(datos_limpios!R1279&lt;3,"Rango1","Rango2")</f>
        <v>Rango2</v>
      </c>
    </row>
    <row r="1280" spans="1:1" x14ac:dyDescent="0.3">
      <c r="A1280" t="str">
        <f>IF(datos_limpios!R1280&lt;3,"Rango1","Rango2")</f>
        <v>Rango2</v>
      </c>
    </row>
    <row r="1281" spans="1:1" x14ac:dyDescent="0.3">
      <c r="A1281" t="str">
        <f>IF(datos_limpios!R1281&lt;3,"Rango1","Rango2")</f>
        <v>Rango2</v>
      </c>
    </row>
    <row r="1282" spans="1:1" x14ac:dyDescent="0.3">
      <c r="A1282" t="str">
        <f>IF(datos_limpios!R1282&lt;3,"Rango1","Rango2")</f>
        <v>Rango2</v>
      </c>
    </row>
    <row r="1283" spans="1:1" x14ac:dyDescent="0.3">
      <c r="A1283" t="str">
        <f>IF(datos_limpios!R1283&lt;3,"Rango1","Rango2")</f>
        <v>Rango2</v>
      </c>
    </row>
    <row r="1284" spans="1:1" x14ac:dyDescent="0.3">
      <c r="A1284" t="str">
        <f>IF(datos_limpios!R1284&lt;3,"Rango1","Rango2")</f>
        <v>Rango2</v>
      </c>
    </row>
    <row r="1285" spans="1:1" x14ac:dyDescent="0.3">
      <c r="A1285" t="str">
        <f>IF(datos_limpios!R1285&lt;3,"Rango1","Rango2")</f>
        <v>Rango2</v>
      </c>
    </row>
    <row r="1286" spans="1:1" x14ac:dyDescent="0.3">
      <c r="A1286" t="str">
        <f>IF(datos_limpios!R1286&lt;3,"Rango1","Rango2")</f>
        <v>Rango2</v>
      </c>
    </row>
    <row r="1287" spans="1:1" x14ac:dyDescent="0.3">
      <c r="A1287" t="str">
        <f>IF(datos_limpios!R1287&lt;3,"Rango1","Rango2")</f>
        <v>Rango2</v>
      </c>
    </row>
    <row r="1288" spans="1:1" x14ac:dyDescent="0.3">
      <c r="A1288" t="str">
        <f>IF(datos_limpios!R1288&lt;3,"Rango1","Rango2")</f>
        <v>Rango2</v>
      </c>
    </row>
    <row r="1289" spans="1:1" x14ac:dyDescent="0.3">
      <c r="A1289" t="str">
        <f>IF(datos_limpios!R1289&lt;3,"Rango1","Rango2")</f>
        <v>Rango2</v>
      </c>
    </row>
    <row r="1290" spans="1:1" x14ac:dyDescent="0.3">
      <c r="A1290" t="str">
        <f>IF(datos_limpios!R1290&lt;3,"Rango1","Rango2")</f>
        <v>Rango2</v>
      </c>
    </row>
    <row r="1291" spans="1:1" x14ac:dyDescent="0.3">
      <c r="A1291" t="str">
        <f>IF(datos_limpios!R1291&lt;3,"Rango1","Rango2")</f>
        <v>Rango2</v>
      </c>
    </row>
    <row r="1292" spans="1:1" x14ac:dyDescent="0.3">
      <c r="A1292" t="str">
        <f>IF(datos_limpios!R1292&lt;3,"Rango1","Rango2")</f>
        <v>Rango2</v>
      </c>
    </row>
    <row r="1293" spans="1:1" x14ac:dyDescent="0.3">
      <c r="A1293" t="str">
        <f>IF(datos_limpios!R1293&lt;3,"Rango1","Rango2")</f>
        <v>Rango2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448-B6EA-4770-A2D0-9224291D94B7}">
  <dimension ref="A1:E8"/>
  <sheetViews>
    <sheetView workbookViewId="0">
      <selection activeCell="F1" sqref="F1"/>
    </sheetView>
  </sheetViews>
  <sheetFormatPr baseColWidth="10" defaultRowHeight="14.4" x14ac:dyDescent="0.3"/>
  <cols>
    <col min="1" max="1" width="17.33203125" bestFit="1" customWidth="1"/>
    <col min="2" max="2" width="24.109375" bestFit="1" customWidth="1"/>
    <col min="3" max="3" width="21.21875" bestFit="1" customWidth="1"/>
    <col min="4" max="4" width="21.77734375" bestFit="1" customWidth="1"/>
    <col min="5" max="5" width="30.6640625" bestFit="1" customWidth="1"/>
  </cols>
  <sheetData>
    <row r="1" spans="1:5" x14ac:dyDescent="0.3">
      <c r="A1" s="4" t="s">
        <v>1494</v>
      </c>
      <c r="B1" t="s">
        <v>1496</v>
      </c>
      <c r="C1" s="1" t="s">
        <v>1509</v>
      </c>
      <c r="D1" t="s">
        <v>1510</v>
      </c>
      <c r="E1" t="s">
        <v>1511</v>
      </c>
    </row>
    <row r="2" spans="1:5" x14ac:dyDescent="0.3">
      <c r="A2" s="5">
        <v>2</v>
      </c>
      <c r="B2" s="7">
        <v>12</v>
      </c>
      <c r="C2" s="1">
        <v>129800</v>
      </c>
      <c r="D2" s="7">
        <v>19383.166666666668</v>
      </c>
      <c r="E2" s="7">
        <v>61.666666666666664</v>
      </c>
    </row>
    <row r="3" spans="1:5" x14ac:dyDescent="0.3">
      <c r="A3" s="5">
        <v>4</v>
      </c>
      <c r="B3" s="7">
        <v>164</v>
      </c>
      <c r="C3" s="1">
        <v>52134.097024390248</v>
      </c>
      <c r="D3" s="7">
        <v>23699.390243902439</v>
      </c>
      <c r="E3" s="7">
        <v>60.921951219512202</v>
      </c>
    </row>
    <row r="4" spans="1:5" x14ac:dyDescent="0.3">
      <c r="A4" s="5">
        <v>5</v>
      </c>
      <c r="B4" s="7">
        <v>7870</v>
      </c>
      <c r="C4" s="1">
        <v>16346.307007623891</v>
      </c>
      <c r="D4" s="7">
        <v>52050.380559085133</v>
      </c>
      <c r="E4" s="7">
        <v>49.204891994917411</v>
      </c>
    </row>
    <row r="5" spans="1:5" x14ac:dyDescent="0.3">
      <c r="A5" s="5">
        <v>6</v>
      </c>
      <c r="B5" s="7">
        <v>138</v>
      </c>
      <c r="C5" s="1">
        <v>26619.521260869569</v>
      </c>
      <c r="D5" s="7">
        <v>30529.130434782608</v>
      </c>
      <c r="E5" s="7">
        <v>59.521739130434781</v>
      </c>
    </row>
    <row r="6" spans="1:5" x14ac:dyDescent="0.3">
      <c r="A6" s="5">
        <v>7</v>
      </c>
      <c r="B6" s="7">
        <v>1792</v>
      </c>
      <c r="C6" s="1">
        <v>23914.987679687503</v>
      </c>
      <c r="D6" s="7">
        <v>68783.6640625</v>
      </c>
      <c r="E6" s="7">
        <v>66.35546875</v>
      </c>
    </row>
    <row r="7" spans="1:5" x14ac:dyDescent="0.3">
      <c r="A7" s="5">
        <v>8</v>
      </c>
      <c r="B7" s="7">
        <v>280</v>
      </c>
      <c r="C7" s="1">
        <v>11047.456200000001</v>
      </c>
      <c r="D7" s="7">
        <v>80870.428571428565</v>
      </c>
      <c r="E7" s="7">
        <v>57.428571428571431</v>
      </c>
    </row>
    <row r="8" spans="1:5" x14ac:dyDescent="0.3">
      <c r="A8" s="5" t="s">
        <v>1495</v>
      </c>
      <c r="B8" s="7">
        <v>10256</v>
      </c>
      <c r="C8" s="1">
        <v>18483.995870801038</v>
      </c>
      <c r="D8" s="7">
        <v>53827.662015503876</v>
      </c>
      <c r="E8" s="7">
        <v>52.032196382428943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FDE-52D2-493C-9377-67FFCC8E1E8E}">
  <dimension ref="A4:L1023"/>
  <sheetViews>
    <sheetView workbookViewId="0">
      <selection activeCell="N49" sqref="N49"/>
    </sheetView>
  </sheetViews>
  <sheetFormatPr baseColWidth="10" defaultRowHeight="14.4" x14ac:dyDescent="0.3"/>
  <cols>
    <col min="1" max="1" width="55.109375" bestFit="1" customWidth="1"/>
    <col min="2" max="2" width="19" bestFit="1" customWidth="1"/>
    <col min="3" max="3" width="11.5546875" style="27"/>
    <col min="8" max="8" width="11.77734375" customWidth="1"/>
    <col min="9" max="10" width="20.44140625" bestFit="1" customWidth="1"/>
  </cols>
  <sheetData>
    <row r="4" spans="1:12" x14ac:dyDescent="0.3">
      <c r="A4" t="s">
        <v>1528</v>
      </c>
      <c r="B4" t="s">
        <v>1529</v>
      </c>
      <c r="C4"/>
    </row>
    <row r="5" spans="1:12" x14ac:dyDescent="0.3">
      <c r="A5" s="26" t="s">
        <v>128</v>
      </c>
      <c r="B5" s="26">
        <f>COUNTIF(datos_limpios!$A$2:$A$1936,Tabla4[[#This Row],[Marcas]])</f>
        <v>119</v>
      </c>
      <c r="C5"/>
      <c r="D5" s="26"/>
      <c r="E5" s="26"/>
    </row>
    <row r="6" spans="1:12" x14ac:dyDescent="0.3">
      <c r="A6" s="26" t="s">
        <v>41</v>
      </c>
      <c r="B6" s="26">
        <f>COUNTIF(datos_limpios!$A$2:$A$1936,Tabla4[[#This Row],[Marcas]])</f>
        <v>90</v>
      </c>
      <c r="C6"/>
      <c r="D6" s="26"/>
      <c r="E6" s="26"/>
    </row>
    <row r="7" spans="1:12" x14ac:dyDescent="0.3">
      <c r="A7" s="26" t="s">
        <v>832</v>
      </c>
      <c r="B7" s="26">
        <f>COUNTIF(datos_limpios!$A$2:$A$1936,Tabla4[[#This Row],[Marcas]])</f>
        <v>7</v>
      </c>
      <c r="C7"/>
      <c r="D7" s="26"/>
      <c r="E7" s="26"/>
      <c r="H7" t="s">
        <v>1533</v>
      </c>
      <c r="I7" t="s">
        <v>1537</v>
      </c>
      <c r="J7" t="s">
        <v>1534</v>
      </c>
    </row>
    <row r="8" spans="1:12" x14ac:dyDescent="0.3">
      <c r="A8" s="26" t="s">
        <v>688</v>
      </c>
      <c r="B8" s="26">
        <f>COUNTIF(datos_limpios!$A$2:$A$1936,Tabla4[[#This Row],[Marcas]])</f>
        <v>8</v>
      </c>
      <c r="C8"/>
      <c r="D8" s="26"/>
      <c r="E8" s="26"/>
      <c r="H8" t="s">
        <v>21</v>
      </c>
      <c r="I8">
        <f>COUNTIF(datos_limpios!$H$2:$H$1936,Tabla7[[#This Row],[Tipo]])</f>
        <v>979</v>
      </c>
      <c r="J8" s="1" cm="1">
        <f t="array" ref="J8">AVERAGE(IF(datos_limpios!$H$2:$H$1936=Tabla7[[#This Row],[Tipo]],datos_limpios!$E$2:$E$1936))</f>
        <v>22798.33657303371</v>
      </c>
    </row>
    <row r="9" spans="1:12" x14ac:dyDescent="0.3">
      <c r="A9" s="26" t="s">
        <v>664</v>
      </c>
      <c r="B9" s="26">
        <f>COUNTIF(datos_limpios!$A$2:$A$1936,Tabla4[[#This Row],[Marcas]])</f>
        <v>1</v>
      </c>
      <c r="C9"/>
      <c r="D9" s="26"/>
      <c r="E9" s="26"/>
      <c r="H9" t="s">
        <v>13</v>
      </c>
      <c r="I9">
        <f>COUNTIF(datos_limpios!$H$2:$H$1936,Tabla7[[#This Row],[Tipo]])</f>
        <v>898</v>
      </c>
      <c r="J9" s="1" cm="1">
        <f t="array" ref="J9">AVERAGE(IF(datos_limpios!$H$2:$H$1936=Tabla7[[#This Row],[Tipo]],datos_limpios!$E$2:$E$1936))</f>
        <v>14425.335751670382</v>
      </c>
      <c r="L9" t="s">
        <v>1535</v>
      </c>
    </row>
    <row r="10" spans="1:12" x14ac:dyDescent="0.3">
      <c r="A10" s="26" t="s">
        <v>548</v>
      </c>
      <c r="B10" s="26">
        <f>COUNTIF(datos_limpios!$A$2:$A$1936,Tabla4[[#This Row],[Marcas]])</f>
        <v>2</v>
      </c>
      <c r="C10"/>
      <c r="D10" s="26"/>
      <c r="E10" s="26"/>
      <c r="H10" t="s">
        <v>92</v>
      </c>
      <c r="I10">
        <f>COUNTIF(datos_limpios!$H$2:$H$1936,Tabla7[[#This Row],[Tipo]])</f>
        <v>50</v>
      </c>
      <c r="J10" s="1" cm="1">
        <f t="array" ref="J10">AVERAGE(IF(datos_limpios!$H$2:$H$1936=Tabla7[[#This Row],[Tipo]],datos_limpios!$E$2:$E$1936))</f>
        <v>4899.18</v>
      </c>
      <c r="L10" t="s">
        <v>1536</v>
      </c>
    </row>
    <row r="11" spans="1:12" x14ac:dyDescent="0.3">
      <c r="A11" s="26" t="s">
        <v>107</v>
      </c>
      <c r="B11" s="26">
        <f>COUNTIF(datos_limpios!$A$2:$A$1936,Tabla4[[#This Row],[Marcas]])</f>
        <v>48</v>
      </c>
      <c r="C11"/>
      <c r="D11" s="26"/>
      <c r="E11" s="26"/>
      <c r="H11" t="s">
        <v>1092</v>
      </c>
      <c r="I11">
        <f>COUNTIF(datos_limpios!$H$2:$H$1936,Tabla7[[#This Row],[Tipo]])</f>
        <v>3</v>
      </c>
      <c r="J11" s="1" cm="1">
        <f t="array" ref="J11">AVERAGE(IF(datos_limpios!$H$2:$H$1936=Tabla7[[#This Row],[Tipo]],datos_limpios!$E$2:$E$1936))</f>
        <v>78833.333333333328</v>
      </c>
    </row>
    <row r="12" spans="1:12" x14ac:dyDescent="0.3">
      <c r="A12" s="26" t="s">
        <v>11</v>
      </c>
      <c r="B12" s="26">
        <f>COUNTIF(datos_limpios!$A$2:$A$1936,Tabla4[[#This Row],[Marcas]])</f>
        <v>150</v>
      </c>
      <c r="C12"/>
      <c r="D12" s="26"/>
      <c r="E12" s="26"/>
      <c r="H12" t="s">
        <v>260</v>
      </c>
      <c r="I12">
        <f>COUNTIF(datos_limpios!$H$2:$H$1936,Tabla7[[#This Row],[Tipo]])</f>
        <v>5</v>
      </c>
      <c r="J12" s="1" cm="1">
        <f t="array" ref="J12">AVERAGE(IF(datos_limpios!$H$2:$H$1936=Tabla7[[#This Row],[Tipo]],datos_limpios!$E$2:$E$1936))</f>
        <v>2310</v>
      </c>
    </row>
    <row r="13" spans="1:12" x14ac:dyDescent="0.3">
      <c r="A13" s="26" t="s">
        <v>26</v>
      </c>
      <c r="B13" s="26">
        <f>COUNTIF(datos_limpios!$A$2:$A$1936,Tabla4[[#This Row],[Marcas]])</f>
        <v>342</v>
      </c>
      <c r="C13"/>
      <c r="D13" s="26"/>
      <c r="E13" s="26"/>
    </row>
    <row r="14" spans="1:12" x14ac:dyDescent="0.3">
      <c r="A14" s="26" t="s">
        <v>466</v>
      </c>
      <c r="B14" s="26">
        <f>COUNTIF(datos_limpios!$A$2:$A$1936,Tabla4[[#This Row],[Marcas]])</f>
        <v>2</v>
      </c>
      <c r="C14"/>
      <c r="D14" s="26"/>
      <c r="E14" s="26"/>
    </row>
    <row r="15" spans="1:12" x14ac:dyDescent="0.3">
      <c r="A15" s="26" t="s">
        <v>441</v>
      </c>
      <c r="B15" s="26">
        <f>COUNTIF(datos_limpios!$A$2:$A$1936,Tabla4[[#This Row],[Marcas]])</f>
        <v>13</v>
      </c>
      <c r="C15"/>
      <c r="D15" s="26"/>
      <c r="E15" s="26"/>
    </row>
    <row r="16" spans="1:12" x14ac:dyDescent="0.3">
      <c r="A16" s="26" t="s">
        <v>158</v>
      </c>
      <c r="B16" s="26">
        <f>COUNTIF(datos_limpios!$A$2:$A$1936,Tabla4[[#This Row],[Marcas]])</f>
        <v>16</v>
      </c>
      <c r="C16"/>
      <c r="D16" s="26"/>
      <c r="E16" s="26"/>
    </row>
    <row r="17" spans="1:5" x14ac:dyDescent="0.3">
      <c r="A17" s="26" t="s">
        <v>300</v>
      </c>
      <c r="B17" s="26">
        <f>COUNTIF(datos_limpios!$A$2:$A$1936,Tabla4[[#This Row],[Marcas]])</f>
        <v>23</v>
      </c>
      <c r="C17"/>
      <c r="D17" s="26"/>
      <c r="E17" s="26"/>
    </row>
    <row r="18" spans="1:5" x14ac:dyDescent="0.3">
      <c r="A18" s="26" t="s">
        <v>309</v>
      </c>
      <c r="B18" s="26">
        <f>COUNTIF(datos_limpios!$A$2:$A$1936,Tabla4[[#This Row],[Marcas]])</f>
        <v>30</v>
      </c>
      <c r="C18"/>
      <c r="D18" s="26"/>
      <c r="E18" s="26"/>
    </row>
    <row r="19" spans="1:5" x14ac:dyDescent="0.3">
      <c r="A19" s="26" t="s">
        <v>1042</v>
      </c>
      <c r="B19" s="26">
        <f>COUNTIF(datos_limpios!$A$2:$A$1936,Tabla4[[#This Row],[Marcas]])</f>
        <v>5</v>
      </c>
      <c r="C19"/>
      <c r="D19" s="26"/>
      <c r="E19" s="26"/>
    </row>
    <row r="20" spans="1:5" x14ac:dyDescent="0.3">
      <c r="A20" s="26" t="s">
        <v>136</v>
      </c>
      <c r="B20" s="26">
        <f>COUNTIF(datos_limpios!$A$2:$A$1936,Tabla4[[#This Row],[Marcas]])</f>
        <v>112</v>
      </c>
      <c r="C20"/>
      <c r="D20" s="26"/>
      <c r="E20" s="26"/>
    </row>
    <row r="21" spans="1:5" x14ac:dyDescent="0.3">
      <c r="A21" s="26" t="s">
        <v>19</v>
      </c>
      <c r="B21" s="26">
        <f>COUNTIF(datos_limpios!$A$2:$A$1936,Tabla4[[#This Row],[Marcas]])</f>
        <v>424</v>
      </c>
      <c r="C21"/>
      <c r="D21" s="26"/>
      <c r="E21" s="26"/>
    </row>
    <row r="22" spans="1:5" x14ac:dyDescent="0.3">
      <c r="A22" s="26" t="s">
        <v>415</v>
      </c>
      <c r="B22" s="26">
        <f>COUNTIF(datos_limpios!$A$2:$A$1936,Tabla4[[#This Row],[Marcas]])</f>
        <v>1</v>
      </c>
      <c r="C22"/>
      <c r="D22" s="26"/>
      <c r="E22" s="26"/>
    </row>
    <row r="23" spans="1:5" x14ac:dyDescent="0.3">
      <c r="A23" s="26" t="s">
        <v>119</v>
      </c>
      <c r="B23" s="26">
        <f>COUNTIF(datos_limpios!$A$2:$A$1936,Tabla4[[#This Row],[Marcas]])</f>
        <v>159</v>
      </c>
      <c r="C23"/>
      <c r="D23" s="26"/>
      <c r="E23" s="26"/>
    </row>
    <row r="24" spans="1:5" x14ac:dyDescent="0.3">
      <c r="A24" s="26" t="s">
        <v>149</v>
      </c>
      <c r="B24" s="26">
        <f>COUNTIF(datos_limpios!$A$2:$A$1936,Tabla4[[#This Row],[Marcas]])</f>
        <v>16</v>
      </c>
      <c r="C24"/>
      <c r="D24" s="26"/>
      <c r="E24" s="26"/>
    </row>
    <row r="25" spans="1:5" x14ac:dyDescent="0.3">
      <c r="A25" s="26" t="s">
        <v>638</v>
      </c>
      <c r="B25" s="26">
        <f>COUNTIF(datos_limpios!$A$2:$A$1936,Tabla4[[#This Row],[Marcas]])</f>
        <v>11</v>
      </c>
      <c r="C25"/>
      <c r="D25" s="26"/>
      <c r="E25" s="26"/>
    </row>
    <row r="26" spans="1:5" x14ac:dyDescent="0.3">
      <c r="A26" s="26" t="s">
        <v>677</v>
      </c>
      <c r="B26" s="26">
        <f>COUNTIF(datos_limpios!$A$2:$A$1936,Tabla4[[#This Row],[Marcas]])</f>
        <v>4</v>
      </c>
      <c r="C26"/>
      <c r="D26" s="26"/>
      <c r="E26" s="26"/>
    </row>
    <row r="27" spans="1:5" x14ac:dyDescent="0.3">
      <c r="A27" s="26" t="s">
        <v>50</v>
      </c>
      <c r="B27" s="26">
        <f>COUNTIF(datos_limpios!$A$2:$A$1936,Tabla4[[#This Row],[Marcas]])</f>
        <v>15</v>
      </c>
      <c r="C27"/>
      <c r="D27" s="26"/>
      <c r="E27" s="26"/>
    </row>
    <row r="28" spans="1:5" x14ac:dyDescent="0.3">
      <c r="A28" s="26" t="s">
        <v>227</v>
      </c>
      <c r="B28" s="26">
        <f>COUNTIF(datos_limpios!$A$2:$A$1936,Tabla4[[#This Row],[Marcas]])</f>
        <v>12</v>
      </c>
      <c r="C28"/>
      <c r="D28" s="26"/>
      <c r="E28" s="26"/>
    </row>
    <row r="29" spans="1:5" x14ac:dyDescent="0.3">
      <c r="A29" s="26" t="s">
        <v>55</v>
      </c>
      <c r="B29" s="26">
        <f>COUNTIF(datos_limpios!$A$2:$A$1936,Tabla4[[#This Row],[Marcas]])</f>
        <v>43</v>
      </c>
      <c r="C29"/>
      <c r="D29" s="26"/>
      <c r="E29" s="26"/>
    </row>
    <row r="30" spans="1:5" x14ac:dyDescent="0.3">
      <c r="A30" s="26" t="s">
        <v>1022</v>
      </c>
      <c r="B30" s="26">
        <f>COUNTIF(datos_limpios!$A$2:$A$1936,Tabla4[[#This Row],[Marcas]])</f>
        <v>3</v>
      </c>
      <c r="C30"/>
      <c r="D30" s="26"/>
      <c r="E30" s="26"/>
    </row>
    <row r="31" spans="1:5" x14ac:dyDescent="0.3">
      <c r="A31" s="26" t="s">
        <v>46</v>
      </c>
      <c r="B31" s="26">
        <f>COUNTIF(datos_limpios!$A$2:$A$1936,Tabla4[[#This Row],[Marcas]])</f>
        <v>37</v>
      </c>
      <c r="C31"/>
      <c r="D31" s="26"/>
      <c r="E31" s="26"/>
    </row>
    <row r="32" spans="1:5" x14ac:dyDescent="0.3">
      <c r="A32" s="26" t="s">
        <v>947</v>
      </c>
      <c r="B32" s="26">
        <f>COUNTIF(datos_limpios!$A$2:$A$1936,Tabla4[[#This Row],[Marcas]])</f>
        <v>3</v>
      </c>
      <c r="C32"/>
      <c r="D32" s="26"/>
      <c r="E32" s="26"/>
    </row>
    <row r="33" spans="1:5" x14ac:dyDescent="0.3">
      <c r="A33" s="26" t="s">
        <v>63</v>
      </c>
      <c r="B33" s="26">
        <f>COUNTIF(datos_limpios!$A$2:$A$1936,Tabla4[[#This Row],[Marcas]])</f>
        <v>51</v>
      </c>
      <c r="C33"/>
      <c r="D33" s="26"/>
      <c r="E33" s="26"/>
    </row>
    <row r="34" spans="1:5" x14ac:dyDescent="0.3">
      <c r="A34" s="26" t="s">
        <v>31</v>
      </c>
      <c r="B34" s="26">
        <f>COUNTIF(datos_limpios!$A$2:$A$1936,Tabla4[[#This Row],[Marcas]])</f>
        <v>130</v>
      </c>
      <c r="C34"/>
      <c r="D34" s="26"/>
      <c r="E34" s="26"/>
    </row>
    <row r="35" spans="1:5" x14ac:dyDescent="0.3">
      <c r="A35" s="26" t="s">
        <v>68</v>
      </c>
      <c r="B35" s="26">
        <f>COUNTIF(datos_limpios!$A$2:$A$1936,Tabla4[[#This Row],[Marcas]])</f>
        <v>42</v>
      </c>
      <c r="C35"/>
      <c r="D35" s="26"/>
      <c r="E35" s="26"/>
    </row>
    <row r="36" spans="1:5" x14ac:dyDescent="0.3">
      <c r="A36" s="26" t="s">
        <v>369</v>
      </c>
      <c r="B36" s="26">
        <f>COUNTIF(datos_limpios!$A$2:$A$1936,Tabla4[[#This Row],[Marcas]])</f>
        <v>16</v>
      </c>
      <c r="C36"/>
      <c r="D36" s="26"/>
      <c r="E36" s="26"/>
    </row>
    <row r="37" spans="1:5" x14ac:dyDescent="0.3">
      <c r="A37" s="29" t="s">
        <v>1538</v>
      </c>
      <c r="B37" s="28">
        <f>SUM(B5:B36)</f>
        <v>1935</v>
      </c>
    </row>
    <row r="39" spans="1:5" x14ac:dyDescent="0.3">
      <c r="C39"/>
      <c r="D39" s="27"/>
    </row>
    <row r="40" spans="1:5" x14ac:dyDescent="0.3">
      <c r="C40"/>
      <c r="D40" s="27"/>
    </row>
    <row r="41" spans="1:5" x14ac:dyDescent="0.3">
      <c r="A41" t="s">
        <v>1539</v>
      </c>
      <c r="B41" s="7" t="s">
        <v>1529</v>
      </c>
      <c r="C41"/>
      <c r="D41" s="27"/>
    </row>
    <row r="42" spans="1:5" x14ac:dyDescent="0.3">
      <c r="A42" t="s">
        <v>255</v>
      </c>
      <c r="B42" s="7">
        <f>COUNTIF(datos_limpios!$J$2:$J$1936,Tabla9[[#This Row],[Colores]])</f>
        <v>6</v>
      </c>
      <c r="C42"/>
      <c r="D42" s="27"/>
    </row>
    <row r="43" spans="1:5" x14ac:dyDescent="0.3">
      <c r="A43" t="s">
        <v>104</v>
      </c>
      <c r="B43" s="7">
        <f>COUNTIF(datos_limpios!$J$2:$J$1936,Tabla9[[#This Row],[Colores]])</f>
        <v>154</v>
      </c>
      <c r="C43"/>
      <c r="D43" s="27"/>
    </row>
    <row r="44" spans="1:5" x14ac:dyDescent="0.3">
      <c r="A44" t="s">
        <v>60</v>
      </c>
      <c r="B44" s="7">
        <f>COUNTIF(datos_limpios!$J$2:$J$1936,Tabla9[[#This Row],[Colores]])</f>
        <v>174</v>
      </c>
      <c r="C44"/>
      <c r="D44" s="27"/>
    </row>
    <row r="45" spans="1:5" x14ac:dyDescent="0.3">
      <c r="A45" t="s">
        <v>118</v>
      </c>
      <c r="B45" s="7">
        <f>COUNTIF(datos_limpios!$J$2:$J$1936,Tabla9[[#This Row],[Colores]])</f>
        <v>26</v>
      </c>
      <c r="C45"/>
      <c r="D45" s="27"/>
    </row>
    <row r="46" spans="1:5" x14ac:dyDescent="0.3">
      <c r="A46" t="s">
        <v>85</v>
      </c>
      <c r="B46" s="7">
        <f>COUNTIF(datos_limpios!$J$2:$J$1936,Tabla9[[#This Row],[Colores]])</f>
        <v>79</v>
      </c>
      <c r="C46"/>
      <c r="D46" s="27"/>
    </row>
    <row r="47" spans="1:5" x14ac:dyDescent="0.3">
      <c r="A47" t="s">
        <v>135</v>
      </c>
      <c r="B47" s="7">
        <f>COUNTIF(datos_limpios!$J$2:$J$1936,Tabla9[[#This Row],[Colores]])</f>
        <v>30</v>
      </c>
      <c r="C47"/>
      <c r="D47" s="27"/>
    </row>
    <row r="48" spans="1:5" x14ac:dyDescent="0.3">
      <c r="A48" t="s">
        <v>298</v>
      </c>
      <c r="B48" s="7">
        <f>COUNTIF(datos_limpios!$J$2:$J$1936,Tabla9[[#This Row],[Colores]])</f>
        <v>14</v>
      </c>
      <c r="C48"/>
      <c r="D48" s="27"/>
    </row>
    <row r="49" spans="1:4" x14ac:dyDescent="0.3">
      <c r="A49" t="s">
        <v>15</v>
      </c>
      <c r="B49" s="7">
        <f>COUNTIF(datos_limpios!$J$2:$J$1936,Tabla9[[#This Row],[Colores]])</f>
        <v>210</v>
      </c>
      <c r="C49"/>
      <c r="D49" s="27"/>
    </row>
    <row r="50" spans="1:4" x14ac:dyDescent="0.3">
      <c r="A50" t="s">
        <v>28</v>
      </c>
      <c r="B50" s="7">
        <f>COUNTIF(datos_limpios!$J$2:$J$1936,Tabla9[[#This Row],[Colores]])</f>
        <v>34</v>
      </c>
      <c r="C50"/>
      <c r="D50" s="27"/>
    </row>
    <row r="51" spans="1:4" x14ac:dyDescent="0.3">
      <c r="A51" t="s">
        <v>65</v>
      </c>
      <c r="B51" s="7">
        <f>COUNTIF(datos_limpios!$J$2:$J$1936,Tabla9[[#This Row],[Colores]])</f>
        <v>16</v>
      </c>
      <c r="C51"/>
      <c r="D51" s="27"/>
    </row>
    <row r="52" spans="1:4" x14ac:dyDescent="0.3">
      <c r="A52" t="s">
        <v>740</v>
      </c>
      <c r="B52" s="7">
        <f>COUNTIF(datos_limpios!$J$2:$J$1936,Tabla9[[#This Row],[Colores]])</f>
        <v>11</v>
      </c>
      <c r="C52"/>
      <c r="D52" s="27"/>
    </row>
    <row r="53" spans="1:4" x14ac:dyDescent="0.3">
      <c r="A53" t="s">
        <v>943</v>
      </c>
      <c r="B53" s="7">
        <f>COUNTIF(datos_limpios!$J$2:$J$1936,Tabla9[[#This Row],[Colores]])</f>
        <v>1</v>
      </c>
      <c r="C53"/>
      <c r="D53" s="27"/>
    </row>
    <row r="54" spans="1:4" x14ac:dyDescent="0.3">
      <c r="A54" t="s">
        <v>640</v>
      </c>
      <c r="B54" s="7">
        <f>COUNTIF(datos_limpios!$J$2:$J$1936,Tabla9[[#This Row],[Colores]])</f>
        <v>4</v>
      </c>
      <c r="C54"/>
      <c r="D54" s="27"/>
    </row>
    <row r="55" spans="1:4" x14ac:dyDescent="0.3">
      <c r="A55" t="s">
        <v>33</v>
      </c>
      <c r="B55" s="7">
        <f>COUNTIF(datos_limpios!$J$2:$J$1936,Tabla9[[#This Row],[Colores]])</f>
        <v>148</v>
      </c>
      <c r="C55"/>
      <c r="D55" s="27"/>
    </row>
    <row r="56" spans="1:4" x14ac:dyDescent="0.3">
      <c r="A56" t="s">
        <v>80</v>
      </c>
      <c r="B56" s="7">
        <f>COUNTIF(datos_limpios!$J$2:$J$1936,Tabla9[[#This Row],[Colores]])</f>
        <v>278</v>
      </c>
      <c r="C56"/>
      <c r="D56" s="27"/>
    </row>
    <row r="57" spans="1:4" x14ac:dyDescent="0.3">
      <c r="A57" t="s">
        <v>22</v>
      </c>
      <c r="B57" s="7">
        <f>COUNTIF(datos_limpios!$J$2:$J$1936,Tabla9[[#This Row],[Colores]])</f>
        <v>744</v>
      </c>
      <c r="C57"/>
      <c r="D57" s="27"/>
    </row>
    <row r="58" spans="1:4" x14ac:dyDescent="0.3">
      <c r="A58" t="s">
        <v>903</v>
      </c>
      <c r="B58" s="7">
        <f>COUNTIF(datos_limpios!$J$2:$J$1936,Tabla9[[#This Row],[Colores]])</f>
        <v>6</v>
      </c>
      <c r="C58"/>
      <c r="D58" s="27"/>
    </row>
    <row r="59" spans="1:4" x14ac:dyDescent="0.3">
      <c r="A59" t="s">
        <v>1538</v>
      </c>
      <c r="B59" s="7">
        <f>SUM(B42:B58)</f>
        <v>1935</v>
      </c>
      <c r="C59"/>
      <c r="D59" s="27"/>
    </row>
    <row r="60" spans="1:4" x14ac:dyDescent="0.3">
      <c r="B60" s="7"/>
      <c r="C60"/>
      <c r="D60" s="27"/>
    </row>
    <row r="61" spans="1:4" x14ac:dyDescent="0.3">
      <c r="B61" s="7"/>
      <c r="C61"/>
      <c r="D61" s="27"/>
    </row>
    <row r="62" spans="1:4" x14ac:dyDescent="0.3">
      <c r="B62" s="7"/>
      <c r="C62"/>
      <c r="D62" s="27"/>
    </row>
    <row r="63" spans="1:4" x14ac:dyDescent="0.3">
      <c r="B63" s="7"/>
      <c r="C63"/>
      <c r="D63" s="27"/>
    </row>
    <row r="64" spans="1:4" x14ac:dyDescent="0.3">
      <c r="B64" s="7"/>
      <c r="C64"/>
      <c r="D64" s="27"/>
    </row>
    <row r="65" spans="2:4" x14ac:dyDescent="0.3">
      <c r="B65" s="7"/>
      <c r="C65"/>
      <c r="D65" s="27"/>
    </row>
    <row r="66" spans="2:4" x14ac:dyDescent="0.3">
      <c r="B66" s="7"/>
      <c r="C66"/>
      <c r="D66" s="27"/>
    </row>
    <row r="67" spans="2:4" x14ac:dyDescent="0.3">
      <c r="B67" s="7"/>
      <c r="C67"/>
      <c r="D67" s="27"/>
    </row>
    <row r="68" spans="2:4" x14ac:dyDescent="0.3">
      <c r="B68" s="7"/>
      <c r="C68"/>
      <c r="D68" s="27"/>
    </row>
    <row r="69" spans="2:4" x14ac:dyDescent="0.3">
      <c r="B69" s="7"/>
      <c r="C69"/>
      <c r="D69" s="27"/>
    </row>
    <row r="70" spans="2:4" x14ac:dyDescent="0.3">
      <c r="B70" s="7"/>
      <c r="C70"/>
      <c r="D70" s="27"/>
    </row>
    <row r="71" spans="2:4" x14ac:dyDescent="0.3">
      <c r="B71" s="7"/>
      <c r="C71"/>
      <c r="D71" s="27"/>
    </row>
    <row r="72" spans="2:4" x14ac:dyDescent="0.3">
      <c r="B72" s="7"/>
      <c r="C72"/>
      <c r="D72" s="27"/>
    </row>
    <row r="73" spans="2:4" x14ac:dyDescent="0.3">
      <c r="B73" s="7"/>
      <c r="C73"/>
      <c r="D73" s="27"/>
    </row>
    <row r="74" spans="2:4" x14ac:dyDescent="0.3">
      <c r="B74" s="7"/>
      <c r="C74"/>
      <c r="D74" s="27"/>
    </row>
    <row r="75" spans="2:4" x14ac:dyDescent="0.3">
      <c r="B75" s="7"/>
      <c r="C75"/>
      <c r="D75" s="27"/>
    </row>
    <row r="76" spans="2:4" x14ac:dyDescent="0.3">
      <c r="B76" s="7"/>
      <c r="C76"/>
      <c r="D76" s="27"/>
    </row>
    <row r="77" spans="2:4" x14ac:dyDescent="0.3">
      <c r="B77" s="7"/>
      <c r="C77"/>
      <c r="D77" s="27"/>
    </row>
    <row r="78" spans="2:4" x14ac:dyDescent="0.3">
      <c r="B78" s="7"/>
      <c r="C78"/>
      <c r="D78" s="27"/>
    </row>
    <row r="79" spans="2:4" x14ac:dyDescent="0.3">
      <c r="B79" s="7"/>
      <c r="C79"/>
      <c r="D79" s="27"/>
    </row>
    <row r="80" spans="2:4" x14ac:dyDescent="0.3">
      <c r="B80" s="7"/>
      <c r="C80"/>
      <c r="D80" s="27"/>
    </row>
    <row r="81" spans="2:4" x14ac:dyDescent="0.3">
      <c r="B81" s="7"/>
      <c r="C81"/>
      <c r="D81" s="27"/>
    </row>
    <row r="82" spans="2:4" x14ac:dyDescent="0.3">
      <c r="B82" s="7"/>
      <c r="C82"/>
      <c r="D82" s="27"/>
    </row>
    <row r="83" spans="2:4" x14ac:dyDescent="0.3">
      <c r="B83" s="7"/>
      <c r="C83"/>
      <c r="D83" s="27"/>
    </row>
    <row r="84" spans="2:4" x14ac:dyDescent="0.3">
      <c r="B84" s="7"/>
      <c r="C84"/>
      <c r="D84" s="27"/>
    </row>
    <row r="85" spans="2:4" x14ac:dyDescent="0.3">
      <c r="B85" s="7"/>
      <c r="C85"/>
      <c r="D85" s="27"/>
    </row>
    <row r="86" spans="2:4" x14ac:dyDescent="0.3">
      <c r="B86" s="7"/>
      <c r="C86"/>
      <c r="D86" s="27"/>
    </row>
    <row r="87" spans="2:4" x14ac:dyDescent="0.3">
      <c r="B87" s="7"/>
      <c r="C87"/>
      <c r="D87" s="27"/>
    </row>
    <row r="88" spans="2:4" x14ac:dyDescent="0.3">
      <c r="B88" s="7"/>
      <c r="C88"/>
      <c r="D88" s="27"/>
    </row>
    <row r="89" spans="2:4" x14ac:dyDescent="0.3">
      <c r="B89" s="7"/>
      <c r="C89"/>
      <c r="D89" s="27"/>
    </row>
    <row r="90" spans="2:4" x14ac:dyDescent="0.3">
      <c r="B90" s="7"/>
      <c r="C90"/>
      <c r="D90" s="27"/>
    </row>
    <row r="91" spans="2:4" x14ac:dyDescent="0.3">
      <c r="B91" s="7"/>
      <c r="C91"/>
      <c r="D91" s="27"/>
    </row>
    <row r="92" spans="2:4" x14ac:dyDescent="0.3">
      <c r="B92" s="7"/>
      <c r="C92"/>
      <c r="D92" s="27"/>
    </row>
    <row r="93" spans="2:4" x14ac:dyDescent="0.3">
      <c r="B93" s="7"/>
      <c r="C93"/>
      <c r="D93" s="27"/>
    </row>
    <row r="94" spans="2:4" x14ac:dyDescent="0.3">
      <c r="B94" s="7"/>
      <c r="C94"/>
      <c r="D94" s="27"/>
    </row>
    <row r="95" spans="2:4" x14ac:dyDescent="0.3">
      <c r="B95" s="7"/>
      <c r="C95"/>
      <c r="D95" s="27"/>
    </row>
    <row r="96" spans="2:4" x14ac:dyDescent="0.3">
      <c r="B96" s="7"/>
      <c r="C96"/>
      <c r="D96" s="27"/>
    </row>
    <row r="97" spans="2:4" x14ac:dyDescent="0.3">
      <c r="B97" s="7"/>
      <c r="C97"/>
      <c r="D97" s="27"/>
    </row>
    <row r="98" spans="2:4" x14ac:dyDescent="0.3">
      <c r="B98" s="7"/>
      <c r="C98"/>
      <c r="D98" s="27"/>
    </row>
    <row r="99" spans="2:4" x14ac:dyDescent="0.3">
      <c r="B99" s="7"/>
      <c r="C99"/>
      <c r="D99" s="27"/>
    </row>
    <row r="100" spans="2:4" x14ac:dyDescent="0.3">
      <c r="B100" s="7"/>
      <c r="C100"/>
      <c r="D100" s="27"/>
    </row>
    <row r="101" spans="2:4" x14ac:dyDescent="0.3">
      <c r="B101" s="7"/>
      <c r="C101"/>
      <c r="D101" s="27"/>
    </row>
    <row r="102" spans="2:4" x14ac:dyDescent="0.3">
      <c r="B102" s="7"/>
      <c r="C102"/>
      <c r="D102" s="27"/>
    </row>
    <row r="103" spans="2:4" x14ac:dyDescent="0.3">
      <c r="B103" s="7"/>
      <c r="C103"/>
      <c r="D103" s="27"/>
    </row>
    <row r="104" spans="2:4" x14ac:dyDescent="0.3">
      <c r="B104" s="7"/>
      <c r="C104"/>
      <c r="D104" s="27"/>
    </row>
    <row r="105" spans="2:4" x14ac:dyDescent="0.3">
      <c r="B105" s="7"/>
      <c r="C105"/>
      <c r="D105" s="27"/>
    </row>
    <row r="106" spans="2:4" x14ac:dyDescent="0.3">
      <c r="B106" s="7"/>
      <c r="C106"/>
      <c r="D106" s="27"/>
    </row>
    <row r="107" spans="2:4" x14ac:dyDescent="0.3">
      <c r="B107" s="7"/>
      <c r="C107"/>
      <c r="D107" s="27"/>
    </row>
    <row r="108" spans="2:4" x14ac:dyDescent="0.3">
      <c r="B108" s="7"/>
      <c r="C108"/>
      <c r="D108" s="27"/>
    </row>
    <row r="109" spans="2:4" x14ac:dyDescent="0.3">
      <c r="B109" s="7"/>
      <c r="C109"/>
      <c r="D109" s="27"/>
    </row>
    <row r="110" spans="2:4" x14ac:dyDescent="0.3">
      <c r="B110" s="7"/>
      <c r="C110"/>
      <c r="D110" s="27"/>
    </row>
    <row r="111" spans="2:4" x14ac:dyDescent="0.3">
      <c r="B111" s="7"/>
      <c r="C111"/>
      <c r="D111" s="27"/>
    </row>
    <row r="112" spans="2:4" x14ac:dyDescent="0.3">
      <c r="B112" s="7"/>
      <c r="C112"/>
      <c r="D112" s="27"/>
    </row>
    <row r="113" spans="2:4" x14ac:dyDescent="0.3">
      <c r="B113" s="7"/>
      <c r="C113"/>
      <c r="D113" s="27"/>
    </row>
    <row r="114" spans="2:4" x14ac:dyDescent="0.3">
      <c r="B114" s="7"/>
      <c r="C114"/>
      <c r="D114" s="27"/>
    </row>
    <row r="115" spans="2:4" x14ac:dyDescent="0.3">
      <c r="B115" s="7"/>
      <c r="C115"/>
      <c r="D115" s="27"/>
    </row>
    <row r="116" spans="2:4" x14ac:dyDescent="0.3">
      <c r="B116" s="7"/>
      <c r="C116"/>
      <c r="D116" s="27"/>
    </row>
    <row r="117" spans="2:4" x14ac:dyDescent="0.3">
      <c r="B117" s="7"/>
      <c r="C117"/>
      <c r="D117" s="27"/>
    </row>
    <row r="118" spans="2:4" x14ac:dyDescent="0.3">
      <c r="B118" s="7"/>
      <c r="C118"/>
      <c r="D118" s="27"/>
    </row>
    <row r="119" spans="2:4" x14ac:dyDescent="0.3">
      <c r="B119" s="7"/>
      <c r="C119"/>
      <c r="D119" s="27"/>
    </row>
    <row r="120" spans="2:4" x14ac:dyDescent="0.3">
      <c r="B120" s="7"/>
      <c r="C120"/>
      <c r="D120" s="27"/>
    </row>
    <row r="121" spans="2:4" x14ac:dyDescent="0.3">
      <c r="B121" s="7"/>
      <c r="C121"/>
      <c r="D121" s="27"/>
    </row>
    <row r="122" spans="2:4" x14ac:dyDescent="0.3">
      <c r="B122" s="7"/>
      <c r="C122"/>
      <c r="D122" s="27"/>
    </row>
    <row r="123" spans="2:4" x14ac:dyDescent="0.3">
      <c r="B123" s="7"/>
      <c r="C123"/>
      <c r="D123" s="27"/>
    </row>
    <row r="124" spans="2:4" x14ac:dyDescent="0.3">
      <c r="B124" s="7"/>
      <c r="C124"/>
      <c r="D124" s="27"/>
    </row>
    <row r="125" spans="2:4" x14ac:dyDescent="0.3">
      <c r="B125" s="7"/>
      <c r="C125"/>
      <c r="D125" s="27"/>
    </row>
    <row r="126" spans="2:4" x14ac:dyDescent="0.3">
      <c r="B126" s="7"/>
      <c r="C126"/>
      <c r="D126" s="27"/>
    </row>
    <row r="127" spans="2:4" x14ac:dyDescent="0.3">
      <c r="B127" s="7"/>
      <c r="C127"/>
      <c r="D127" s="27"/>
    </row>
    <row r="128" spans="2:4" x14ac:dyDescent="0.3">
      <c r="B128" s="7"/>
      <c r="C128"/>
      <c r="D128" s="27"/>
    </row>
    <row r="129" spans="2:4" x14ac:dyDescent="0.3">
      <c r="B129" s="7"/>
      <c r="C129"/>
      <c r="D129" s="27"/>
    </row>
    <row r="130" spans="2:4" x14ac:dyDescent="0.3">
      <c r="B130" s="7"/>
      <c r="C130"/>
      <c r="D130" s="27"/>
    </row>
    <row r="131" spans="2:4" x14ac:dyDescent="0.3">
      <c r="B131" s="7"/>
      <c r="C131"/>
      <c r="D131" s="27"/>
    </row>
    <row r="132" spans="2:4" x14ac:dyDescent="0.3">
      <c r="B132" s="7"/>
      <c r="C132"/>
      <c r="D132" s="27"/>
    </row>
    <row r="133" spans="2:4" x14ac:dyDescent="0.3">
      <c r="B133" s="7"/>
      <c r="C133"/>
      <c r="D133" s="27"/>
    </row>
    <row r="134" spans="2:4" x14ac:dyDescent="0.3">
      <c r="B134" s="7"/>
      <c r="C134"/>
      <c r="D134" s="27"/>
    </row>
    <row r="135" spans="2:4" x14ac:dyDescent="0.3">
      <c r="B135" s="7"/>
      <c r="C135"/>
      <c r="D135" s="27"/>
    </row>
    <row r="136" spans="2:4" x14ac:dyDescent="0.3">
      <c r="B136" s="7"/>
      <c r="C136"/>
      <c r="D136" s="27"/>
    </row>
    <row r="137" spans="2:4" x14ac:dyDescent="0.3">
      <c r="B137" s="7"/>
      <c r="C137"/>
      <c r="D137" s="27"/>
    </row>
    <row r="138" spans="2:4" x14ac:dyDescent="0.3">
      <c r="B138" s="7"/>
      <c r="C138"/>
      <c r="D138" s="27"/>
    </row>
    <row r="139" spans="2:4" x14ac:dyDescent="0.3">
      <c r="B139" s="7"/>
      <c r="C139"/>
      <c r="D139" s="27"/>
    </row>
    <row r="140" spans="2:4" x14ac:dyDescent="0.3">
      <c r="B140" s="7"/>
      <c r="C140"/>
      <c r="D140" s="27"/>
    </row>
    <row r="141" spans="2:4" x14ac:dyDescent="0.3">
      <c r="B141" s="7"/>
      <c r="C141"/>
      <c r="D141" s="27"/>
    </row>
    <row r="142" spans="2:4" x14ac:dyDescent="0.3">
      <c r="B142" s="7"/>
      <c r="C142"/>
      <c r="D142" s="27"/>
    </row>
    <row r="143" spans="2:4" x14ac:dyDescent="0.3">
      <c r="B143" s="7"/>
      <c r="C143"/>
      <c r="D143" s="27"/>
    </row>
    <row r="144" spans="2:4" x14ac:dyDescent="0.3">
      <c r="B144" s="7"/>
      <c r="C144"/>
      <c r="D144" s="27"/>
    </row>
    <row r="145" spans="2:4" x14ac:dyDescent="0.3">
      <c r="B145" s="7"/>
      <c r="C145"/>
      <c r="D145" s="27"/>
    </row>
    <row r="146" spans="2:4" x14ac:dyDescent="0.3">
      <c r="B146" s="7"/>
      <c r="C146"/>
      <c r="D146" s="27"/>
    </row>
    <row r="147" spans="2:4" x14ac:dyDescent="0.3">
      <c r="B147" s="7"/>
      <c r="C147"/>
      <c r="D147" s="27"/>
    </row>
    <row r="148" spans="2:4" x14ac:dyDescent="0.3">
      <c r="B148" s="7"/>
      <c r="C148"/>
      <c r="D148" s="27"/>
    </row>
    <row r="149" spans="2:4" x14ac:dyDescent="0.3">
      <c r="B149" s="7"/>
      <c r="C149"/>
      <c r="D149" s="27"/>
    </row>
    <row r="150" spans="2:4" x14ac:dyDescent="0.3">
      <c r="B150" s="7"/>
      <c r="C150"/>
      <c r="D150" s="27"/>
    </row>
    <row r="151" spans="2:4" x14ac:dyDescent="0.3">
      <c r="B151" s="7"/>
      <c r="C151"/>
      <c r="D151" s="27"/>
    </row>
    <row r="152" spans="2:4" x14ac:dyDescent="0.3">
      <c r="B152" s="7"/>
      <c r="C152"/>
      <c r="D152" s="27"/>
    </row>
    <row r="153" spans="2:4" x14ac:dyDescent="0.3">
      <c r="B153" s="7"/>
      <c r="C153"/>
      <c r="D153" s="27"/>
    </row>
    <row r="154" spans="2:4" x14ac:dyDescent="0.3">
      <c r="B154" s="7"/>
      <c r="C154"/>
      <c r="D154" s="27"/>
    </row>
    <row r="155" spans="2:4" x14ac:dyDescent="0.3">
      <c r="B155" s="7"/>
      <c r="C155"/>
      <c r="D155" s="27"/>
    </row>
    <row r="156" spans="2:4" x14ac:dyDescent="0.3">
      <c r="B156" s="7"/>
      <c r="C156"/>
      <c r="D156" s="27"/>
    </row>
    <row r="157" spans="2:4" x14ac:dyDescent="0.3">
      <c r="B157" s="7"/>
      <c r="C157"/>
      <c r="D157" s="27"/>
    </row>
    <row r="158" spans="2:4" x14ac:dyDescent="0.3">
      <c r="B158" s="7"/>
      <c r="C158"/>
      <c r="D158" s="27"/>
    </row>
    <row r="159" spans="2:4" x14ac:dyDescent="0.3">
      <c r="B159" s="7"/>
      <c r="C159"/>
      <c r="D159" s="27"/>
    </row>
    <row r="160" spans="2:4" x14ac:dyDescent="0.3">
      <c r="B160" s="7"/>
      <c r="C160"/>
      <c r="D160" s="27"/>
    </row>
    <row r="161" spans="2:4" x14ac:dyDescent="0.3">
      <c r="B161" s="7"/>
      <c r="C161"/>
      <c r="D161" s="27"/>
    </row>
    <row r="162" spans="2:4" x14ac:dyDescent="0.3">
      <c r="B162" s="7"/>
      <c r="C162"/>
      <c r="D162" s="27"/>
    </row>
    <row r="163" spans="2:4" x14ac:dyDescent="0.3">
      <c r="B163" s="7"/>
      <c r="C163"/>
      <c r="D163" s="27"/>
    </row>
    <row r="164" spans="2:4" x14ac:dyDescent="0.3">
      <c r="B164" s="7"/>
      <c r="C164"/>
      <c r="D164" s="27"/>
    </row>
    <row r="165" spans="2:4" x14ac:dyDescent="0.3">
      <c r="B165" s="7"/>
      <c r="C165"/>
      <c r="D165" s="27"/>
    </row>
    <row r="166" spans="2:4" x14ac:dyDescent="0.3">
      <c r="B166" s="7"/>
      <c r="C166"/>
      <c r="D166" s="27"/>
    </row>
    <row r="167" spans="2:4" x14ac:dyDescent="0.3">
      <c r="B167" s="7"/>
      <c r="C167"/>
      <c r="D167" s="27"/>
    </row>
    <row r="168" spans="2:4" x14ac:dyDescent="0.3">
      <c r="B168" s="7"/>
      <c r="C168"/>
      <c r="D168" s="27"/>
    </row>
    <row r="169" spans="2:4" x14ac:dyDescent="0.3">
      <c r="B169" s="7"/>
      <c r="C169"/>
      <c r="D169" s="27"/>
    </row>
    <row r="170" spans="2:4" x14ac:dyDescent="0.3">
      <c r="B170" s="7"/>
      <c r="C170"/>
      <c r="D170" s="27"/>
    </row>
    <row r="171" spans="2:4" x14ac:dyDescent="0.3">
      <c r="B171" s="7"/>
      <c r="C171"/>
      <c r="D171" s="27"/>
    </row>
    <row r="172" spans="2:4" x14ac:dyDescent="0.3">
      <c r="B172" s="7"/>
      <c r="C172"/>
      <c r="D172" s="27"/>
    </row>
    <row r="173" spans="2:4" x14ac:dyDescent="0.3">
      <c r="B173" s="7"/>
      <c r="C173"/>
      <c r="D173" s="27"/>
    </row>
    <row r="174" spans="2:4" x14ac:dyDescent="0.3">
      <c r="B174" s="7"/>
      <c r="C174"/>
      <c r="D174" s="27"/>
    </row>
    <row r="175" spans="2:4" x14ac:dyDescent="0.3">
      <c r="B175" s="7"/>
      <c r="C175"/>
      <c r="D175" s="27"/>
    </row>
    <row r="176" spans="2:4" x14ac:dyDescent="0.3">
      <c r="B176" s="7"/>
      <c r="C176"/>
      <c r="D176" s="27"/>
    </row>
    <row r="177" spans="2:4" x14ac:dyDescent="0.3">
      <c r="B177" s="7"/>
      <c r="C177"/>
      <c r="D177" s="27"/>
    </row>
    <row r="178" spans="2:4" x14ac:dyDescent="0.3">
      <c r="B178" s="7"/>
      <c r="C178"/>
      <c r="D178" s="27"/>
    </row>
    <row r="179" spans="2:4" x14ac:dyDescent="0.3">
      <c r="B179" s="7"/>
      <c r="C179"/>
      <c r="D179" s="27"/>
    </row>
    <row r="180" spans="2:4" x14ac:dyDescent="0.3">
      <c r="B180" s="7"/>
      <c r="C180"/>
      <c r="D180" s="27"/>
    </row>
    <row r="181" spans="2:4" x14ac:dyDescent="0.3">
      <c r="B181" s="7"/>
      <c r="C181"/>
      <c r="D181" s="27"/>
    </row>
    <row r="182" spans="2:4" x14ac:dyDescent="0.3">
      <c r="B182" s="7"/>
      <c r="C182"/>
      <c r="D182" s="27"/>
    </row>
    <row r="183" spans="2:4" x14ac:dyDescent="0.3">
      <c r="B183" s="7"/>
      <c r="C183"/>
      <c r="D183" s="27"/>
    </row>
    <row r="184" spans="2:4" x14ac:dyDescent="0.3">
      <c r="B184" s="7"/>
      <c r="C184"/>
      <c r="D184" s="27"/>
    </row>
    <row r="185" spans="2:4" x14ac:dyDescent="0.3">
      <c r="B185" s="7"/>
      <c r="C185"/>
      <c r="D185" s="27"/>
    </row>
    <row r="186" spans="2:4" x14ac:dyDescent="0.3">
      <c r="B186" s="7"/>
      <c r="C186"/>
      <c r="D186" s="27"/>
    </row>
    <row r="187" spans="2:4" x14ac:dyDescent="0.3">
      <c r="B187" s="7"/>
      <c r="C187"/>
      <c r="D187" s="27"/>
    </row>
    <row r="188" spans="2:4" x14ac:dyDescent="0.3">
      <c r="B188" s="7"/>
      <c r="C188"/>
      <c r="D188" s="27"/>
    </row>
    <row r="189" spans="2:4" x14ac:dyDescent="0.3">
      <c r="B189" s="7"/>
      <c r="C189"/>
      <c r="D189" s="27"/>
    </row>
    <row r="190" spans="2:4" x14ac:dyDescent="0.3">
      <c r="B190" s="7"/>
      <c r="C190"/>
      <c r="D190" s="27"/>
    </row>
    <row r="191" spans="2:4" x14ac:dyDescent="0.3">
      <c r="B191" s="7"/>
      <c r="C191"/>
      <c r="D191" s="27"/>
    </row>
    <row r="192" spans="2:4" x14ac:dyDescent="0.3">
      <c r="B192" s="7"/>
      <c r="C192"/>
      <c r="D192" s="27"/>
    </row>
    <row r="193" spans="2:4" x14ac:dyDescent="0.3">
      <c r="B193" s="7"/>
      <c r="C193"/>
      <c r="D193" s="27"/>
    </row>
    <row r="194" spans="2:4" x14ac:dyDescent="0.3">
      <c r="B194" s="7"/>
      <c r="C194"/>
      <c r="D194" s="27"/>
    </row>
    <row r="195" spans="2:4" x14ac:dyDescent="0.3">
      <c r="B195" s="7"/>
      <c r="C195"/>
      <c r="D195" s="27"/>
    </row>
    <row r="196" spans="2:4" x14ac:dyDescent="0.3">
      <c r="B196" s="7"/>
      <c r="C196"/>
      <c r="D196" s="27"/>
    </row>
    <row r="197" spans="2:4" x14ac:dyDescent="0.3">
      <c r="B197" s="7"/>
      <c r="C197"/>
      <c r="D197" s="27"/>
    </row>
    <row r="198" spans="2:4" x14ac:dyDescent="0.3">
      <c r="B198" s="7"/>
      <c r="C198"/>
      <c r="D198" s="27"/>
    </row>
    <row r="199" spans="2:4" x14ac:dyDescent="0.3">
      <c r="B199" s="7"/>
      <c r="C199"/>
      <c r="D199" s="27"/>
    </row>
    <row r="200" spans="2:4" x14ac:dyDescent="0.3">
      <c r="B200" s="7"/>
      <c r="C200"/>
      <c r="D200" s="27"/>
    </row>
    <row r="201" spans="2:4" x14ac:dyDescent="0.3">
      <c r="B201" s="7"/>
      <c r="C201"/>
      <c r="D201" s="27"/>
    </row>
    <row r="202" spans="2:4" x14ac:dyDescent="0.3">
      <c r="B202" s="7"/>
      <c r="C202"/>
      <c r="D202" s="27"/>
    </row>
    <row r="203" spans="2:4" x14ac:dyDescent="0.3">
      <c r="B203" s="7"/>
      <c r="C203"/>
      <c r="D203" s="27"/>
    </row>
    <row r="204" spans="2:4" x14ac:dyDescent="0.3">
      <c r="B204" s="7"/>
      <c r="C204"/>
      <c r="D204" s="27"/>
    </row>
    <row r="205" spans="2:4" x14ac:dyDescent="0.3">
      <c r="B205" s="7"/>
      <c r="C205"/>
      <c r="D205" s="27"/>
    </row>
    <row r="206" spans="2:4" x14ac:dyDescent="0.3">
      <c r="B206" s="7"/>
      <c r="C206"/>
      <c r="D206" s="27"/>
    </row>
    <row r="207" spans="2:4" x14ac:dyDescent="0.3">
      <c r="B207" s="7"/>
      <c r="C207"/>
      <c r="D207" s="27"/>
    </row>
    <row r="208" spans="2:4" x14ac:dyDescent="0.3">
      <c r="B208" s="7"/>
      <c r="C208"/>
      <c r="D208" s="27"/>
    </row>
    <row r="209" spans="2:4" x14ac:dyDescent="0.3">
      <c r="B209" s="7"/>
      <c r="C209"/>
      <c r="D209" s="27"/>
    </row>
    <row r="210" spans="2:4" x14ac:dyDescent="0.3">
      <c r="B210" s="7"/>
      <c r="C210"/>
      <c r="D210" s="27"/>
    </row>
    <row r="211" spans="2:4" x14ac:dyDescent="0.3">
      <c r="B211" s="7"/>
      <c r="C211"/>
      <c r="D211" s="27"/>
    </row>
    <row r="212" spans="2:4" x14ac:dyDescent="0.3">
      <c r="B212" s="7"/>
      <c r="C212"/>
      <c r="D212" s="27"/>
    </row>
    <row r="213" spans="2:4" x14ac:dyDescent="0.3">
      <c r="B213" s="7"/>
      <c r="C213"/>
      <c r="D213" s="27"/>
    </row>
    <row r="214" spans="2:4" x14ac:dyDescent="0.3">
      <c r="B214" s="7"/>
      <c r="C214"/>
      <c r="D214" s="27"/>
    </row>
    <row r="215" spans="2:4" x14ac:dyDescent="0.3">
      <c r="B215" s="7"/>
      <c r="C215"/>
      <c r="D215" s="27"/>
    </row>
    <row r="216" spans="2:4" x14ac:dyDescent="0.3">
      <c r="B216" s="7"/>
      <c r="C216"/>
      <c r="D216" s="27"/>
    </row>
    <row r="217" spans="2:4" x14ac:dyDescent="0.3">
      <c r="B217" s="7"/>
      <c r="C217"/>
      <c r="D217" s="27"/>
    </row>
    <row r="218" spans="2:4" x14ac:dyDescent="0.3">
      <c r="B218" s="7"/>
      <c r="C218"/>
      <c r="D218" s="27"/>
    </row>
    <row r="219" spans="2:4" x14ac:dyDescent="0.3">
      <c r="B219" s="7"/>
      <c r="C219"/>
      <c r="D219" s="27"/>
    </row>
    <row r="220" spans="2:4" x14ac:dyDescent="0.3">
      <c r="B220" s="7"/>
      <c r="C220"/>
      <c r="D220" s="27"/>
    </row>
    <row r="221" spans="2:4" x14ac:dyDescent="0.3">
      <c r="B221" s="7"/>
      <c r="C221"/>
      <c r="D221" s="27"/>
    </row>
    <row r="222" spans="2:4" x14ac:dyDescent="0.3">
      <c r="B222" s="7"/>
      <c r="C222"/>
      <c r="D222" s="27"/>
    </row>
    <row r="223" spans="2:4" x14ac:dyDescent="0.3">
      <c r="B223" s="7"/>
      <c r="C223"/>
      <c r="D223" s="27"/>
    </row>
    <row r="224" spans="2:4" x14ac:dyDescent="0.3">
      <c r="B224" s="7"/>
      <c r="C224"/>
      <c r="D224" s="27"/>
    </row>
    <row r="225" spans="2:4" x14ac:dyDescent="0.3">
      <c r="B225" s="7"/>
      <c r="C225"/>
      <c r="D225" s="27"/>
    </row>
    <row r="226" spans="2:4" x14ac:dyDescent="0.3">
      <c r="B226" s="7"/>
      <c r="C226"/>
      <c r="D226" s="27"/>
    </row>
    <row r="227" spans="2:4" x14ac:dyDescent="0.3">
      <c r="B227" s="7"/>
      <c r="C227"/>
      <c r="D227" s="27"/>
    </row>
    <row r="228" spans="2:4" x14ac:dyDescent="0.3">
      <c r="B228" s="7"/>
      <c r="C228"/>
      <c r="D228" s="27"/>
    </row>
    <row r="229" spans="2:4" x14ac:dyDescent="0.3">
      <c r="B229" s="7"/>
      <c r="C229"/>
      <c r="D229" s="27"/>
    </row>
    <row r="230" spans="2:4" x14ac:dyDescent="0.3">
      <c r="B230" s="7"/>
      <c r="C230"/>
      <c r="D230" s="27"/>
    </row>
    <row r="231" spans="2:4" x14ac:dyDescent="0.3">
      <c r="B231" s="7"/>
      <c r="C231"/>
      <c r="D231" s="27"/>
    </row>
    <row r="232" spans="2:4" x14ac:dyDescent="0.3">
      <c r="B232" s="7"/>
      <c r="C232"/>
      <c r="D232" s="27"/>
    </row>
    <row r="233" spans="2:4" x14ac:dyDescent="0.3">
      <c r="B233" s="7"/>
      <c r="C233"/>
      <c r="D233" s="27"/>
    </row>
    <row r="234" spans="2:4" x14ac:dyDescent="0.3">
      <c r="B234" s="7"/>
      <c r="C234"/>
      <c r="D234" s="27"/>
    </row>
    <row r="235" spans="2:4" x14ac:dyDescent="0.3">
      <c r="B235" s="7"/>
      <c r="C235"/>
      <c r="D235" s="27"/>
    </row>
    <row r="236" spans="2:4" x14ac:dyDescent="0.3">
      <c r="B236" s="7"/>
      <c r="C236"/>
      <c r="D236" s="27"/>
    </row>
    <row r="237" spans="2:4" x14ac:dyDescent="0.3">
      <c r="B237" s="7"/>
      <c r="C237"/>
      <c r="D237" s="27"/>
    </row>
    <row r="238" spans="2:4" x14ac:dyDescent="0.3">
      <c r="B238" s="7"/>
      <c r="C238"/>
      <c r="D238" s="27"/>
    </row>
    <row r="239" spans="2:4" x14ac:dyDescent="0.3">
      <c r="B239" s="7"/>
      <c r="C239"/>
      <c r="D239" s="27"/>
    </row>
    <row r="240" spans="2:4" x14ac:dyDescent="0.3">
      <c r="B240" s="7"/>
      <c r="C240"/>
      <c r="D240" s="27"/>
    </row>
    <row r="241" spans="2:4" x14ac:dyDescent="0.3">
      <c r="B241" s="7"/>
      <c r="C241"/>
      <c r="D241" s="27"/>
    </row>
    <row r="242" spans="2:4" x14ac:dyDescent="0.3">
      <c r="B242" s="7"/>
      <c r="C242"/>
      <c r="D242" s="27"/>
    </row>
    <row r="243" spans="2:4" x14ac:dyDescent="0.3">
      <c r="B243" s="7"/>
      <c r="C243"/>
      <c r="D243" s="27"/>
    </row>
    <row r="244" spans="2:4" x14ac:dyDescent="0.3">
      <c r="B244" s="7"/>
      <c r="C244"/>
      <c r="D244" s="27"/>
    </row>
    <row r="245" spans="2:4" x14ac:dyDescent="0.3">
      <c r="B245" s="7"/>
      <c r="C245"/>
      <c r="D245" s="27"/>
    </row>
    <row r="246" spans="2:4" x14ac:dyDescent="0.3">
      <c r="B246" s="7"/>
      <c r="C246"/>
      <c r="D246" s="27"/>
    </row>
    <row r="247" spans="2:4" x14ac:dyDescent="0.3">
      <c r="B247" s="7"/>
      <c r="C247"/>
      <c r="D247" s="27"/>
    </row>
    <row r="248" spans="2:4" x14ac:dyDescent="0.3">
      <c r="B248" s="7"/>
      <c r="C248"/>
      <c r="D248" s="27"/>
    </row>
    <row r="249" spans="2:4" x14ac:dyDescent="0.3">
      <c r="B249" s="7"/>
      <c r="C249"/>
      <c r="D249" s="27"/>
    </row>
    <row r="250" spans="2:4" x14ac:dyDescent="0.3">
      <c r="B250" s="7"/>
      <c r="C250"/>
      <c r="D250" s="27"/>
    </row>
    <row r="251" spans="2:4" x14ac:dyDescent="0.3">
      <c r="B251" s="7"/>
      <c r="C251"/>
      <c r="D251" s="27"/>
    </row>
    <row r="252" spans="2:4" x14ac:dyDescent="0.3">
      <c r="B252" s="7"/>
      <c r="C252"/>
      <c r="D252" s="27"/>
    </row>
    <row r="253" spans="2:4" x14ac:dyDescent="0.3">
      <c r="B253" s="7"/>
      <c r="C253"/>
      <c r="D253" s="27"/>
    </row>
    <row r="254" spans="2:4" x14ac:dyDescent="0.3">
      <c r="B254" s="7"/>
      <c r="C254"/>
      <c r="D254" s="27"/>
    </row>
    <row r="255" spans="2:4" x14ac:dyDescent="0.3">
      <c r="B255" s="7"/>
      <c r="C255"/>
      <c r="D255" s="27"/>
    </row>
    <row r="256" spans="2:4" x14ac:dyDescent="0.3">
      <c r="B256" s="7"/>
      <c r="C256"/>
      <c r="D256" s="27"/>
    </row>
    <row r="257" spans="2:4" x14ac:dyDescent="0.3">
      <c r="B257" s="7"/>
      <c r="C257"/>
      <c r="D257" s="27"/>
    </row>
    <row r="258" spans="2:4" x14ac:dyDescent="0.3">
      <c r="B258" s="7"/>
      <c r="C258"/>
      <c r="D258" s="27"/>
    </row>
    <row r="259" spans="2:4" x14ac:dyDescent="0.3">
      <c r="B259" s="7"/>
      <c r="C259"/>
      <c r="D259" s="27"/>
    </row>
    <row r="260" spans="2:4" x14ac:dyDescent="0.3">
      <c r="B260" s="7"/>
      <c r="C260"/>
      <c r="D260" s="27"/>
    </row>
    <row r="261" spans="2:4" x14ac:dyDescent="0.3">
      <c r="B261" s="7"/>
      <c r="C261"/>
      <c r="D261" s="27"/>
    </row>
    <row r="262" spans="2:4" x14ac:dyDescent="0.3">
      <c r="B262" s="7"/>
      <c r="C262"/>
      <c r="D262" s="27"/>
    </row>
    <row r="263" spans="2:4" x14ac:dyDescent="0.3">
      <c r="B263" s="7"/>
      <c r="C263"/>
      <c r="D263" s="27"/>
    </row>
    <row r="264" spans="2:4" x14ac:dyDescent="0.3">
      <c r="B264" s="7"/>
      <c r="C264"/>
      <c r="D264" s="27"/>
    </row>
    <row r="265" spans="2:4" x14ac:dyDescent="0.3">
      <c r="B265" s="7"/>
      <c r="C265"/>
      <c r="D265" s="27"/>
    </row>
    <row r="266" spans="2:4" x14ac:dyDescent="0.3">
      <c r="B266" s="7"/>
      <c r="C266"/>
      <c r="D266" s="27"/>
    </row>
    <row r="267" spans="2:4" x14ac:dyDescent="0.3">
      <c r="B267" s="7"/>
      <c r="C267"/>
      <c r="D267" s="27"/>
    </row>
    <row r="268" spans="2:4" x14ac:dyDescent="0.3">
      <c r="B268" s="7"/>
      <c r="C268"/>
      <c r="D268" s="27"/>
    </row>
    <row r="269" spans="2:4" x14ac:dyDescent="0.3">
      <c r="B269" s="7"/>
      <c r="C269"/>
      <c r="D269" s="27"/>
    </row>
    <row r="270" spans="2:4" x14ac:dyDescent="0.3">
      <c r="B270" s="7"/>
      <c r="C270"/>
      <c r="D270" s="27"/>
    </row>
    <row r="271" spans="2:4" x14ac:dyDescent="0.3">
      <c r="B271" s="7"/>
      <c r="C271"/>
      <c r="D271" s="27"/>
    </row>
    <row r="272" spans="2:4" x14ac:dyDescent="0.3">
      <c r="B272" s="7"/>
      <c r="C272"/>
      <c r="D272" s="27"/>
    </row>
    <row r="273" spans="2:4" x14ac:dyDescent="0.3">
      <c r="B273" s="7"/>
      <c r="C273"/>
      <c r="D273" s="27"/>
    </row>
    <row r="274" spans="2:4" x14ac:dyDescent="0.3">
      <c r="B274" s="7"/>
      <c r="C274"/>
      <c r="D274" s="27"/>
    </row>
    <row r="275" spans="2:4" x14ac:dyDescent="0.3">
      <c r="B275" s="7"/>
      <c r="C275"/>
      <c r="D275" s="27"/>
    </row>
    <row r="276" spans="2:4" x14ac:dyDescent="0.3">
      <c r="B276" s="7"/>
      <c r="C276"/>
      <c r="D276" s="27"/>
    </row>
    <row r="277" spans="2:4" x14ac:dyDescent="0.3">
      <c r="B277" s="7"/>
      <c r="C277"/>
      <c r="D277" s="27"/>
    </row>
    <row r="278" spans="2:4" x14ac:dyDescent="0.3">
      <c r="B278" s="7"/>
      <c r="C278"/>
      <c r="D278" s="27"/>
    </row>
    <row r="279" spans="2:4" x14ac:dyDescent="0.3">
      <c r="B279" s="7"/>
      <c r="C279"/>
      <c r="D279" s="27"/>
    </row>
    <row r="280" spans="2:4" x14ac:dyDescent="0.3">
      <c r="B280" s="7"/>
      <c r="C280"/>
      <c r="D280" s="27"/>
    </row>
    <row r="281" spans="2:4" x14ac:dyDescent="0.3">
      <c r="B281" s="7"/>
      <c r="C281"/>
      <c r="D281" s="27"/>
    </row>
    <row r="282" spans="2:4" x14ac:dyDescent="0.3">
      <c r="B282" s="7"/>
      <c r="C282"/>
      <c r="D282" s="27"/>
    </row>
    <row r="283" spans="2:4" x14ac:dyDescent="0.3">
      <c r="B283" s="7"/>
      <c r="C283"/>
      <c r="D283" s="27"/>
    </row>
    <row r="284" spans="2:4" x14ac:dyDescent="0.3">
      <c r="B284" s="7"/>
      <c r="C284"/>
      <c r="D284" s="27"/>
    </row>
    <row r="285" spans="2:4" x14ac:dyDescent="0.3">
      <c r="B285" s="7"/>
      <c r="C285"/>
      <c r="D285" s="27"/>
    </row>
    <row r="286" spans="2:4" x14ac:dyDescent="0.3">
      <c r="B286" s="7"/>
      <c r="C286"/>
      <c r="D286" s="27"/>
    </row>
    <row r="287" spans="2:4" x14ac:dyDescent="0.3">
      <c r="B287" s="7"/>
      <c r="C287"/>
      <c r="D287" s="27"/>
    </row>
    <row r="288" spans="2:4" x14ac:dyDescent="0.3">
      <c r="B288" s="7"/>
      <c r="C288"/>
      <c r="D288" s="27"/>
    </row>
    <row r="289" spans="2:4" x14ac:dyDescent="0.3">
      <c r="B289" s="7"/>
      <c r="C289"/>
      <c r="D289" s="27"/>
    </row>
    <row r="290" spans="2:4" x14ac:dyDescent="0.3">
      <c r="B290" s="7"/>
      <c r="C290"/>
      <c r="D290" s="27"/>
    </row>
    <row r="291" spans="2:4" x14ac:dyDescent="0.3">
      <c r="B291" s="7"/>
      <c r="C291"/>
      <c r="D291" s="27"/>
    </row>
    <row r="292" spans="2:4" x14ac:dyDescent="0.3">
      <c r="B292" s="7"/>
      <c r="C292"/>
      <c r="D292" s="27"/>
    </row>
    <row r="293" spans="2:4" x14ac:dyDescent="0.3">
      <c r="B293" s="7"/>
      <c r="C293"/>
      <c r="D293" s="27"/>
    </row>
    <row r="294" spans="2:4" x14ac:dyDescent="0.3">
      <c r="B294" s="7"/>
      <c r="C294"/>
      <c r="D294" s="27"/>
    </row>
    <row r="295" spans="2:4" x14ac:dyDescent="0.3">
      <c r="B295" s="7"/>
      <c r="C295"/>
      <c r="D295" s="27"/>
    </row>
    <row r="296" spans="2:4" x14ac:dyDescent="0.3">
      <c r="B296" s="7"/>
      <c r="C296"/>
      <c r="D296" s="27"/>
    </row>
    <row r="297" spans="2:4" x14ac:dyDescent="0.3">
      <c r="B297" s="7"/>
      <c r="C297"/>
      <c r="D297" s="27"/>
    </row>
    <row r="298" spans="2:4" x14ac:dyDescent="0.3">
      <c r="B298" s="7"/>
      <c r="C298"/>
      <c r="D298" s="27"/>
    </row>
    <row r="299" spans="2:4" x14ac:dyDescent="0.3">
      <c r="B299" s="7"/>
      <c r="C299"/>
      <c r="D299" s="27"/>
    </row>
    <row r="300" spans="2:4" x14ac:dyDescent="0.3">
      <c r="B300" s="7"/>
      <c r="C300"/>
      <c r="D300" s="27"/>
    </row>
    <row r="301" spans="2:4" x14ac:dyDescent="0.3">
      <c r="B301" s="7"/>
      <c r="C301"/>
      <c r="D301" s="27"/>
    </row>
    <row r="302" spans="2:4" x14ac:dyDescent="0.3">
      <c r="B302" s="7"/>
      <c r="C302"/>
      <c r="D302" s="27"/>
    </row>
    <row r="303" spans="2:4" x14ac:dyDescent="0.3">
      <c r="B303" s="7"/>
      <c r="C303"/>
      <c r="D303" s="27"/>
    </row>
    <row r="304" spans="2:4" x14ac:dyDescent="0.3">
      <c r="B304" s="7"/>
      <c r="C304"/>
      <c r="D304" s="27"/>
    </row>
    <row r="305" spans="2:4" x14ac:dyDescent="0.3">
      <c r="B305" s="7"/>
      <c r="C305"/>
      <c r="D305" s="27"/>
    </row>
    <row r="306" spans="2:4" x14ac:dyDescent="0.3">
      <c r="B306" s="7"/>
      <c r="C306"/>
      <c r="D306" s="27"/>
    </row>
    <row r="307" spans="2:4" x14ac:dyDescent="0.3">
      <c r="B307" s="7"/>
      <c r="C307"/>
      <c r="D307" s="27"/>
    </row>
    <row r="308" spans="2:4" x14ac:dyDescent="0.3">
      <c r="B308" s="7"/>
      <c r="C308"/>
      <c r="D308" s="27"/>
    </row>
    <row r="309" spans="2:4" x14ac:dyDescent="0.3">
      <c r="B309" s="7"/>
      <c r="C309"/>
      <c r="D309" s="27"/>
    </row>
    <row r="310" spans="2:4" x14ac:dyDescent="0.3">
      <c r="B310" s="7"/>
      <c r="C310"/>
      <c r="D310" s="27"/>
    </row>
    <row r="311" spans="2:4" x14ac:dyDescent="0.3">
      <c r="B311" s="7"/>
      <c r="C311"/>
      <c r="D311" s="27"/>
    </row>
    <row r="312" spans="2:4" x14ac:dyDescent="0.3">
      <c r="B312" s="7"/>
      <c r="C312"/>
      <c r="D312" s="27"/>
    </row>
    <row r="313" spans="2:4" x14ac:dyDescent="0.3">
      <c r="B313" s="7"/>
      <c r="C313"/>
      <c r="D313" s="27"/>
    </row>
    <row r="314" spans="2:4" x14ac:dyDescent="0.3">
      <c r="B314" s="7"/>
      <c r="C314"/>
      <c r="D314" s="27"/>
    </row>
    <row r="315" spans="2:4" x14ac:dyDescent="0.3">
      <c r="B315" s="7"/>
      <c r="C315"/>
      <c r="D315" s="27"/>
    </row>
    <row r="316" spans="2:4" x14ac:dyDescent="0.3">
      <c r="B316" s="7"/>
      <c r="C316"/>
      <c r="D316" s="27"/>
    </row>
    <row r="317" spans="2:4" x14ac:dyDescent="0.3">
      <c r="B317" s="7"/>
      <c r="C317"/>
      <c r="D317" s="27"/>
    </row>
    <row r="318" spans="2:4" x14ac:dyDescent="0.3">
      <c r="B318" s="7"/>
      <c r="C318"/>
      <c r="D318" s="27"/>
    </row>
    <row r="319" spans="2:4" x14ac:dyDescent="0.3">
      <c r="B319" s="7"/>
      <c r="C319"/>
      <c r="D319" s="27"/>
    </row>
    <row r="320" spans="2:4" x14ac:dyDescent="0.3">
      <c r="B320" s="7"/>
      <c r="C320"/>
      <c r="D320" s="27"/>
    </row>
    <row r="321" spans="2:4" x14ac:dyDescent="0.3">
      <c r="B321" s="7"/>
      <c r="C321"/>
      <c r="D321" s="27"/>
    </row>
    <row r="322" spans="2:4" x14ac:dyDescent="0.3">
      <c r="B322" s="7"/>
      <c r="C322"/>
      <c r="D322" s="27"/>
    </row>
    <row r="323" spans="2:4" x14ac:dyDescent="0.3">
      <c r="B323" s="7"/>
      <c r="C323"/>
      <c r="D323" s="27"/>
    </row>
    <row r="324" spans="2:4" x14ac:dyDescent="0.3">
      <c r="B324" s="7"/>
      <c r="C324"/>
      <c r="D324" s="27"/>
    </row>
    <row r="325" spans="2:4" x14ac:dyDescent="0.3">
      <c r="B325" s="7"/>
      <c r="C325"/>
      <c r="D325" s="27"/>
    </row>
    <row r="326" spans="2:4" x14ac:dyDescent="0.3">
      <c r="B326" s="7"/>
      <c r="C326"/>
      <c r="D326" s="27"/>
    </row>
    <row r="327" spans="2:4" x14ac:dyDescent="0.3">
      <c r="B327" s="7"/>
      <c r="C327"/>
      <c r="D327" s="27"/>
    </row>
    <row r="328" spans="2:4" x14ac:dyDescent="0.3">
      <c r="B328" s="7"/>
      <c r="C328"/>
      <c r="D328" s="27"/>
    </row>
    <row r="329" spans="2:4" x14ac:dyDescent="0.3">
      <c r="B329" s="7"/>
      <c r="C329"/>
      <c r="D329" s="27"/>
    </row>
    <row r="330" spans="2:4" x14ac:dyDescent="0.3">
      <c r="B330" s="7"/>
      <c r="C330"/>
      <c r="D330" s="27"/>
    </row>
    <row r="331" spans="2:4" x14ac:dyDescent="0.3">
      <c r="B331" s="7"/>
      <c r="C331"/>
      <c r="D331" s="27"/>
    </row>
    <row r="332" spans="2:4" x14ac:dyDescent="0.3">
      <c r="B332" s="7"/>
      <c r="C332"/>
      <c r="D332" s="27"/>
    </row>
    <row r="333" spans="2:4" x14ac:dyDescent="0.3">
      <c r="B333" s="7"/>
      <c r="C333"/>
      <c r="D333" s="27"/>
    </row>
    <row r="334" spans="2:4" x14ac:dyDescent="0.3">
      <c r="B334" s="7"/>
      <c r="C334"/>
      <c r="D334" s="27"/>
    </row>
    <row r="335" spans="2:4" x14ac:dyDescent="0.3">
      <c r="B335" s="7"/>
      <c r="C335"/>
      <c r="D335" s="27"/>
    </row>
    <row r="336" spans="2:4" x14ac:dyDescent="0.3">
      <c r="B336" s="7"/>
      <c r="C336"/>
      <c r="D336" s="27"/>
    </row>
    <row r="337" spans="2:4" x14ac:dyDescent="0.3">
      <c r="B337" s="7"/>
      <c r="C337"/>
      <c r="D337" s="27"/>
    </row>
    <row r="338" spans="2:4" x14ac:dyDescent="0.3">
      <c r="B338" s="7"/>
      <c r="C338"/>
      <c r="D338" s="27"/>
    </row>
    <row r="339" spans="2:4" x14ac:dyDescent="0.3">
      <c r="B339" s="7"/>
      <c r="C339"/>
      <c r="D339" s="27"/>
    </row>
    <row r="340" spans="2:4" x14ac:dyDescent="0.3">
      <c r="B340" s="7"/>
      <c r="C340"/>
      <c r="D340" s="27"/>
    </row>
    <row r="341" spans="2:4" x14ac:dyDescent="0.3">
      <c r="B341" s="7"/>
      <c r="C341"/>
      <c r="D341" s="27"/>
    </row>
    <row r="342" spans="2:4" x14ac:dyDescent="0.3">
      <c r="B342" s="7"/>
      <c r="C342"/>
      <c r="D342" s="27"/>
    </row>
    <row r="343" spans="2:4" x14ac:dyDescent="0.3">
      <c r="B343" s="7"/>
      <c r="C343"/>
      <c r="D343" s="27"/>
    </row>
    <row r="344" spans="2:4" x14ac:dyDescent="0.3">
      <c r="B344" s="7"/>
      <c r="C344"/>
      <c r="D344" s="27"/>
    </row>
    <row r="345" spans="2:4" x14ac:dyDescent="0.3">
      <c r="B345" s="7"/>
      <c r="C345"/>
      <c r="D345" s="27"/>
    </row>
    <row r="346" spans="2:4" x14ac:dyDescent="0.3">
      <c r="B346" s="7"/>
      <c r="C346"/>
      <c r="D346" s="27"/>
    </row>
    <row r="347" spans="2:4" x14ac:dyDescent="0.3">
      <c r="B347" s="7"/>
      <c r="C347"/>
      <c r="D347" s="27"/>
    </row>
    <row r="348" spans="2:4" x14ac:dyDescent="0.3">
      <c r="B348" s="7"/>
      <c r="C348"/>
      <c r="D348" s="27"/>
    </row>
    <row r="349" spans="2:4" x14ac:dyDescent="0.3">
      <c r="B349" s="7"/>
      <c r="C349"/>
      <c r="D349" s="27"/>
    </row>
    <row r="350" spans="2:4" x14ac:dyDescent="0.3">
      <c r="B350" s="7"/>
      <c r="C350"/>
      <c r="D350" s="27"/>
    </row>
    <row r="351" spans="2:4" x14ac:dyDescent="0.3">
      <c r="B351" s="7"/>
      <c r="C351"/>
      <c r="D351" s="27"/>
    </row>
    <row r="352" spans="2:4" x14ac:dyDescent="0.3">
      <c r="B352" s="7"/>
      <c r="C352"/>
      <c r="D352" s="27"/>
    </row>
    <row r="353" spans="2:4" x14ac:dyDescent="0.3">
      <c r="B353" s="7"/>
      <c r="C353"/>
      <c r="D353" s="27"/>
    </row>
    <row r="354" spans="2:4" x14ac:dyDescent="0.3">
      <c r="B354" s="7"/>
      <c r="C354"/>
      <c r="D354" s="27"/>
    </row>
    <row r="355" spans="2:4" x14ac:dyDescent="0.3">
      <c r="B355" s="7"/>
      <c r="C355"/>
      <c r="D355" s="27"/>
    </row>
    <row r="356" spans="2:4" x14ac:dyDescent="0.3">
      <c r="B356" s="7"/>
      <c r="C356"/>
      <c r="D356" s="27"/>
    </row>
    <row r="357" spans="2:4" x14ac:dyDescent="0.3">
      <c r="B357" s="7"/>
      <c r="C357"/>
      <c r="D357" s="27"/>
    </row>
    <row r="358" spans="2:4" x14ac:dyDescent="0.3">
      <c r="B358" s="7"/>
      <c r="C358"/>
      <c r="D358" s="27"/>
    </row>
    <row r="359" spans="2:4" x14ac:dyDescent="0.3">
      <c r="B359" s="7"/>
      <c r="C359"/>
      <c r="D359" s="27"/>
    </row>
    <row r="360" spans="2:4" x14ac:dyDescent="0.3">
      <c r="B360" s="7"/>
      <c r="C360"/>
      <c r="D360" s="27"/>
    </row>
    <row r="361" spans="2:4" x14ac:dyDescent="0.3">
      <c r="B361" s="7"/>
      <c r="C361"/>
      <c r="D361" s="27"/>
    </row>
    <row r="362" spans="2:4" x14ac:dyDescent="0.3">
      <c r="B362" s="7"/>
      <c r="C362"/>
      <c r="D362" s="27"/>
    </row>
    <row r="363" spans="2:4" x14ac:dyDescent="0.3">
      <c r="B363" s="7"/>
      <c r="C363"/>
      <c r="D363" s="27"/>
    </row>
    <row r="364" spans="2:4" x14ac:dyDescent="0.3">
      <c r="B364" s="7"/>
      <c r="C364"/>
      <c r="D364" s="27"/>
    </row>
    <row r="365" spans="2:4" x14ac:dyDescent="0.3">
      <c r="B365" s="7"/>
      <c r="C365"/>
      <c r="D365" s="27"/>
    </row>
    <row r="366" spans="2:4" x14ac:dyDescent="0.3">
      <c r="B366" s="7"/>
      <c r="C366"/>
      <c r="D366" s="27"/>
    </row>
    <row r="367" spans="2:4" x14ac:dyDescent="0.3">
      <c r="B367" s="7"/>
      <c r="C367"/>
      <c r="D367" s="27"/>
    </row>
    <row r="368" spans="2:4" x14ac:dyDescent="0.3">
      <c r="B368" s="7"/>
      <c r="C368"/>
      <c r="D368" s="27"/>
    </row>
    <row r="369" spans="2:4" x14ac:dyDescent="0.3">
      <c r="B369" s="7"/>
      <c r="C369"/>
      <c r="D369" s="27"/>
    </row>
    <row r="370" spans="2:4" x14ac:dyDescent="0.3">
      <c r="B370" s="7"/>
      <c r="C370"/>
      <c r="D370" s="27"/>
    </row>
    <row r="371" spans="2:4" x14ac:dyDescent="0.3">
      <c r="B371" s="7"/>
      <c r="C371"/>
      <c r="D371" s="27"/>
    </row>
    <row r="372" spans="2:4" x14ac:dyDescent="0.3">
      <c r="B372" s="7"/>
      <c r="C372"/>
      <c r="D372" s="27"/>
    </row>
    <row r="373" spans="2:4" x14ac:dyDescent="0.3">
      <c r="B373" s="7"/>
      <c r="C373"/>
      <c r="D373" s="27"/>
    </row>
    <row r="374" spans="2:4" x14ac:dyDescent="0.3">
      <c r="B374" s="7"/>
      <c r="C374"/>
      <c r="D374" s="27"/>
    </row>
    <row r="375" spans="2:4" x14ac:dyDescent="0.3">
      <c r="B375" s="7"/>
      <c r="C375"/>
      <c r="D375" s="27"/>
    </row>
    <row r="376" spans="2:4" x14ac:dyDescent="0.3">
      <c r="B376" s="7"/>
      <c r="C376"/>
      <c r="D376" s="27"/>
    </row>
    <row r="377" spans="2:4" x14ac:dyDescent="0.3">
      <c r="B377" s="7"/>
      <c r="C377"/>
      <c r="D377" s="27"/>
    </row>
    <row r="378" spans="2:4" x14ac:dyDescent="0.3">
      <c r="B378" s="7"/>
      <c r="C378"/>
      <c r="D378" s="27"/>
    </row>
    <row r="379" spans="2:4" x14ac:dyDescent="0.3">
      <c r="B379" s="7"/>
      <c r="C379"/>
      <c r="D379" s="27"/>
    </row>
    <row r="380" spans="2:4" x14ac:dyDescent="0.3">
      <c r="B380" s="7"/>
      <c r="C380"/>
      <c r="D380" s="27"/>
    </row>
    <row r="381" spans="2:4" x14ac:dyDescent="0.3">
      <c r="B381" s="7"/>
      <c r="C381"/>
      <c r="D381" s="27"/>
    </row>
    <row r="382" spans="2:4" x14ac:dyDescent="0.3">
      <c r="B382" s="7"/>
      <c r="C382"/>
      <c r="D382" s="27"/>
    </row>
    <row r="383" spans="2:4" x14ac:dyDescent="0.3">
      <c r="B383" s="7"/>
      <c r="C383"/>
      <c r="D383" s="27"/>
    </row>
    <row r="384" spans="2:4" x14ac:dyDescent="0.3">
      <c r="B384" s="7"/>
      <c r="C384"/>
      <c r="D384" s="27"/>
    </row>
    <row r="385" spans="2:4" x14ac:dyDescent="0.3">
      <c r="B385" s="7"/>
      <c r="C385"/>
      <c r="D385" s="27"/>
    </row>
    <row r="386" spans="2:4" x14ac:dyDescent="0.3">
      <c r="B386" s="7"/>
      <c r="C386"/>
      <c r="D386" s="27"/>
    </row>
    <row r="387" spans="2:4" x14ac:dyDescent="0.3">
      <c r="B387" s="7"/>
      <c r="C387"/>
      <c r="D387" s="27"/>
    </row>
    <row r="388" spans="2:4" x14ac:dyDescent="0.3">
      <c r="B388" s="7"/>
      <c r="C388"/>
      <c r="D388" s="27"/>
    </row>
    <row r="389" spans="2:4" x14ac:dyDescent="0.3">
      <c r="B389" s="7"/>
      <c r="C389"/>
      <c r="D389" s="27"/>
    </row>
    <row r="390" spans="2:4" x14ac:dyDescent="0.3">
      <c r="B390" s="7"/>
      <c r="C390"/>
      <c r="D390" s="27"/>
    </row>
    <row r="391" spans="2:4" x14ac:dyDescent="0.3">
      <c r="B391" s="7"/>
      <c r="C391"/>
      <c r="D391" s="27"/>
    </row>
    <row r="392" spans="2:4" x14ac:dyDescent="0.3">
      <c r="B392" s="7"/>
      <c r="C392"/>
      <c r="D392" s="27"/>
    </row>
    <row r="393" spans="2:4" x14ac:dyDescent="0.3">
      <c r="B393" s="7"/>
      <c r="C393"/>
      <c r="D393" s="27"/>
    </row>
    <row r="394" spans="2:4" x14ac:dyDescent="0.3">
      <c r="B394" s="7"/>
      <c r="C394"/>
      <c r="D394" s="27"/>
    </row>
    <row r="395" spans="2:4" x14ac:dyDescent="0.3">
      <c r="B395" s="7"/>
      <c r="C395"/>
      <c r="D395" s="27"/>
    </row>
    <row r="396" spans="2:4" x14ac:dyDescent="0.3">
      <c r="B396" s="7"/>
      <c r="C396"/>
      <c r="D396" s="27"/>
    </row>
    <row r="397" spans="2:4" x14ac:dyDescent="0.3">
      <c r="B397" s="7"/>
      <c r="C397"/>
      <c r="D397" s="27"/>
    </row>
    <row r="398" spans="2:4" x14ac:dyDescent="0.3">
      <c r="B398" s="7"/>
      <c r="C398"/>
      <c r="D398" s="27"/>
    </row>
    <row r="399" spans="2:4" x14ac:dyDescent="0.3">
      <c r="B399" s="7"/>
      <c r="C399"/>
      <c r="D399" s="27"/>
    </row>
    <row r="400" spans="2:4" x14ac:dyDescent="0.3">
      <c r="B400" s="7"/>
      <c r="C400"/>
      <c r="D400" s="27"/>
    </row>
    <row r="401" spans="2:4" x14ac:dyDescent="0.3">
      <c r="B401" s="7"/>
      <c r="C401"/>
      <c r="D401" s="27"/>
    </row>
    <row r="402" spans="2:4" x14ac:dyDescent="0.3">
      <c r="B402" s="7"/>
      <c r="C402"/>
      <c r="D402" s="27"/>
    </row>
    <row r="403" spans="2:4" x14ac:dyDescent="0.3">
      <c r="B403" s="7"/>
      <c r="C403"/>
      <c r="D403" s="27"/>
    </row>
    <row r="404" spans="2:4" x14ac:dyDescent="0.3">
      <c r="B404" s="7"/>
      <c r="C404"/>
      <c r="D404" s="27"/>
    </row>
    <row r="405" spans="2:4" x14ac:dyDescent="0.3">
      <c r="B405" s="7"/>
      <c r="C405"/>
      <c r="D405" s="27"/>
    </row>
    <row r="406" spans="2:4" x14ac:dyDescent="0.3">
      <c r="B406" s="7"/>
      <c r="C406"/>
      <c r="D406" s="27"/>
    </row>
    <row r="407" spans="2:4" x14ac:dyDescent="0.3">
      <c r="B407" s="7"/>
      <c r="C407"/>
      <c r="D407" s="27"/>
    </row>
    <row r="408" spans="2:4" x14ac:dyDescent="0.3">
      <c r="B408" s="7"/>
      <c r="C408"/>
      <c r="D408" s="27"/>
    </row>
    <row r="409" spans="2:4" x14ac:dyDescent="0.3">
      <c r="B409" s="7"/>
      <c r="C409"/>
      <c r="D409" s="27"/>
    </row>
    <row r="410" spans="2:4" x14ac:dyDescent="0.3">
      <c r="B410" s="7"/>
      <c r="C410"/>
      <c r="D410" s="27"/>
    </row>
    <row r="411" spans="2:4" x14ac:dyDescent="0.3">
      <c r="B411" s="7"/>
      <c r="C411"/>
      <c r="D411" s="27"/>
    </row>
    <row r="412" spans="2:4" x14ac:dyDescent="0.3">
      <c r="B412" s="7"/>
      <c r="C412"/>
      <c r="D412" s="27"/>
    </row>
    <row r="413" spans="2:4" x14ac:dyDescent="0.3">
      <c r="B413" s="7"/>
      <c r="C413"/>
      <c r="D413" s="27"/>
    </row>
    <row r="414" spans="2:4" x14ac:dyDescent="0.3">
      <c r="B414" s="7"/>
      <c r="C414"/>
      <c r="D414" s="27"/>
    </row>
    <row r="415" spans="2:4" x14ac:dyDescent="0.3">
      <c r="B415" s="7"/>
      <c r="C415"/>
      <c r="D415" s="27"/>
    </row>
    <row r="416" spans="2:4" x14ac:dyDescent="0.3">
      <c r="B416" s="7"/>
      <c r="C416"/>
      <c r="D416" s="27"/>
    </row>
    <row r="417" spans="2:4" x14ac:dyDescent="0.3">
      <c r="B417" s="7"/>
      <c r="C417"/>
      <c r="D417" s="27"/>
    </row>
    <row r="418" spans="2:4" x14ac:dyDescent="0.3">
      <c r="B418" s="7"/>
      <c r="C418"/>
      <c r="D418" s="27"/>
    </row>
    <row r="419" spans="2:4" x14ac:dyDescent="0.3">
      <c r="B419" s="7"/>
      <c r="C419"/>
      <c r="D419" s="27"/>
    </row>
    <row r="420" spans="2:4" x14ac:dyDescent="0.3">
      <c r="B420" s="7"/>
      <c r="C420"/>
      <c r="D420" s="27"/>
    </row>
    <row r="421" spans="2:4" x14ac:dyDescent="0.3">
      <c r="B421" s="7"/>
      <c r="C421"/>
      <c r="D421" s="27"/>
    </row>
    <row r="422" spans="2:4" x14ac:dyDescent="0.3">
      <c r="B422" s="7"/>
      <c r="C422"/>
      <c r="D422" s="27"/>
    </row>
    <row r="423" spans="2:4" x14ac:dyDescent="0.3">
      <c r="B423" s="7"/>
      <c r="C423"/>
      <c r="D423" s="27"/>
    </row>
    <row r="424" spans="2:4" x14ac:dyDescent="0.3">
      <c r="B424" s="7"/>
      <c r="C424"/>
      <c r="D424" s="27"/>
    </row>
    <row r="425" spans="2:4" x14ac:dyDescent="0.3">
      <c r="B425" s="7"/>
      <c r="C425"/>
      <c r="D425" s="27"/>
    </row>
    <row r="426" spans="2:4" x14ac:dyDescent="0.3">
      <c r="B426" s="7"/>
      <c r="C426"/>
      <c r="D426" s="27"/>
    </row>
    <row r="427" spans="2:4" x14ac:dyDescent="0.3">
      <c r="B427" s="7"/>
      <c r="C427"/>
      <c r="D427" s="27"/>
    </row>
    <row r="428" spans="2:4" x14ac:dyDescent="0.3">
      <c r="B428" s="7"/>
      <c r="C428"/>
      <c r="D428" s="27"/>
    </row>
    <row r="429" spans="2:4" x14ac:dyDescent="0.3">
      <c r="B429" s="7"/>
      <c r="C429"/>
      <c r="D429" s="27"/>
    </row>
    <row r="430" spans="2:4" x14ac:dyDescent="0.3">
      <c r="B430" s="7"/>
      <c r="C430"/>
      <c r="D430" s="27"/>
    </row>
    <row r="431" spans="2:4" x14ac:dyDescent="0.3">
      <c r="B431" s="7"/>
      <c r="C431"/>
      <c r="D431" s="27"/>
    </row>
    <row r="432" spans="2:4" x14ac:dyDescent="0.3">
      <c r="B432" s="7"/>
      <c r="C432"/>
      <c r="D432" s="27"/>
    </row>
    <row r="433" spans="2:4" x14ac:dyDescent="0.3">
      <c r="B433" s="7"/>
      <c r="C433"/>
      <c r="D433" s="27"/>
    </row>
    <row r="434" spans="2:4" x14ac:dyDescent="0.3">
      <c r="B434" s="7"/>
      <c r="C434"/>
      <c r="D434" s="27"/>
    </row>
    <row r="435" spans="2:4" x14ac:dyDescent="0.3">
      <c r="B435" s="7"/>
      <c r="C435"/>
      <c r="D435" s="27"/>
    </row>
    <row r="436" spans="2:4" x14ac:dyDescent="0.3">
      <c r="B436" s="7"/>
      <c r="C436"/>
      <c r="D436" s="27"/>
    </row>
    <row r="437" spans="2:4" x14ac:dyDescent="0.3">
      <c r="B437" s="7"/>
      <c r="C437"/>
      <c r="D437" s="27"/>
    </row>
    <row r="438" spans="2:4" x14ac:dyDescent="0.3">
      <c r="B438" s="7"/>
      <c r="C438"/>
      <c r="D438" s="27"/>
    </row>
    <row r="439" spans="2:4" x14ac:dyDescent="0.3">
      <c r="B439" s="7"/>
      <c r="C439"/>
      <c r="D439" s="27"/>
    </row>
    <row r="440" spans="2:4" x14ac:dyDescent="0.3">
      <c r="B440" s="7"/>
      <c r="C440"/>
      <c r="D440" s="27"/>
    </row>
    <row r="441" spans="2:4" x14ac:dyDescent="0.3">
      <c r="B441" s="7"/>
      <c r="C441"/>
      <c r="D441" s="27"/>
    </row>
    <row r="442" spans="2:4" x14ac:dyDescent="0.3">
      <c r="B442" s="7"/>
      <c r="C442"/>
      <c r="D442" s="27"/>
    </row>
    <row r="443" spans="2:4" x14ac:dyDescent="0.3">
      <c r="B443" s="7"/>
      <c r="C443"/>
      <c r="D443" s="27"/>
    </row>
    <row r="444" spans="2:4" x14ac:dyDescent="0.3">
      <c r="B444" s="7"/>
      <c r="C444"/>
      <c r="D444" s="27"/>
    </row>
    <row r="445" spans="2:4" x14ac:dyDescent="0.3">
      <c r="B445" s="7"/>
      <c r="C445"/>
      <c r="D445" s="27"/>
    </row>
    <row r="446" spans="2:4" x14ac:dyDescent="0.3">
      <c r="B446" s="7"/>
      <c r="C446"/>
      <c r="D446" s="27"/>
    </row>
    <row r="447" spans="2:4" x14ac:dyDescent="0.3">
      <c r="B447" s="7"/>
      <c r="C447"/>
      <c r="D447" s="27"/>
    </row>
    <row r="448" spans="2:4" x14ac:dyDescent="0.3">
      <c r="B448" s="7"/>
      <c r="C448"/>
      <c r="D448" s="27"/>
    </row>
    <row r="449" spans="2:4" x14ac:dyDescent="0.3">
      <c r="B449" s="7"/>
      <c r="C449"/>
      <c r="D449" s="27"/>
    </row>
    <row r="450" spans="2:4" x14ac:dyDescent="0.3">
      <c r="B450" s="7"/>
      <c r="C450"/>
      <c r="D450" s="27"/>
    </row>
    <row r="451" spans="2:4" x14ac:dyDescent="0.3">
      <c r="B451" s="7"/>
      <c r="C451"/>
      <c r="D451" s="27"/>
    </row>
    <row r="452" spans="2:4" x14ac:dyDescent="0.3">
      <c r="B452" s="7"/>
      <c r="C452"/>
      <c r="D452" s="27"/>
    </row>
    <row r="453" spans="2:4" x14ac:dyDescent="0.3">
      <c r="B453" s="7"/>
      <c r="C453"/>
      <c r="D453" s="27"/>
    </row>
    <row r="454" spans="2:4" x14ac:dyDescent="0.3">
      <c r="B454" s="7"/>
      <c r="C454"/>
      <c r="D454" s="27"/>
    </row>
    <row r="455" spans="2:4" x14ac:dyDescent="0.3">
      <c r="B455" s="7"/>
      <c r="C455"/>
      <c r="D455" s="27"/>
    </row>
    <row r="456" spans="2:4" x14ac:dyDescent="0.3">
      <c r="B456" s="7"/>
      <c r="C456"/>
      <c r="D456" s="27"/>
    </row>
    <row r="457" spans="2:4" x14ac:dyDescent="0.3">
      <c r="B457" s="7"/>
      <c r="C457"/>
      <c r="D457" s="27"/>
    </row>
    <row r="458" spans="2:4" x14ac:dyDescent="0.3">
      <c r="B458" s="7"/>
      <c r="C458"/>
      <c r="D458" s="27"/>
    </row>
    <row r="459" spans="2:4" x14ac:dyDescent="0.3">
      <c r="B459" s="7"/>
      <c r="C459"/>
      <c r="D459" s="27"/>
    </row>
    <row r="460" spans="2:4" x14ac:dyDescent="0.3">
      <c r="B460" s="7"/>
      <c r="C460"/>
      <c r="D460" s="27"/>
    </row>
    <row r="461" spans="2:4" x14ac:dyDescent="0.3">
      <c r="B461" s="7"/>
      <c r="C461"/>
      <c r="D461" s="27"/>
    </row>
    <row r="462" spans="2:4" x14ac:dyDescent="0.3">
      <c r="B462" s="7"/>
      <c r="C462"/>
      <c r="D462" s="27"/>
    </row>
    <row r="463" spans="2:4" x14ac:dyDescent="0.3">
      <c r="B463" s="7"/>
      <c r="C463"/>
      <c r="D463" s="27"/>
    </row>
    <row r="464" spans="2:4" x14ac:dyDescent="0.3">
      <c r="B464" s="7"/>
      <c r="C464"/>
      <c r="D464" s="27"/>
    </row>
    <row r="465" spans="2:4" x14ac:dyDescent="0.3">
      <c r="B465" s="7"/>
      <c r="C465"/>
      <c r="D465" s="27"/>
    </row>
    <row r="466" spans="2:4" x14ac:dyDescent="0.3">
      <c r="B466" s="7"/>
      <c r="C466"/>
      <c r="D466" s="27"/>
    </row>
    <row r="467" spans="2:4" x14ac:dyDescent="0.3">
      <c r="B467" s="7"/>
      <c r="C467"/>
      <c r="D467" s="27"/>
    </row>
    <row r="468" spans="2:4" x14ac:dyDescent="0.3">
      <c r="B468" s="7"/>
      <c r="C468"/>
      <c r="D468" s="27"/>
    </row>
    <row r="469" spans="2:4" x14ac:dyDescent="0.3">
      <c r="B469" s="7"/>
      <c r="C469"/>
      <c r="D469" s="27"/>
    </row>
    <row r="470" spans="2:4" x14ac:dyDescent="0.3">
      <c r="B470" s="7"/>
      <c r="C470"/>
      <c r="D470" s="27"/>
    </row>
    <row r="471" spans="2:4" x14ac:dyDescent="0.3">
      <c r="B471" s="7"/>
      <c r="C471"/>
      <c r="D471" s="27"/>
    </row>
    <row r="472" spans="2:4" x14ac:dyDescent="0.3">
      <c r="B472" s="7"/>
      <c r="C472"/>
      <c r="D472" s="27"/>
    </row>
    <row r="473" spans="2:4" x14ac:dyDescent="0.3">
      <c r="B473" s="7"/>
      <c r="C473"/>
      <c r="D473" s="27"/>
    </row>
    <row r="474" spans="2:4" x14ac:dyDescent="0.3">
      <c r="B474" s="7"/>
      <c r="C474"/>
      <c r="D474" s="27"/>
    </row>
    <row r="475" spans="2:4" x14ac:dyDescent="0.3">
      <c r="B475" s="7"/>
      <c r="C475"/>
      <c r="D475" s="27"/>
    </row>
    <row r="476" spans="2:4" x14ac:dyDescent="0.3">
      <c r="B476" s="7"/>
      <c r="C476"/>
      <c r="D476" s="27"/>
    </row>
    <row r="477" spans="2:4" x14ac:dyDescent="0.3">
      <c r="B477" s="7"/>
      <c r="C477"/>
      <c r="D477" s="27"/>
    </row>
    <row r="478" spans="2:4" x14ac:dyDescent="0.3">
      <c r="B478" s="7"/>
      <c r="C478"/>
      <c r="D478" s="27"/>
    </row>
    <row r="479" spans="2:4" x14ac:dyDescent="0.3">
      <c r="B479" s="7"/>
      <c r="C479"/>
      <c r="D479" s="27"/>
    </row>
    <row r="480" spans="2:4" x14ac:dyDescent="0.3">
      <c r="B480" s="7"/>
      <c r="C480"/>
      <c r="D480" s="27"/>
    </row>
    <row r="481" spans="2:4" x14ac:dyDescent="0.3">
      <c r="B481" s="7"/>
      <c r="C481"/>
      <c r="D481" s="27"/>
    </row>
    <row r="482" spans="2:4" x14ac:dyDescent="0.3">
      <c r="B482" s="7"/>
      <c r="C482"/>
      <c r="D482" s="27"/>
    </row>
    <row r="483" spans="2:4" x14ac:dyDescent="0.3">
      <c r="B483" s="7"/>
      <c r="C483"/>
      <c r="D483" s="27"/>
    </row>
    <row r="484" spans="2:4" x14ac:dyDescent="0.3">
      <c r="B484" s="7"/>
      <c r="C484"/>
      <c r="D484" s="27"/>
    </row>
    <row r="485" spans="2:4" x14ac:dyDescent="0.3">
      <c r="B485" s="7"/>
      <c r="C485"/>
      <c r="D485" s="27"/>
    </row>
    <row r="486" spans="2:4" x14ac:dyDescent="0.3">
      <c r="B486" s="7"/>
      <c r="C486"/>
      <c r="D486" s="27"/>
    </row>
    <row r="487" spans="2:4" x14ac:dyDescent="0.3">
      <c r="B487" s="7"/>
      <c r="C487"/>
      <c r="D487" s="27"/>
    </row>
    <row r="488" spans="2:4" x14ac:dyDescent="0.3">
      <c r="B488" s="7"/>
      <c r="C488"/>
      <c r="D488" s="27"/>
    </row>
    <row r="489" spans="2:4" x14ac:dyDescent="0.3">
      <c r="B489" s="7"/>
      <c r="C489"/>
      <c r="D489" s="27"/>
    </row>
    <row r="490" spans="2:4" x14ac:dyDescent="0.3">
      <c r="B490" s="7"/>
      <c r="C490"/>
      <c r="D490" s="27"/>
    </row>
    <row r="491" spans="2:4" x14ac:dyDescent="0.3">
      <c r="B491" s="7"/>
      <c r="C491"/>
      <c r="D491" s="27"/>
    </row>
    <row r="492" spans="2:4" x14ac:dyDescent="0.3">
      <c r="B492" s="7"/>
      <c r="C492"/>
      <c r="D492" s="27"/>
    </row>
    <row r="493" spans="2:4" x14ac:dyDescent="0.3">
      <c r="B493" s="7"/>
      <c r="C493"/>
      <c r="D493" s="27"/>
    </row>
    <row r="494" spans="2:4" x14ac:dyDescent="0.3">
      <c r="B494" s="7"/>
      <c r="C494"/>
      <c r="D494" s="27"/>
    </row>
    <row r="495" spans="2:4" x14ac:dyDescent="0.3">
      <c r="B495" s="7"/>
      <c r="C495"/>
      <c r="D495" s="27"/>
    </row>
    <row r="496" spans="2:4" x14ac:dyDescent="0.3">
      <c r="B496" s="7"/>
      <c r="C496"/>
      <c r="D496" s="27"/>
    </row>
    <row r="497" spans="2:4" x14ac:dyDescent="0.3">
      <c r="B497" s="7"/>
      <c r="C497"/>
      <c r="D497" s="27"/>
    </row>
    <row r="498" spans="2:4" x14ac:dyDescent="0.3">
      <c r="B498" s="7"/>
      <c r="C498"/>
      <c r="D498" s="27"/>
    </row>
    <row r="499" spans="2:4" x14ac:dyDescent="0.3">
      <c r="B499" s="7"/>
      <c r="C499"/>
      <c r="D499" s="27"/>
    </row>
    <row r="500" spans="2:4" x14ac:dyDescent="0.3">
      <c r="B500" s="7"/>
      <c r="C500"/>
      <c r="D500" s="27"/>
    </row>
    <row r="501" spans="2:4" x14ac:dyDescent="0.3">
      <c r="B501" s="7"/>
      <c r="C501"/>
      <c r="D501" s="27"/>
    </row>
    <row r="502" spans="2:4" x14ac:dyDescent="0.3">
      <c r="B502" s="7"/>
      <c r="C502"/>
      <c r="D502" s="27"/>
    </row>
    <row r="503" spans="2:4" x14ac:dyDescent="0.3">
      <c r="B503" s="7"/>
      <c r="C503"/>
      <c r="D503" s="27"/>
    </row>
    <row r="504" spans="2:4" x14ac:dyDescent="0.3">
      <c r="B504" s="7"/>
      <c r="C504"/>
      <c r="D504" s="27"/>
    </row>
    <row r="505" spans="2:4" x14ac:dyDescent="0.3">
      <c r="B505" s="7"/>
      <c r="C505"/>
      <c r="D505" s="27"/>
    </row>
    <row r="506" spans="2:4" x14ac:dyDescent="0.3">
      <c r="B506" s="7"/>
      <c r="C506"/>
      <c r="D506" s="27"/>
    </row>
    <row r="507" spans="2:4" x14ac:dyDescent="0.3">
      <c r="B507" s="7"/>
      <c r="C507"/>
      <c r="D507" s="27"/>
    </row>
    <row r="508" spans="2:4" x14ac:dyDescent="0.3">
      <c r="B508" s="7"/>
      <c r="C508"/>
      <c r="D508" s="27"/>
    </row>
    <row r="509" spans="2:4" x14ac:dyDescent="0.3">
      <c r="B509" s="7"/>
      <c r="C509"/>
      <c r="D509" s="27"/>
    </row>
    <row r="510" spans="2:4" x14ac:dyDescent="0.3">
      <c r="B510" s="7"/>
      <c r="C510"/>
      <c r="D510" s="27"/>
    </row>
    <row r="511" spans="2:4" x14ac:dyDescent="0.3">
      <c r="B511" s="7"/>
      <c r="C511"/>
      <c r="D511" s="27"/>
    </row>
    <row r="512" spans="2:4" x14ac:dyDescent="0.3">
      <c r="B512" s="7"/>
      <c r="C512"/>
      <c r="D512" s="27"/>
    </row>
    <row r="513" spans="2:4" x14ac:dyDescent="0.3">
      <c r="B513" s="7"/>
      <c r="C513"/>
      <c r="D513" s="27"/>
    </row>
    <row r="514" spans="2:4" x14ac:dyDescent="0.3">
      <c r="B514" s="7"/>
      <c r="C514"/>
      <c r="D514" s="27"/>
    </row>
    <row r="515" spans="2:4" x14ac:dyDescent="0.3">
      <c r="B515" s="7"/>
      <c r="C515"/>
      <c r="D515" s="27"/>
    </row>
    <row r="516" spans="2:4" x14ac:dyDescent="0.3">
      <c r="B516" s="7"/>
      <c r="C516"/>
      <c r="D516" s="27"/>
    </row>
    <row r="517" spans="2:4" x14ac:dyDescent="0.3">
      <c r="B517" s="7"/>
      <c r="C517"/>
      <c r="D517" s="27"/>
    </row>
    <row r="518" spans="2:4" x14ac:dyDescent="0.3">
      <c r="B518" s="7"/>
      <c r="C518"/>
      <c r="D518" s="27"/>
    </row>
    <row r="519" spans="2:4" x14ac:dyDescent="0.3">
      <c r="B519" s="7"/>
      <c r="C519"/>
      <c r="D519" s="27"/>
    </row>
    <row r="520" spans="2:4" x14ac:dyDescent="0.3">
      <c r="B520" s="7"/>
      <c r="C520"/>
      <c r="D520" s="27"/>
    </row>
    <row r="521" spans="2:4" x14ac:dyDescent="0.3">
      <c r="B521" s="7"/>
      <c r="C521"/>
      <c r="D521" s="27"/>
    </row>
    <row r="522" spans="2:4" x14ac:dyDescent="0.3">
      <c r="B522" s="7"/>
      <c r="C522"/>
      <c r="D522" s="27"/>
    </row>
    <row r="523" spans="2:4" x14ac:dyDescent="0.3">
      <c r="B523" s="7"/>
      <c r="C523"/>
      <c r="D523" s="27"/>
    </row>
    <row r="524" spans="2:4" x14ac:dyDescent="0.3">
      <c r="B524" s="7"/>
      <c r="C524"/>
      <c r="D524" s="27"/>
    </row>
    <row r="525" spans="2:4" x14ac:dyDescent="0.3">
      <c r="B525" s="7"/>
      <c r="C525"/>
      <c r="D525" s="27"/>
    </row>
    <row r="526" spans="2:4" x14ac:dyDescent="0.3">
      <c r="B526" s="7"/>
      <c r="C526"/>
      <c r="D526" s="27"/>
    </row>
    <row r="527" spans="2:4" x14ac:dyDescent="0.3">
      <c r="B527" s="7"/>
      <c r="C527"/>
      <c r="D527" s="27"/>
    </row>
    <row r="528" spans="2:4" x14ac:dyDescent="0.3">
      <c r="B528" s="7"/>
      <c r="C528"/>
      <c r="D528" s="27"/>
    </row>
    <row r="529" spans="2:4" x14ac:dyDescent="0.3">
      <c r="B529" s="7"/>
      <c r="C529"/>
      <c r="D529" s="27"/>
    </row>
    <row r="530" spans="2:4" x14ac:dyDescent="0.3">
      <c r="B530" s="7"/>
      <c r="C530"/>
      <c r="D530" s="27"/>
    </row>
    <row r="531" spans="2:4" x14ac:dyDescent="0.3">
      <c r="B531" s="7"/>
      <c r="C531"/>
      <c r="D531" s="27"/>
    </row>
    <row r="532" spans="2:4" x14ac:dyDescent="0.3">
      <c r="B532" s="7"/>
      <c r="C532"/>
      <c r="D532" s="27"/>
    </row>
    <row r="533" spans="2:4" x14ac:dyDescent="0.3">
      <c r="B533" s="7"/>
      <c r="C533"/>
      <c r="D533" s="27"/>
    </row>
    <row r="534" spans="2:4" x14ac:dyDescent="0.3">
      <c r="B534" s="7"/>
      <c r="C534"/>
      <c r="D534" s="27"/>
    </row>
    <row r="535" spans="2:4" x14ac:dyDescent="0.3">
      <c r="B535" s="7"/>
      <c r="C535"/>
      <c r="D535" s="27"/>
    </row>
    <row r="536" spans="2:4" x14ac:dyDescent="0.3">
      <c r="B536" s="7"/>
      <c r="C536"/>
      <c r="D536" s="27"/>
    </row>
    <row r="537" spans="2:4" x14ac:dyDescent="0.3">
      <c r="B537" s="7"/>
      <c r="C537"/>
      <c r="D537" s="27"/>
    </row>
    <row r="538" spans="2:4" x14ac:dyDescent="0.3">
      <c r="B538" s="7"/>
      <c r="C538"/>
      <c r="D538" s="27"/>
    </row>
    <row r="539" spans="2:4" x14ac:dyDescent="0.3">
      <c r="B539" s="7"/>
      <c r="C539"/>
      <c r="D539" s="27"/>
    </row>
    <row r="540" spans="2:4" x14ac:dyDescent="0.3">
      <c r="B540" s="7"/>
      <c r="C540"/>
      <c r="D540" s="27"/>
    </row>
    <row r="541" spans="2:4" x14ac:dyDescent="0.3">
      <c r="B541" s="7"/>
      <c r="C541"/>
      <c r="D541" s="27"/>
    </row>
    <row r="542" spans="2:4" x14ac:dyDescent="0.3">
      <c r="B542" s="7"/>
      <c r="C542"/>
      <c r="D542" s="27"/>
    </row>
    <row r="543" spans="2:4" x14ac:dyDescent="0.3">
      <c r="B543" s="7"/>
      <c r="C543"/>
      <c r="D543" s="27"/>
    </row>
    <row r="544" spans="2:4" x14ac:dyDescent="0.3">
      <c r="B544" s="7"/>
      <c r="C544"/>
      <c r="D544" s="27"/>
    </row>
    <row r="545" spans="2:4" x14ac:dyDescent="0.3">
      <c r="B545" s="7"/>
      <c r="C545"/>
      <c r="D545" s="27"/>
    </row>
    <row r="546" spans="2:4" x14ac:dyDescent="0.3">
      <c r="B546" s="7"/>
      <c r="C546"/>
      <c r="D546" s="27"/>
    </row>
    <row r="547" spans="2:4" x14ac:dyDescent="0.3">
      <c r="B547" s="7"/>
      <c r="C547"/>
      <c r="D547" s="27"/>
    </row>
    <row r="548" spans="2:4" x14ac:dyDescent="0.3">
      <c r="B548" s="7"/>
      <c r="C548"/>
      <c r="D548" s="27"/>
    </row>
    <row r="549" spans="2:4" x14ac:dyDescent="0.3">
      <c r="B549" s="7"/>
      <c r="C549"/>
      <c r="D549" s="27"/>
    </row>
    <row r="550" spans="2:4" x14ac:dyDescent="0.3">
      <c r="B550" s="7"/>
      <c r="C550"/>
      <c r="D550" s="27"/>
    </row>
    <row r="551" spans="2:4" x14ac:dyDescent="0.3">
      <c r="B551" s="7"/>
      <c r="C551"/>
      <c r="D551" s="27"/>
    </row>
    <row r="552" spans="2:4" x14ac:dyDescent="0.3">
      <c r="B552" s="7"/>
      <c r="C552"/>
      <c r="D552" s="27"/>
    </row>
    <row r="553" spans="2:4" x14ac:dyDescent="0.3">
      <c r="B553" s="7"/>
      <c r="C553"/>
      <c r="D553" s="27"/>
    </row>
    <row r="554" spans="2:4" x14ac:dyDescent="0.3">
      <c r="B554" s="7"/>
      <c r="C554"/>
      <c r="D554" s="27"/>
    </row>
    <row r="555" spans="2:4" x14ac:dyDescent="0.3">
      <c r="B555" s="7"/>
      <c r="C555"/>
      <c r="D555" s="27"/>
    </row>
    <row r="556" spans="2:4" x14ac:dyDescent="0.3">
      <c r="B556" s="7"/>
      <c r="C556"/>
      <c r="D556" s="27"/>
    </row>
    <row r="557" spans="2:4" x14ac:dyDescent="0.3">
      <c r="B557" s="7"/>
      <c r="C557"/>
      <c r="D557" s="27"/>
    </row>
    <row r="558" spans="2:4" x14ac:dyDescent="0.3">
      <c r="B558" s="7"/>
      <c r="C558"/>
      <c r="D558" s="27"/>
    </row>
    <row r="559" spans="2:4" x14ac:dyDescent="0.3">
      <c r="B559" s="7"/>
      <c r="C559"/>
      <c r="D559" s="27"/>
    </row>
    <row r="560" spans="2:4" x14ac:dyDescent="0.3">
      <c r="B560" s="7"/>
      <c r="C560"/>
      <c r="D560" s="27"/>
    </row>
    <row r="561" spans="2:4" x14ac:dyDescent="0.3">
      <c r="B561" s="7"/>
      <c r="C561"/>
      <c r="D561" s="27"/>
    </row>
    <row r="562" spans="2:4" x14ac:dyDescent="0.3">
      <c r="B562" s="7"/>
      <c r="C562"/>
      <c r="D562" s="27"/>
    </row>
    <row r="563" spans="2:4" x14ac:dyDescent="0.3">
      <c r="B563" s="7"/>
      <c r="C563"/>
      <c r="D563" s="27"/>
    </row>
    <row r="564" spans="2:4" x14ac:dyDescent="0.3">
      <c r="B564" s="7"/>
      <c r="C564"/>
      <c r="D564" s="27"/>
    </row>
    <row r="565" spans="2:4" x14ac:dyDescent="0.3">
      <c r="B565" s="7"/>
      <c r="C565"/>
      <c r="D565" s="27"/>
    </row>
    <row r="566" spans="2:4" x14ac:dyDescent="0.3">
      <c r="B566" s="7"/>
      <c r="C566"/>
      <c r="D566" s="27"/>
    </row>
    <row r="567" spans="2:4" x14ac:dyDescent="0.3">
      <c r="B567" s="7"/>
      <c r="C567"/>
      <c r="D567" s="27"/>
    </row>
    <row r="568" spans="2:4" x14ac:dyDescent="0.3">
      <c r="B568" s="7"/>
      <c r="C568"/>
      <c r="D568" s="27"/>
    </row>
    <row r="569" spans="2:4" x14ac:dyDescent="0.3">
      <c r="B569" s="7"/>
      <c r="C569"/>
      <c r="D569" s="27"/>
    </row>
    <row r="570" spans="2:4" x14ac:dyDescent="0.3">
      <c r="B570" s="7"/>
      <c r="C570"/>
      <c r="D570" s="27"/>
    </row>
    <row r="571" spans="2:4" x14ac:dyDescent="0.3">
      <c r="B571" s="7"/>
      <c r="C571"/>
      <c r="D571" s="27"/>
    </row>
    <row r="572" spans="2:4" x14ac:dyDescent="0.3">
      <c r="B572" s="7"/>
      <c r="C572"/>
      <c r="D572" s="27"/>
    </row>
    <row r="573" spans="2:4" x14ac:dyDescent="0.3">
      <c r="B573" s="7"/>
      <c r="C573"/>
      <c r="D573" s="27"/>
    </row>
    <row r="574" spans="2:4" x14ac:dyDescent="0.3">
      <c r="B574" s="7"/>
      <c r="C574"/>
      <c r="D574" s="27"/>
    </row>
    <row r="575" spans="2:4" x14ac:dyDescent="0.3">
      <c r="B575" s="7"/>
      <c r="C575"/>
      <c r="D575" s="27"/>
    </row>
    <row r="576" spans="2:4" x14ac:dyDescent="0.3">
      <c r="B576" s="7"/>
      <c r="C576"/>
      <c r="D576" s="27"/>
    </row>
    <row r="577" spans="2:4" x14ac:dyDescent="0.3">
      <c r="B577" s="7"/>
      <c r="C577"/>
      <c r="D577" s="27"/>
    </row>
    <row r="578" spans="2:4" x14ac:dyDescent="0.3">
      <c r="B578" s="7"/>
      <c r="C578"/>
      <c r="D578" s="27"/>
    </row>
    <row r="579" spans="2:4" x14ac:dyDescent="0.3">
      <c r="B579" s="7"/>
      <c r="C579"/>
      <c r="D579" s="27"/>
    </row>
    <row r="580" spans="2:4" x14ac:dyDescent="0.3">
      <c r="B580" s="7"/>
      <c r="C580"/>
      <c r="D580" s="27"/>
    </row>
    <row r="581" spans="2:4" x14ac:dyDescent="0.3">
      <c r="B581" s="7"/>
      <c r="C581"/>
      <c r="D581" s="27"/>
    </row>
    <row r="582" spans="2:4" x14ac:dyDescent="0.3">
      <c r="B582" s="7"/>
      <c r="C582"/>
      <c r="D582" s="27"/>
    </row>
    <row r="583" spans="2:4" x14ac:dyDescent="0.3">
      <c r="B583" s="7"/>
      <c r="C583"/>
      <c r="D583" s="27"/>
    </row>
    <row r="584" spans="2:4" x14ac:dyDescent="0.3">
      <c r="B584" s="7"/>
      <c r="C584"/>
      <c r="D584" s="27"/>
    </row>
    <row r="585" spans="2:4" x14ac:dyDescent="0.3">
      <c r="B585" s="7"/>
      <c r="C585"/>
      <c r="D585" s="27"/>
    </row>
    <row r="586" spans="2:4" x14ac:dyDescent="0.3">
      <c r="B586" s="7"/>
      <c r="C586"/>
      <c r="D586" s="27"/>
    </row>
    <row r="587" spans="2:4" x14ac:dyDescent="0.3">
      <c r="B587" s="7"/>
      <c r="C587"/>
      <c r="D587" s="27"/>
    </row>
    <row r="588" spans="2:4" x14ac:dyDescent="0.3">
      <c r="B588" s="7"/>
      <c r="C588"/>
      <c r="D588" s="27"/>
    </row>
    <row r="589" spans="2:4" x14ac:dyDescent="0.3">
      <c r="B589" s="7"/>
      <c r="C589"/>
      <c r="D589" s="27"/>
    </row>
    <row r="590" spans="2:4" x14ac:dyDescent="0.3">
      <c r="B590" s="7"/>
      <c r="C590"/>
      <c r="D590" s="27"/>
    </row>
    <row r="591" spans="2:4" x14ac:dyDescent="0.3">
      <c r="B591" s="7"/>
      <c r="C591"/>
      <c r="D591" s="27"/>
    </row>
    <row r="592" spans="2:4" x14ac:dyDescent="0.3">
      <c r="B592" s="7"/>
      <c r="C592"/>
      <c r="D592" s="27"/>
    </row>
    <row r="593" spans="2:4" x14ac:dyDescent="0.3">
      <c r="B593" s="7"/>
      <c r="C593"/>
      <c r="D593" s="27"/>
    </row>
    <row r="594" spans="2:4" x14ac:dyDescent="0.3">
      <c r="B594" s="7"/>
      <c r="C594"/>
      <c r="D594" s="27"/>
    </row>
    <row r="595" spans="2:4" x14ac:dyDescent="0.3">
      <c r="B595" s="7"/>
      <c r="C595"/>
      <c r="D595" s="27"/>
    </row>
    <row r="596" spans="2:4" x14ac:dyDescent="0.3">
      <c r="B596" s="7"/>
      <c r="C596"/>
      <c r="D596" s="27"/>
    </row>
    <row r="597" spans="2:4" x14ac:dyDescent="0.3">
      <c r="B597" s="7"/>
      <c r="C597"/>
      <c r="D597" s="27"/>
    </row>
    <row r="598" spans="2:4" x14ac:dyDescent="0.3">
      <c r="B598" s="7"/>
      <c r="C598"/>
      <c r="D598" s="27"/>
    </row>
    <row r="599" spans="2:4" x14ac:dyDescent="0.3">
      <c r="B599" s="7"/>
      <c r="C599"/>
      <c r="D599" s="27"/>
    </row>
    <row r="600" spans="2:4" x14ac:dyDescent="0.3">
      <c r="B600" s="7"/>
      <c r="C600"/>
      <c r="D600" s="27"/>
    </row>
    <row r="601" spans="2:4" x14ac:dyDescent="0.3">
      <c r="B601" s="7"/>
      <c r="C601"/>
      <c r="D601" s="27"/>
    </row>
    <row r="602" spans="2:4" x14ac:dyDescent="0.3">
      <c r="B602" s="7"/>
      <c r="C602"/>
      <c r="D602" s="27"/>
    </row>
    <row r="603" spans="2:4" x14ac:dyDescent="0.3">
      <c r="B603" s="7"/>
      <c r="C603"/>
      <c r="D603" s="27"/>
    </row>
    <row r="604" spans="2:4" x14ac:dyDescent="0.3">
      <c r="B604" s="7"/>
      <c r="C604"/>
      <c r="D604" s="27"/>
    </row>
    <row r="605" spans="2:4" x14ac:dyDescent="0.3">
      <c r="B605" s="7"/>
      <c r="C605"/>
      <c r="D605" s="27"/>
    </row>
    <row r="606" spans="2:4" x14ac:dyDescent="0.3">
      <c r="B606" s="7"/>
      <c r="C606"/>
      <c r="D606" s="27"/>
    </row>
    <row r="607" spans="2:4" x14ac:dyDescent="0.3">
      <c r="B607" s="7"/>
      <c r="C607"/>
      <c r="D607" s="27"/>
    </row>
    <row r="608" spans="2:4" x14ac:dyDescent="0.3">
      <c r="B608" s="7"/>
      <c r="C608"/>
      <c r="D608" s="27"/>
    </row>
    <row r="609" spans="2:4" x14ac:dyDescent="0.3">
      <c r="B609" s="7"/>
      <c r="C609"/>
      <c r="D609" s="27"/>
    </row>
    <row r="610" spans="2:4" x14ac:dyDescent="0.3">
      <c r="B610" s="7"/>
      <c r="C610"/>
      <c r="D610" s="27"/>
    </row>
    <row r="611" spans="2:4" x14ac:dyDescent="0.3">
      <c r="B611" s="7"/>
      <c r="C611"/>
      <c r="D611" s="27"/>
    </row>
    <row r="612" spans="2:4" x14ac:dyDescent="0.3">
      <c r="B612" s="7"/>
      <c r="C612"/>
      <c r="D612" s="27"/>
    </row>
    <row r="613" spans="2:4" x14ac:dyDescent="0.3">
      <c r="B613" s="7"/>
      <c r="C613"/>
      <c r="D613" s="27"/>
    </row>
    <row r="614" spans="2:4" x14ac:dyDescent="0.3">
      <c r="B614" s="7"/>
      <c r="C614"/>
      <c r="D614" s="27"/>
    </row>
    <row r="615" spans="2:4" x14ac:dyDescent="0.3">
      <c r="B615" s="7"/>
      <c r="C615"/>
      <c r="D615" s="27"/>
    </row>
    <row r="616" spans="2:4" x14ac:dyDescent="0.3">
      <c r="B616" s="7"/>
      <c r="C616"/>
      <c r="D616" s="27"/>
    </row>
    <row r="617" spans="2:4" x14ac:dyDescent="0.3">
      <c r="B617" s="7"/>
      <c r="C617"/>
      <c r="D617" s="27"/>
    </row>
    <row r="618" spans="2:4" x14ac:dyDescent="0.3">
      <c r="B618" s="7"/>
      <c r="C618"/>
      <c r="D618" s="27"/>
    </row>
    <row r="619" spans="2:4" x14ac:dyDescent="0.3">
      <c r="B619" s="7"/>
      <c r="C619"/>
      <c r="D619" s="27"/>
    </row>
    <row r="620" spans="2:4" x14ac:dyDescent="0.3">
      <c r="B620" s="7"/>
      <c r="C620"/>
      <c r="D620" s="27"/>
    </row>
    <row r="621" spans="2:4" x14ac:dyDescent="0.3">
      <c r="B621" s="7"/>
      <c r="C621"/>
      <c r="D621" s="27"/>
    </row>
    <row r="622" spans="2:4" x14ac:dyDescent="0.3">
      <c r="B622" s="7"/>
      <c r="C622"/>
      <c r="D622" s="27"/>
    </row>
    <row r="623" spans="2:4" x14ac:dyDescent="0.3">
      <c r="B623" s="7"/>
      <c r="C623"/>
      <c r="D623" s="27"/>
    </row>
    <row r="624" spans="2:4" x14ac:dyDescent="0.3">
      <c r="B624" s="7"/>
      <c r="C624"/>
      <c r="D624" s="27"/>
    </row>
    <row r="625" spans="2:4" x14ac:dyDescent="0.3">
      <c r="B625" s="7"/>
      <c r="C625"/>
      <c r="D625" s="27"/>
    </row>
    <row r="626" spans="2:4" x14ac:dyDescent="0.3">
      <c r="B626" s="7"/>
      <c r="C626"/>
      <c r="D626" s="27"/>
    </row>
    <row r="627" spans="2:4" x14ac:dyDescent="0.3">
      <c r="B627" s="7"/>
      <c r="C627"/>
      <c r="D627" s="27"/>
    </row>
    <row r="628" spans="2:4" x14ac:dyDescent="0.3">
      <c r="B628" s="7"/>
      <c r="C628"/>
      <c r="D628" s="27"/>
    </row>
    <row r="629" spans="2:4" x14ac:dyDescent="0.3">
      <c r="B629" s="7"/>
      <c r="C629"/>
      <c r="D629" s="27"/>
    </row>
    <row r="630" spans="2:4" x14ac:dyDescent="0.3">
      <c r="B630" s="7"/>
      <c r="C630"/>
      <c r="D630" s="27"/>
    </row>
    <row r="631" spans="2:4" x14ac:dyDescent="0.3">
      <c r="B631" s="7"/>
      <c r="C631"/>
      <c r="D631" s="27"/>
    </row>
    <row r="632" spans="2:4" x14ac:dyDescent="0.3">
      <c r="B632" s="7"/>
      <c r="C632"/>
      <c r="D632" s="27"/>
    </row>
    <row r="633" spans="2:4" x14ac:dyDescent="0.3">
      <c r="B633" s="7"/>
      <c r="C633"/>
      <c r="D633" s="27"/>
    </row>
    <row r="634" spans="2:4" x14ac:dyDescent="0.3">
      <c r="B634" s="7"/>
      <c r="C634"/>
      <c r="D634" s="27"/>
    </row>
    <row r="635" spans="2:4" x14ac:dyDescent="0.3">
      <c r="B635" s="7"/>
      <c r="C635"/>
      <c r="D635" s="27"/>
    </row>
    <row r="636" spans="2:4" x14ac:dyDescent="0.3">
      <c r="B636" s="7"/>
      <c r="C636"/>
      <c r="D636" s="27"/>
    </row>
    <row r="637" spans="2:4" x14ac:dyDescent="0.3">
      <c r="B637" s="7"/>
      <c r="C637"/>
      <c r="D637" s="27"/>
    </row>
    <row r="638" spans="2:4" x14ac:dyDescent="0.3">
      <c r="B638" s="7"/>
      <c r="C638"/>
      <c r="D638" s="27"/>
    </row>
    <row r="639" spans="2:4" x14ac:dyDescent="0.3">
      <c r="B639" s="7"/>
      <c r="C639"/>
      <c r="D639" s="27"/>
    </row>
    <row r="640" spans="2:4" x14ac:dyDescent="0.3">
      <c r="B640" s="7"/>
      <c r="C640"/>
      <c r="D640" s="27"/>
    </row>
    <row r="641" spans="2:4" x14ac:dyDescent="0.3">
      <c r="B641" s="7"/>
      <c r="C641"/>
      <c r="D641" s="27"/>
    </row>
    <row r="642" spans="2:4" x14ac:dyDescent="0.3">
      <c r="B642" s="7"/>
      <c r="C642"/>
      <c r="D642" s="27"/>
    </row>
    <row r="643" spans="2:4" x14ac:dyDescent="0.3">
      <c r="B643" s="7"/>
      <c r="C643"/>
      <c r="D643" s="27"/>
    </row>
    <row r="644" spans="2:4" x14ac:dyDescent="0.3">
      <c r="B644" s="7"/>
      <c r="C644"/>
      <c r="D644" s="27"/>
    </row>
    <row r="645" spans="2:4" x14ac:dyDescent="0.3">
      <c r="B645" s="7"/>
      <c r="C645"/>
      <c r="D645" s="27"/>
    </row>
    <row r="646" spans="2:4" x14ac:dyDescent="0.3">
      <c r="B646" s="7"/>
      <c r="C646"/>
      <c r="D646" s="27"/>
    </row>
    <row r="647" spans="2:4" x14ac:dyDescent="0.3">
      <c r="B647" s="7"/>
      <c r="C647"/>
      <c r="D647" s="27"/>
    </row>
    <row r="648" spans="2:4" x14ac:dyDescent="0.3">
      <c r="B648" s="7"/>
      <c r="C648"/>
      <c r="D648" s="27"/>
    </row>
    <row r="649" spans="2:4" x14ac:dyDescent="0.3">
      <c r="B649" s="7"/>
      <c r="C649"/>
      <c r="D649" s="27"/>
    </row>
    <row r="650" spans="2:4" x14ac:dyDescent="0.3">
      <c r="B650" s="7"/>
      <c r="C650"/>
      <c r="D650" s="27"/>
    </row>
    <row r="651" spans="2:4" x14ac:dyDescent="0.3">
      <c r="B651" s="7"/>
      <c r="C651"/>
      <c r="D651" s="27"/>
    </row>
    <row r="652" spans="2:4" x14ac:dyDescent="0.3">
      <c r="B652" s="7"/>
      <c r="C652"/>
      <c r="D652" s="27"/>
    </row>
    <row r="653" spans="2:4" x14ac:dyDescent="0.3">
      <c r="B653" s="7"/>
      <c r="C653"/>
      <c r="D653" s="27"/>
    </row>
    <row r="654" spans="2:4" x14ac:dyDescent="0.3">
      <c r="B654" s="7"/>
      <c r="C654"/>
      <c r="D654" s="27"/>
    </row>
    <row r="655" spans="2:4" x14ac:dyDescent="0.3">
      <c r="B655" s="7"/>
      <c r="C655"/>
      <c r="D655" s="27"/>
    </row>
    <row r="656" spans="2:4" x14ac:dyDescent="0.3">
      <c r="B656" s="7"/>
      <c r="C656"/>
      <c r="D656" s="27"/>
    </row>
    <row r="657" spans="2:4" x14ac:dyDescent="0.3">
      <c r="B657" s="7"/>
      <c r="C657"/>
      <c r="D657" s="27"/>
    </row>
    <row r="658" spans="2:4" x14ac:dyDescent="0.3">
      <c r="B658" s="7"/>
      <c r="C658"/>
      <c r="D658" s="27"/>
    </row>
    <row r="659" spans="2:4" x14ac:dyDescent="0.3">
      <c r="B659" s="7"/>
      <c r="C659"/>
      <c r="D659" s="27"/>
    </row>
    <row r="660" spans="2:4" x14ac:dyDescent="0.3">
      <c r="B660" s="7"/>
      <c r="C660"/>
      <c r="D660" s="27"/>
    </row>
    <row r="661" spans="2:4" x14ac:dyDescent="0.3">
      <c r="B661" s="7"/>
      <c r="C661"/>
      <c r="D661" s="27"/>
    </row>
    <row r="662" spans="2:4" x14ac:dyDescent="0.3">
      <c r="B662" s="7"/>
      <c r="C662"/>
      <c r="D662" s="27"/>
    </row>
    <row r="663" spans="2:4" x14ac:dyDescent="0.3">
      <c r="B663" s="7"/>
      <c r="C663"/>
      <c r="D663" s="27"/>
    </row>
    <row r="664" spans="2:4" x14ac:dyDescent="0.3">
      <c r="B664" s="7"/>
      <c r="C664"/>
      <c r="D664" s="27"/>
    </row>
    <row r="665" spans="2:4" x14ac:dyDescent="0.3">
      <c r="B665" s="7"/>
      <c r="C665"/>
      <c r="D665" s="27"/>
    </row>
    <row r="666" spans="2:4" x14ac:dyDescent="0.3">
      <c r="B666" s="7"/>
      <c r="C666"/>
      <c r="D666" s="27"/>
    </row>
    <row r="667" spans="2:4" x14ac:dyDescent="0.3">
      <c r="B667" s="7"/>
      <c r="C667"/>
      <c r="D667" s="27"/>
    </row>
    <row r="668" spans="2:4" x14ac:dyDescent="0.3">
      <c r="B668" s="7"/>
      <c r="C668"/>
      <c r="D668" s="27"/>
    </row>
    <row r="669" spans="2:4" x14ac:dyDescent="0.3">
      <c r="B669" s="7"/>
      <c r="C669"/>
      <c r="D669" s="27"/>
    </row>
    <row r="670" spans="2:4" x14ac:dyDescent="0.3">
      <c r="B670" s="7"/>
      <c r="C670"/>
      <c r="D670" s="27"/>
    </row>
    <row r="671" spans="2:4" x14ac:dyDescent="0.3">
      <c r="B671" s="7"/>
      <c r="C671"/>
      <c r="D671" s="27"/>
    </row>
    <row r="672" spans="2:4" x14ac:dyDescent="0.3">
      <c r="B672" s="7"/>
      <c r="C672"/>
      <c r="D672" s="27"/>
    </row>
    <row r="673" spans="2:4" x14ac:dyDescent="0.3">
      <c r="B673" s="7"/>
      <c r="C673"/>
      <c r="D673" s="27"/>
    </row>
    <row r="674" spans="2:4" x14ac:dyDescent="0.3">
      <c r="B674" s="7"/>
      <c r="C674"/>
      <c r="D674" s="27"/>
    </row>
    <row r="675" spans="2:4" x14ac:dyDescent="0.3">
      <c r="B675" s="7"/>
      <c r="C675"/>
      <c r="D675" s="27"/>
    </row>
    <row r="676" spans="2:4" x14ac:dyDescent="0.3">
      <c r="B676" s="7"/>
      <c r="C676"/>
      <c r="D676" s="27"/>
    </row>
    <row r="677" spans="2:4" x14ac:dyDescent="0.3">
      <c r="B677" s="7"/>
      <c r="C677"/>
      <c r="D677" s="27"/>
    </row>
    <row r="678" spans="2:4" x14ac:dyDescent="0.3">
      <c r="B678" s="7"/>
      <c r="C678"/>
      <c r="D678" s="27"/>
    </row>
    <row r="679" spans="2:4" x14ac:dyDescent="0.3">
      <c r="B679" s="7"/>
      <c r="C679"/>
      <c r="D679" s="27"/>
    </row>
    <row r="680" spans="2:4" x14ac:dyDescent="0.3">
      <c r="B680" s="7"/>
      <c r="C680"/>
      <c r="D680" s="27"/>
    </row>
    <row r="681" spans="2:4" x14ac:dyDescent="0.3">
      <c r="B681" s="7"/>
      <c r="C681"/>
      <c r="D681" s="27"/>
    </row>
    <row r="682" spans="2:4" x14ac:dyDescent="0.3">
      <c r="B682" s="7"/>
      <c r="C682"/>
      <c r="D682" s="27"/>
    </row>
    <row r="683" spans="2:4" x14ac:dyDescent="0.3">
      <c r="B683" s="7"/>
      <c r="C683"/>
      <c r="D683" s="27"/>
    </row>
    <row r="684" spans="2:4" x14ac:dyDescent="0.3">
      <c r="B684" s="7"/>
      <c r="C684"/>
      <c r="D684" s="27"/>
    </row>
    <row r="685" spans="2:4" x14ac:dyDescent="0.3">
      <c r="B685" s="7"/>
      <c r="C685"/>
      <c r="D685" s="27"/>
    </row>
    <row r="686" spans="2:4" x14ac:dyDescent="0.3">
      <c r="B686" s="7"/>
      <c r="C686"/>
      <c r="D686" s="27"/>
    </row>
    <row r="687" spans="2:4" x14ac:dyDescent="0.3">
      <c r="B687" s="7"/>
      <c r="C687"/>
      <c r="D687" s="27"/>
    </row>
    <row r="688" spans="2:4" x14ac:dyDescent="0.3">
      <c r="B688" s="7"/>
      <c r="C688"/>
      <c r="D688" s="27"/>
    </row>
    <row r="689" spans="2:4" x14ac:dyDescent="0.3">
      <c r="B689" s="7"/>
      <c r="C689"/>
      <c r="D689" s="27"/>
    </row>
    <row r="690" spans="2:4" x14ac:dyDescent="0.3">
      <c r="B690" s="7"/>
      <c r="C690"/>
      <c r="D690" s="27"/>
    </row>
    <row r="691" spans="2:4" x14ac:dyDescent="0.3">
      <c r="B691" s="7"/>
      <c r="C691"/>
      <c r="D691" s="27"/>
    </row>
    <row r="692" spans="2:4" x14ac:dyDescent="0.3">
      <c r="B692" s="7"/>
      <c r="C692"/>
      <c r="D692" s="27"/>
    </row>
    <row r="693" spans="2:4" x14ac:dyDescent="0.3">
      <c r="B693" s="7"/>
      <c r="C693"/>
      <c r="D693" s="27"/>
    </row>
    <row r="694" spans="2:4" x14ac:dyDescent="0.3">
      <c r="B694" s="7"/>
      <c r="C694"/>
      <c r="D694" s="27"/>
    </row>
    <row r="695" spans="2:4" x14ac:dyDescent="0.3">
      <c r="B695" s="7"/>
      <c r="C695"/>
      <c r="D695" s="27"/>
    </row>
    <row r="696" spans="2:4" x14ac:dyDescent="0.3">
      <c r="B696" s="7"/>
      <c r="C696"/>
      <c r="D696" s="27"/>
    </row>
    <row r="697" spans="2:4" x14ac:dyDescent="0.3">
      <c r="B697" s="7"/>
      <c r="C697"/>
      <c r="D697" s="27"/>
    </row>
    <row r="698" spans="2:4" x14ac:dyDescent="0.3">
      <c r="B698" s="7"/>
      <c r="C698"/>
      <c r="D698" s="27"/>
    </row>
    <row r="699" spans="2:4" x14ac:dyDescent="0.3">
      <c r="B699" s="7"/>
      <c r="C699"/>
      <c r="D699" s="27"/>
    </row>
    <row r="700" spans="2:4" x14ac:dyDescent="0.3">
      <c r="B700" s="7"/>
      <c r="C700"/>
      <c r="D700" s="27"/>
    </row>
    <row r="701" spans="2:4" x14ac:dyDescent="0.3">
      <c r="B701" s="7"/>
      <c r="C701"/>
      <c r="D701" s="27"/>
    </row>
    <row r="702" spans="2:4" x14ac:dyDescent="0.3">
      <c r="B702" s="7"/>
      <c r="C702"/>
      <c r="D702" s="27"/>
    </row>
    <row r="703" spans="2:4" x14ac:dyDescent="0.3">
      <c r="B703" s="7"/>
      <c r="C703"/>
      <c r="D703" s="27"/>
    </row>
    <row r="704" spans="2:4" x14ac:dyDescent="0.3">
      <c r="B704" s="7"/>
      <c r="C704"/>
      <c r="D704" s="27"/>
    </row>
    <row r="705" spans="2:4" x14ac:dyDescent="0.3">
      <c r="B705" s="7"/>
      <c r="C705"/>
      <c r="D705" s="27"/>
    </row>
    <row r="706" spans="2:4" x14ac:dyDescent="0.3">
      <c r="B706" s="7"/>
      <c r="C706"/>
      <c r="D706" s="27"/>
    </row>
    <row r="707" spans="2:4" x14ac:dyDescent="0.3">
      <c r="B707" s="7"/>
      <c r="C707"/>
      <c r="D707" s="27"/>
    </row>
    <row r="708" spans="2:4" x14ac:dyDescent="0.3">
      <c r="B708" s="7"/>
      <c r="C708"/>
      <c r="D708" s="27"/>
    </row>
    <row r="709" spans="2:4" x14ac:dyDescent="0.3">
      <c r="B709" s="7"/>
      <c r="C709"/>
      <c r="D709" s="27"/>
    </row>
    <row r="710" spans="2:4" x14ac:dyDescent="0.3">
      <c r="B710" s="7"/>
      <c r="C710"/>
      <c r="D710" s="27"/>
    </row>
    <row r="711" spans="2:4" x14ac:dyDescent="0.3">
      <c r="B711" s="7"/>
      <c r="C711"/>
      <c r="D711" s="27"/>
    </row>
    <row r="712" spans="2:4" x14ac:dyDescent="0.3">
      <c r="B712" s="7"/>
      <c r="C712"/>
      <c r="D712" s="27"/>
    </row>
    <row r="713" spans="2:4" x14ac:dyDescent="0.3">
      <c r="B713" s="7"/>
      <c r="C713"/>
      <c r="D713" s="27"/>
    </row>
    <row r="714" spans="2:4" x14ac:dyDescent="0.3">
      <c r="B714" s="7"/>
      <c r="C714"/>
      <c r="D714" s="27"/>
    </row>
    <row r="715" spans="2:4" x14ac:dyDescent="0.3">
      <c r="B715" s="7"/>
      <c r="C715"/>
      <c r="D715" s="27"/>
    </row>
    <row r="716" spans="2:4" x14ac:dyDescent="0.3">
      <c r="B716" s="7"/>
      <c r="C716"/>
      <c r="D716" s="27"/>
    </row>
    <row r="717" spans="2:4" x14ac:dyDescent="0.3">
      <c r="B717" s="7"/>
      <c r="C717"/>
      <c r="D717" s="27"/>
    </row>
    <row r="718" spans="2:4" x14ac:dyDescent="0.3">
      <c r="B718" s="7"/>
      <c r="C718"/>
      <c r="D718" s="27"/>
    </row>
    <row r="719" spans="2:4" x14ac:dyDescent="0.3">
      <c r="B719" s="7"/>
      <c r="C719"/>
      <c r="D719" s="27"/>
    </row>
    <row r="720" spans="2:4" x14ac:dyDescent="0.3">
      <c r="B720" s="7"/>
      <c r="C720"/>
      <c r="D720" s="27"/>
    </row>
    <row r="721" spans="2:4" x14ac:dyDescent="0.3">
      <c r="B721" s="7"/>
      <c r="C721"/>
      <c r="D721" s="27"/>
    </row>
    <row r="722" spans="2:4" x14ac:dyDescent="0.3">
      <c r="B722" s="7"/>
      <c r="C722"/>
      <c r="D722" s="27"/>
    </row>
    <row r="723" spans="2:4" x14ac:dyDescent="0.3">
      <c r="B723" s="7"/>
      <c r="C723"/>
      <c r="D723" s="27"/>
    </row>
    <row r="724" spans="2:4" x14ac:dyDescent="0.3">
      <c r="B724" s="7"/>
      <c r="C724"/>
      <c r="D724" s="27"/>
    </row>
    <row r="725" spans="2:4" x14ac:dyDescent="0.3">
      <c r="B725" s="7"/>
      <c r="C725"/>
      <c r="D725" s="27"/>
    </row>
    <row r="726" spans="2:4" x14ac:dyDescent="0.3">
      <c r="B726" s="7"/>
      <c r="C726"/>
      <c r="D726" s="27"/>
    </row>
    <row r="727" spans="2:4" x14ac:dyDescent="0.3">
      <c r="B727" s="7"/>
      <c r="C727"/>
      <c r="D727" s="27"/>
    </row>
    <row r="728" spans="2:4" x14ac:dyDescent="0.3">
      <c r="B728" s="7"/>
      <c r="C728"/>
      <c r="D728" s="27"/>
    </row>
    <row r="729" spans="2:4" x14ac:dyDescent="0.3">
      <c r="B729" s="7"/>
      <c r="C729"/>
      <c r="D729" s="27"/>
    </row>
    <row r="730" spans="2:4" x14ac:dyDescent="0.3">
      <c r="B730" s="7"/>
      <c r="C730"/>
      <c r="D730" s="27"/>
    </row>
    <row r="731" spans="2:4" x14ac:dyDescent="0.3">
      <c r="B731" s="7"/>
      <c r="C731"/>
      <c r="D731" s="27"/>
    </row>
    <row r="732" spans="2:4" x14ac:dyDescent="0.3">
      <c r="B732" s="7"/>
      <c r="C732"/>
      <c r="D732" s="27"/>
    </row>
    <row r="733" spans="2:4" x14ac:dyDescent="0.3">
      <c r="B733" s="7"/>
      <c r="C733"/>
      <c r="D733" s="27"/>
    </row>
    <row r="734" spans="2:4" x14ac:dyDescent="0.3">
      <c r="B734" s="7"/>
      <c r="C734"/>
      <c r="D734" s="27"/>
    </row>
    <row r="735" spans="2:4" x14ac:dyDescent="0.3">
      <c r="B735" s="7"/>
      <c r="C735"/>
      <c r="D735" s="27"/>
    </row>
    <row r="736" spans="2:4" x14ac:dyDescent="0.3">
      <c r="B736" s="7"/>
      <c r="C736"/>
      <c r="D736" s="27"/>
    </row>
    <row r="737" spans="2:4" x14ac:dyDescent="0.3">
      <c r="B737" s="7"/>
      <c r="C737"/>
      <c r="D737" s="27"/>
    </row>
    <row r="738" spans="2:4" x14ac:dyDescent="0.3">
      <c r="B738" s="7"/>
      <c r="C738"/>
      <c r="D738" s="27"/>
    </row>
    <row r="739" spans="2:4" x14ac:dyDescent="0.3">
      <c r="B739" s="7"/>
      <c r="C739"/>
      <c r="D739" s="27"/>
    </row>
    <row r="740" spans="2:4" x14ac:dyDescent="0.3">
      <c r="B740" s="7"/>
      <c r="C740"/>
      <c r="D740" s="27"/>
    </row>
    <row r="741" spans="2:4" x14ac:dyDescent="0.3">
      <c r="B741" s="7"/>
      <c r="C741"/>
      <c r="D741" s="27"/>
    </row>
    <row r="742" spans="2:4" x14ac:dyDescent="0.3">
      <c r="B742" s="7"/>
      <c r="C742"/>
      <c r="D742" s="27"/>
    </row>
    <row r="743" spans="2:4" x14ac:dyDescent="0.3">
      <c r="B743" s="7"/>
      <c r="C743"/>
      <c r="D743" s="27"/>
    </row>
    <row r="744" spans="2:4" x14ac:dyDescent="0.3">
      <c r="B744" s="7"/>
      <c r="C744"/>
      <c r="D744" s="27"/>
    </row>
    <row r="745" spans="2:4" x14ac:dyDescent="0.3">
      <c r="B745" s="7"/>
      <c r="C745"/>
      <c r="D745" s="27"/>
    </row>
    <row r="746" spans="2:4" x14ac:dyDescent="0.3">
      <c r="B746" s="7"/>
      <c r="C746"/>
      <c r="D746" s="27"/>
    </row>
    <row r="747" spans="2:4" x14ac:dyDescent="0.3">
      <c r="B747" s="7"/>
      <c r="C747"/>
      <c r="D747" s="27"/>
    </row>
    <row r="748" spans="2:4" x14ac:dyDescent="0.3">
      <c r="B748" s="7"/>
      <c r="C748"/>
      <c r="D748" s="27"/>
    </row>
    <row r="749" spans="2:4" x14ac:dyDescent="0.3">
      <c r="B749" s="7"/>
      <c r="C749"/>
      <c r="D749" s="27"/>
    </row>
    <row r="750" spans="2:4" x14ac:dyDescent="0.3">
      <c r="B750" s="7"/>
      <c r="C750"/>
      <c r="D750" s="27"/>
    </row>
    <row r="751" spans="2:4" x14ac:dyDescent="0.3">
      <c r="B751" s="7"/>
      <c r="C751"/>
      <c r="D751" s="27"/>
    </row>
    <row r="752" spans="2:4" x14ac:dyDescent="0.3">
      <c r="B752" s="7"/>
      <c r="C752"/>
      <c r="D752" s="27"/>
    </row>
    <row r="753" spans="2:4" x14ac:dyDescent="0.3">
      <c r="B753" s="7"/>
      <c r="C753"/>
      <c r="D753" s="27"/>
    </row>
    <row r="754" spans="2:4" x14ac:dyDescent="0.3">
      <c r="B754" s="7"/>
      <c r="C754"/>
      <c r="D754" s="27"/>
    </row>
    <row r="755" spans="2:4" x14ac:dyDescent="0.3">
      <c r="B755" s="7"/>
      <c r="C755"/>
      <c r="D755" s="27"/>
    </row>
    <row r="756" spans="2:4" x14ac:dyDescent="0.3">
      <c r="B756" s="7"/>
      <c r="C756"/>
      <c r="D756" s="27"/>
    </row>
    <row r="757" spans="2:4" x14ac:dyDescent="0.3">
      <c r="B757" s="7"/>
      <c r="C757"/>
      <c r="D757" s="27"/>
    </row>
    <row r="758" spans="2:4" x14ac:dyDescent="0.3">
      <c r="B758" s="7"/>
      <c r="C758"/>
      <c r="D758" s="27"/>
    </row>
    <row r="759" spans="2:4" x14ac:dyDescent="0.3">
      <c r="B759" s="7"/>
      <c r="C759"/>
      <c r="D759" s="27"/>
    </row>
    <row r="760" spans="2:4" x14ac:dyDescent="0.3">
      <c r="B760" s="7"/>
      <c r="C760"/>
      <c r="D760" s="27"/>
    </row>
    <row r="761" spans="2:4" x14ac:dyDescent="0.3">
      <c r="B761" s="7"/>
      <c r="C761"/>
      <c r="D761" s="27"/>
    </row>
    <row r="762" spans="2:4" x14ac:dyDescent="0.3">
      <c r="B762" s="7"/>
      <c r="C762"/>
      <c r="D762" s="27"/>
    </row>
    <row r="763" spans="2:4" x14ac:dyDescent="0.3">
      <c r="B763" s="7"/>
      <c r="C763"/>
      <c r="D763" s="27"/>
    </row>
    <row r="764" spans="2:4" x14ac:dyDescent="0.3">
      <c r="B764" s="7"/>
      <c r="C764"/>
      <c r="D764" s="27"/>
    </row>
    <row r="765" spans="2:4" x14ac:dyDescent="0.3">
      <c r="B765" s="7"/>
      <c r="C765"/>
      <c r="D765" s="27"/>
    </row>
    <row r="766" spans="2:4" x14ac:dyDescent="0.3">
      <c r="B766" s="7"/>
      <c r="C766"/>
      <c r="D766" s="27"/>
    </row>
    <row r="767" spans="2:4" x14ac:dyDescent="0.3">
      <c r="B767" s="7"/>
      <c r="C767"/>
      <c r="D767" s="27"/>
    </row>
    <row r="768" spans="2:4" x14ac:dyDescent="0.3">
      <c r="B768" s="7"/>
      <c r="C768"/>
      <c r="D768" s="27"/>
    </row>
    <row r="769" spans="2:4" x14ac:dyDescent="0.3">
      <c r="B769" s="7"/>
      <c r="C769"/>
      <c r="D769" s="27"/>
    </row>
    <row r="770" spans="2:4" x14ac:dyDescent="0.3">
      <c r="B770" s="7"/>
      <c r="C770"/>
      <c r="D770" s="27"/>
    </row>
    <row r="771" spans="2:4" x14ac:dyDescent="0.3">
      <c r="B771" s="7"/>
      <c r="C771"/>
      <c r="D771" s="27"/>
    </row>
    <row r="772" spans="2:4" x14ac:dyDescent="0.3">
      <c r="B772" s="7"/>
      <c r="C772"/>
      <c r="D772" s="27"/>
    </row>
    <row r="773" spans="2:4" x14ac:dyDescent="0.3">
      <c r="B773" s="7"/>
      <c r="C773"/>
      <c r="D773" s="27"/>
    </row>
    <row r="774" spans="2:4" x14ac:dyDescent="0.3">
      <c r="B774" s="7"/>
      <c r="C774"/>
      <c r="D774" s="27"/>
    </row>
    <row r="775" spans="2:4" x14ac:dyDescent="0.3">
      <c r="B775" s="7"/>
      <c r="C775"/>
      <c r="D775" s="27"/>
    </row>
    <row r="776" spans="2:4" x14ac:dyDescent="0.3">
      <c r="B776" s="7"/>
      <c r="C776"/>
      <c r="D776" s="27"/>
    </row>
    <row r="777" spans="2:4" x14ac:dyDescent="0.3">
      <c r="B777" s="7"/>
      <c r="C777"/>
      <c r="D777" s="27"/>
    </row>
    <row r="778" spans="2:4" x14ac:dyDescent="0.3">
      <c r="B778" s="7"/>
      <c r="C778"/>
      <c r="D778" s="27"/>
    </row>
    <row r="779" spans="2:4" x14ac:dyDescent="0.3">
      <c r="B779" s="7"/>
      <c r="C779"/>
      <c r="D779" s="27"/>
    </row>
    <row r="780" spans="2:4" x14ac:dyDescent="0.3">
      <c r="B780" s="7"/>
      <c r="C780"/>
      <c r="D780" s="27"/>
    </row>
    <row r="781" spans="2:4" x14ac:dyDescent="0.3">
      <c r="B781" s="7"/>
      <c r="C781"/>
      <c r="D781" s="27"/>
    </row>
    <row r="782" spans="2:4" x14ac:dyDescent="0.3">
      <c r="B782" s="7"/>
      <c r="C782"/>
      <c r="D782" s="27"/>
    </row>
    <row r="783" spans="2:4" x14ac:dyDescent="0.3">
      <c r="B783" s="7"/>
      <c r="C783"/>
      <c r="D783" s="27"/>
    </row>
    <row r="784" spans="2:4" x14ac:dyDescent="0.3">
      <c r="B784" s="7"/>
      <c r="C784"/>
      <c r="D784" s="27"/>
    </row>
    <row r="785" spans="2:4" x14ac:dyDescent="0.3">
      <c r="B785" s="7"/>
      <c r="C785"/>
      <c r="D785" s="27"/>
    </row>
    <row r="786" spans="2:4" x14ac:dyDescent="0.3">
      <c r="B786" s="7"/>
      <c r="C786"/>
      <c r="D786" s="27"/>
    </row>
    <row r="787" spans="2:4" x14ac:dyDescent="0.3">
      <c r="B787" s="7"/>
      <c r="C787"/>
      <c r="D787" s="27"/>
    </row>
    <row r="788" spans="2:4" x14ac:dyDescent="0.3">
      <c r="B788" s="7"/>
      <c r="C788"/>
      <c r="D788" s="27"/>
    </row>
    <row r="789" spans="2:4" x14ac:dyDescent="0.3">
      <c r="B789" s="7"/>
      <c r="C789"/>
      <c r="D789" s="27"/>
    </row>
    <row r="790" spans="2:4" x14ac:dyDescent="0.3">
      <c r="B790" s="7"/>
      <c r="C790"/>
      <c r="D790" s="27"/>
    </row>
    <row r="791" spans="2:4" x14ac:dyDescent="0.3">
      <c r="B791" s="7"/>
      <c r="C791"/>
      <c r="D791" s="27"/>
    </row>
    <row r="792" spans="2:4" x14ac:dyDescent="0.3">
      <c r="B792" s="7"/>
      <c r="C792"/>
      <c r="D792" s="27"/>
    </row>
    <row r="793" spans="2:4" x14ac:dyDescent="0.3">
      <c r="B793" s="7"/>
      <c r="C793"/>
      <c r="D793" s="27"/>
    </row>
    <row r="794" spans="2:4" x14ac:dyDescent="0.3">
      <c r="B794" s="7"/>
      <c r="C794"/>
      <c r="D794" s="27"/>
    </row>
    <row r="795" spans="2:4" x14ac:dyDescent="0.3">
      <c r="B795" s="7"/>
      <c r="C795"/>
      <c r="D795" s="27"/>
    </row>
    <row r="796" spans="2:4" x14ac:dyDescent="0.3">
      <c r="B796" s="7"/>
      <c r="C796"/>
      <c r="D796" s="27"/>
    </row>
    <row r="797" spans="2:4" x14ac:dyDescent="0.3">
      <c r="B797" s="7"/>
      <c r="C797"/>
      <c r="D797" s="27"/>
    </row>
    <row r="798" spans="2:4" x14ac:dyDescent="0.3">
      <c r="B798" s="7"/>
      <c r="C798"/>
      <c r="D798" s="27"/>
    </row>
    <row r="799" spans="2:4" x14ac:dyDescent="0.3">
      <c r="B799" s="7"/>
      <c r="C799"/>
      <c r="D799" s="27"/>
    </row>
    <row r="800" spans="2:4" x14ac:dyDescent="0.3">
      <c r="B800" s="7"/>
      <c r="C800"/>
      <c r="D800" s="27"/>
    </row>
    <row r="801" spans="2:4" x14ac:dyDescent="0.3">
      <c r="B801" s="7"/>
      <c r="C801"/>
      <c r="D801" s="27"/>
    </row>
    <row r="802" spans="2:4" x14ac:dyDescent="0.3">
      <c r="B802" s="7"/>
      <c r="C802"/>
      <c r="D802" s="27"/>
    </row>
    <row r="803" spans="2:4" x14ac:dyDescent="0.3">
      <c r="B803" s="7"/>
      <c r="C803"/>
      <c r="D803" s="27"/>
    </row>
    <row r="804" spans="2:4" x14ac:dyDescent="0.3">
      <c r="B804" s="7"/>
      <c r="C804"/>
      <c r="D804" s="27"/>
    </row>
    <row r="805" spans="2:4" x14ac:dyDescent="0.3">
      <c r="B805" s="7"/>
      <c r="C805"/>
      <c r="D805" s="27"/>
    </row>
    <row r="806" spans="2:4" x14ac:dyDescent="0.3">
      <c r="B806" s="7"/>
      <c r="C806"/>
      <c r="D806" s="27"/>
    </row>
    <row r="807" spans="2:4" x14ac:dyDescent="0.3">
      <c r="B807" s="7"/>
      <c r="C807"/>
      <c r="D807" s="27"/>
    </row>
    <row r="808" spans="2:4" x14ac:dyDescent="0.3">
      <c r="B808" s="7"/>
      <c r="C808"/>
      <c r="D808" s="27"/>
    </row>
    <row r="809" spans="2:4" x14ac:dyDescent="0.3">
      <c r="B809" s="7"/>
      <c r="C809"/>
      <c r="D809" s="27"/>
    </row>
    <row r="810" spans="2:4" x14ac:dyDescent="0.3">
      <c r="B810" s="7"/>
      <c r="C810"/>
      <c r="D810" s="27"/>
    </row>
    <row r="811" spans="2:4" x14ac:dyDescent="0.3">
      <c r="B811" s="7"/>
      <c r="C811"/>
      <c r="D811" s="27"/>
    </row>
    <row r="812" spans="2:4" x14ac:dyDescent="0.3">
      <c r="B812" s="7"/>
      <c r="C812"/>
      <c r="D812" s="27"/>
    </row>
    <row r="813" spans="2:4" x14ac:dyDescent="0.3">
      <c r="B813" s="7"/>
      <c r="C813"/>
      <c r="D813" s="27"/>
    </row>
    <row r="814" spans="2:4" x14ac:dyDescent="0.3">
      <c r="B814" s="7"/>
      <c r="C814"/>
      <c r="D814" s="27"/>
    </row>
    <row r="815" spans="2:4" x14ac:dyDescent="0.3">
      <c r="B815" s="7"/>
      <c r="C815"/>
      <c r="D815" s="27"/>
    </row>
    <row r="816" spans="2:4" x14ac:dyDescent="0.3">
      <c r="B816" s="7"/>
      <c r="C816"/>
      <c r="D816" s="27"/>
    </row>
    <row r="817" spans="2:4" x14ac:dyDescent="0.3">
      <c r="B817" s="7"/>
      <c r="C817"/>
      <c r="D817" s="27"/>
    </row>
    <row r="818" spans="2:4" x14ac:dyDescent="0.3">
      <c r="B818" s="7"/>
      <c r="C818"/>
      <c r="D818" s="27"/>
    </row>
    <row r="819" spans="2:4" x14ac:dyDescent="0.3">
      <c r="B819" s="7"/>
      <c r="C819"/>
      <c r="D819" s="27"/>
    </row>
    <row r="820" spans="2:4" x14ac:dyDescent="0.3">
      <c r="B820" s="7"/>
      <c r="C820"/>
      <c r="D820" s="27"/>
    </row>
    <row r="821" spans="2:4" x14ac:dyDescent="0.3">
      <c r="B821" s="7"/>
      <c r="C821"/>
      <c r="D821" s="27"/>
    </row>
    <row r="822" spans="2:4" x14ac:dyDescent="0.3">
      <c r="B822" s="7"/>
      <c r="C822"/>
      <c r="D822" s="27"/>
    </row>
    <row r="823" spans="2:4" x14ac:dyDescent="0.3">
      <c r="B823" s="7"/>
      <c r="C823"/>
      <c r="D823" s="27"/>
    </row>
    <row r="824" spans="2:4" x14ac:dyDescent="0.3">
      <c r="B824" s="7"/>
      <c r="C824"/>
      <c r="D824" s="27"/>
    </row>
    <row r="825" spans="2:4" x14ac:dyDescent="0.3">
      <c r="B825" s="7"/>
      <c r="C825"/>
      <c r="D825" s="27"/>
    </row>
    <row r="826" spans="2:4" x14ac:dyDescent="0.3">
      <c r="B826" s="7"/>
      <c r="C826"/>
      <c r="D826" s="27"/>
    </row>
    <row r="827" spans="2:4" x14ac:dyDescent="0.3">
      <c r="B827" s="7"/>
      <c r="C827"/>
      <c r="D827" s="27"/>
    </row>
    <row r="828" spans="2:4" x14ac:dyDescent="0.3">
      <c r="B828" s="7"/>
      <c r="C828"/>
      <c r="D828" s="27"/>
    </row>
    <row r="829" spans="2:4" x14ac:dyDescent="0.3">
      <c r="B829" s="7"/>
      <c r="C829"/>
      <c r="D829" s="27"/>
    </row>
    <row r="830" spans="2:4" x14ac:dyDescent="0.3">
      <c r="B830" s="7"/>
      <c r="C830"/>
      <c r="D830" s="27"/>
    </row>
    <row r="831" spans="2:4" x14ac:dyDescent="0.3">
      <c r="B831" s="7"/>
      <c r="C831"/>
      <c r="D831" s="27"/>
    </row>
    <row r="832" spans="2:4" x14ac:dyDescent="0.3">
      <c r="B832" s="7"/>
      <c r="C832"/>
      <c r="D832" s="27"/>
    </row>
    <row r="833" spans="2:4" x14ac:dyDescent="0.3">
      <c r="B833" s="7"/>
      <c r="C833"/>
      <c r="D833" s="27"/>
    </row>
    <row r="834" spans="2:4" x14ac:dyDescent="0.3">
      <c r="B834" s="7"/>
      <c r="C834"/>
      <c r="D834" s="27"/>
    </row>
    <row r="835" spans="2:4" x14ac:dyDescent="0.3">
      <c r="B835" s="7"/>
      <c r="C835"/>
      <c r="D835" s="27"/>
    </row>
    <row r="836" spans="2:4" x14ac:dyDescent="0.3">
      <c r="B836" s="7"/>
      <c r="C836"/>
      <c r="D836" s="27"/>
    </row>
    <row r="837" spans="2:4" x14ac:dyDescent="0.3">
      <c r="B837" s="7"/>
      <c r="C837"/>
      <c r="D837" s="27"/>
    </row>
    <row r="838" spans="2:4" x14ac:dyDescent="0.3">
      <c r="B838" s="7"/>
      <c r="C838"/>
      <c r="D838" s="27"/>
    </row>
    <row r="839" spans="2:4" x14ac:dyDescent="0.3">
      <c r="B839" s="7"/>
      <c r="C839"/>
      <c r="D839" s="27"/>
    </row>
    <row r="840" spans="2:4" x14ac:dyDescent="0.3">
      <c r="B840" s="7"/>
      <c r="C840"/>
      <c r="D840" s="27"/>
    </row>
    <row r="841" spans="2:4" x14ac:dyDescent="0.3">
      <c r="B841" s="7"/>
      <c r="C841"/>
      <c r="D841" s="27"/>
    </row>
    <row r="842" spans="2:4" x14ac:dyDescent="0.3">
      <c r="B842" s="7"/>
      <c r="C842"/>
      <c r="D842" s="27"/>
    </row>
    <row r="843" spans="2:4" x14ac:dyDescent="0.3">
      <c r="B843" s="7"/>
      <c r="C843"/>
      <c r="D843" s="27"/>
    </row>
    <row r="844" spans="2:4" x14ac:dyDescent="0.3">
      <c r="B844" s="7"/>
      <c r="C844"/>
      <c r="D844" s="27"/>
    </row>
    <row r="845" spans="2:4" x14ac:dyDescent="0.3">
      <c r="B845" s="7"/>
      <c r="C845"/>
      <c r="D845" s="27"/>
    </row>
    <row r="846" spans="2:4" x14ac:dyDescent="0.3">
      <c r="B846" s="7"/>
      <c r="C846"/>
      <c r="D846" s="27"/>
    </row>
    <row r="847" spans="2:4" x14ac:dyDescent="0.3">
      <c r="B847" s="7"/>
      <c r="C847"/>
      <c r="D847" s="27"/>
    </row>
    <row r="848" spans="2:4" x14ac:dyDescent="0.3">
      <c r="B848" s="7"/>
      <c r="C848"/>
      <c r="D848" s="27"/>
    </row>
    <row r="849" spans="2:4" x14ac:dyDescent="0.3">
      <c r="B849" s="7"/>
      <c r="C849"/>
      <c r="D849" s="27"/>
    </row>
    <row r="850" spans="2:4" x14ac:dyDescent="0.3">
      <c r="B850" s="7"/>
      <c r="C850"/>
      <c r="D850" s="27"/>
    </row>
    <row r="851" spans="2:4" x14ac:dyDescent="0.3">
      <c r="B851" s="7"/>
      <c r="C851"/>
      <c r="D851" s="27"/>
    </row>
    <row r="852" spans="2:4" x14ac:dyDescent="0.3">
      <c r="B852" s="7"/>
      <c r="C852"/>
      <c r="D852" s="27"/>
    </row>
    <row r="853" spans="2:4" x14ac:dyDescent="0.3">
      <c r="B853" s="7"/>
      <c r="C853"/>
      <c r="D853" s="27"/>
    </row>
    <row r="854" spans="2:4" x14ac:dyDescent="0.3">
      <c r="B854" s="7"/>
      <c r="C854"/>
      <c r="D854" s="27"/>
    </row>
    <row r="855" spans="2:4" x14ac:dyDescent="0.3">
      <c r="B855" s="7"/>
      <c r="C855"/>
      <c r="D855" s="27"/>
    </row>
    <row r="856" spans="2:4" x14ac:dyDescent="0.3">
      <c r="B856" s="7"/>
      <c r="C856"/>
      <c r="D856" s="27"/>
    </row>
    <row r="857" spans="2:4" x14ac:dyDescent="0.3">
      <c r="B857" s="7"/>
      <c r="C857"/>
      <c r="D857" s="27"/>
    </row>
    <row r="858" spans="2:4" x14ac:dyDescent="0.3">
      <c r="B858" s="7"/>
      <c r="C858"/>
      <c r="D858" s="27"/>
    </row>
    <row r="859" spans="2:4" x14ac:dyDescent="0.3">
      <c r="B859" s="7"/>
      <c r="C859"/>
      <c r="D859" s="27"/>
    </row>
    <row r="860" spans="2:4" x14ac:dyDescent="0.3">
      <c r="B860" s="7"/>
      <c r="C860"/>
      <c r="D860" s="27"/>
    </row>
    <row r="861" spans="2:4" x14ac:dyDescent="0.3">
      <c r="B861" s="7"/>
      <c r="C861"/>
      <c r="D861" s="27"/>
    </row>
    <row r="862" spans="2:4" x14ac:dyDescent="0.3">
      <c r="B862" s="7"/>
      <c r="C862"/>
      <c r="D862" s="27"/>
    </row>
    <row r="863" spans="2:4" x14ac:dyDescent="0.3">
      <c r="B863" s="7"/>
      <c r="C863"/>
      <c r="D863" s="27"/>
    </row>
    <row r="864" spans="2:4" x14ac:dyDescent="0.3">
      <c r="B864" s="7"/>
      <c r="C864"/>
      <c r="D864" s="27"/>
    </row>
    <row r="865" spans="2:4" x14ac:dyDescent="0.3">
      <c r="B865" s="7"/>
      <c r="C865"/>
      <c r="D865" s="27"/>
    </row>
    <row r="866" spans="2:4" x14ac:dyDescent="0.3">
      <c r="B866" s="7"/>
      <c r="C866"/>
      <c r="D866" s="27"/>
    </row>
    <row r="867" spans="2:4" x14ac:dyDescent="0.3">
      <c r="B867" s="7"/>
      <c r="C867"/>
      <c r="D867" s="27"/>
    </row>
    <row r="868" spans="2:4" x14ac:dyDescent="0.3">
      <c r="B868" s="7"/>
      <c r="C868"/>
      <c r="D868" s="27"/>
    </row>
    <row r="869" spans="2:4" x14ac:dyDescent="0.3">
      <c r="B869" s="7"/>
      <c r="C869"/>
      <c r="D869" s="27"/>
    </row>
    <row r="870" spans="2:4" x14ac:dyDescent="0.3">
      <c r="B870" s="7"/>
      <c r="C870"/>
      <c r="D870" s="27"/>
    </row>
    <row r="871" spans="2:4" x14ac:dyDescent="0.3">
      <c r="B871" s="7"/>
      <c r="C871"/>
      <c r="D871" s="27"/>
    </row>
    <row r="872" spans="2:4" x14ac:dyDescent="0.3">
      <c r="B872" s="7"/>
      <c r="C872"/>
      <c r="D872" s="27"/>
    </row>
    <row r="873" spans="2:4" x14ac:dyDescent="0.3">
      <c r="B873" s="7"/>
      <c r="C873"/>
      <c r="D873" s="27"/>
    </row>
    <row r="874" spans="2:4" x14ac:dyDescent="0.3">
      <c r="B874" s="7"/>
      <c r="C874"/>
      <c r="D874" s="27"/>
    </row>
    <row r="875" spans="2:4" x14ac:dyDescent="0.3">
      <c r="B875" s="7"/>
      <c r="C875"/>
      <c r="D875" s="27"/>
    </row>
    <row r="876" spans="2:4" x14ac:dyDescent="0.3">
      <c r="B876" s="7"/>
      <c r="C876"/>
      <c r="D876" s="27"/>
    </row>
    <row r="877" spans="2:4" x14ac:dyDescent="0.3">
      <c r="B877" s="7"/>
      <c r="C877"/>
      <c r="D877" s="27"/>
    </row>
    <row r="878" spans="2:4" x14ac:dyDescent="0.3">
      <c r="B878" s="7"/>
      <c r="C878"/>
      <c r="D878" s="27"/>
    </row>
    <row r="879" spans="2:4" x14ac:dyDescent="0.3">
      <c r="B879" s="7"/>
      <c r="C879"/>
      <c r="D879" s="27"/>
    </row>
    <row r="880" spans="2:4" x14ac:dyDescent="0.3">
      <c r="B880" s="7"/>
      <c r="C880"/>
      <c r="D880" s="27"/>
    </row>
    <row r="881" spans="2:4" x14ac:dyDescent="0.3">
      <c r="B881" s="7"/>
      <c r="C881"/>
      <c r="D881" s="27"/>
    </row>
    <row r="882" spans="2:4" x14ac:dyDescent="0.3">
      <c r="B882" s="7"/>
      <c r="C882"/>
      <c r="D882" s="27"/>
    </row>
    <row r="883" spans="2:4" x14ac:dyDescent="0.3">
      <c r="B883" s="7"/>
      <c r="C883"/>
      <c r="D883" s="27"/>
    </row>
    <row r="884" spans="2:4" x14ac:dyDescent="0.3">
      <c r="B884" s="7"/>
      <c r="C884"/>
      <c r="D884" s="27"/>
    </row>
    <row r="885" spans="2:4" x14ac:dyDescent="0.3">
      <c r="B885" s="7"/>
      <c r="C885"/>
      <c r="D885" s="27"/>
    </row>
    <row r="886" spans="2:4" x14ac:dyDescent="0.3">
      <c r="B886" s="7"/>
      <c r="C886"/>
      <c r="D886" s="27"/>
    </row>
    <row r="887" spans="2:4" x14ac:dyDescent="0.3">
      <c r="B887" s="7"/>
      <c r="C887"/>
      <c r="D887" s="27"/>
    </row>
    <row r="888" spans="2:4" x14ac:dyDescent="0.3">
      <c r="B888" s="7"/>
      <c r="C888"/>
      <c r="D888" s="27"/>
    </row>
    <row r="889" spans="2:4" x14ac:dyDescent="0.3">
      <c r="B889" s="7"/>
      <c r="C889"/>
      <c r="D889" s="27"/>
    </row>
    <row r="890" spans="2:4" x14ac:dyDescent="0.3">
      <c r="B890" s="7"/>
      <c r="C890"/>
      <c r="D890" s="27"/>
    </row>
    <row r="891" spans="2:4" x14ac:dyDescent="0.3">
      <c r="B891" s="7"/>
      <c r="C891"/>
      <c r="D891" s="27"/>
    </row>
    <row r="892" spans="2:4" x14ac:dyDescent="0.3">
      <c r="B892" s="7"/>
      <c r="C892"/>
      <c r="D892" s="27"/>
    </row>
    <row r="893" spans="2:4" x14ac:dyDescent="0.3">
      <c r="B893" s="7"/>
      <c r="C893"/>
      <c r="D893" s="27"/>
    </row>
    <row r="894" spans="2:4" x14ac:dyDescent="0.3">
      <c r="B894" s="7"/>
      <c r="C894"/>
      <c r="D894" s="27"/>
    </row>
    <row r="895" spans="2:4" x14ac:dyDescent="0.3">
      <c r="B895" s="7"/>
      <c r="C895"/>
      <c r="D895" s="27"/>
    </row>
    <row r="896" spans="2:4" x14ac:dyDescent="0.3">
      <c r="B896" s="7"/>
      <c r="C896"/>
      <c r="D896" s="27"/>
    </row>
    <row r="897" spans="2:4" x14ac:dyDescent="0.3">
      <c r="B897" s="7"/>
      <c r="C897"/>
      <c r="D897" s="27"/>
    </row>
    <row r="898" spans="2:4" x14ac:dyDescent="0.3">
      <c r="B898" s="7"/>
      <c r="C898"/>
      <c r="D898" s="27"/>
    </row>
    <row r="899" spans="2:4" x14ac:dyDescent="0.3">
      <c r="B899" s="7"/>
      <c r="C899"/>
      <c r="D899" s="27"/>
    </row>
    <row r="900" spans="2:4" x14ac:dyDescent="0.3">
      <c r="B900" s="7"/>
      <c r="C900"/>
      <c r="D900" s="27"/>
    </row>
    <row r="901" spans="2:4" x14ac:dyDescent="0.3">
      <c r="B901" s="7"/>
      <c r="C901"/>
      <c r="D901" s="27"/>
    </row>
    <row r="902" spans="2:4" x14ac:dyDescent="0.3">
      <c r="B902" s="7"/>
      <c r="C902"/>
      <c r="D902" s="27"/>
    </row>
    <row r="903" spans="2:4" x14ac:dyDescent="0.3">
      <c r="B903" s="7"/>
      <c r="C903"/>
      <c r="D903" s="27"/>
    </row>
    <row r="904" spans="2:4" x14ac:dyDescent="0.3">
      <c r="B904" s="7"/>
      <c r="C904"/>
      <c r="D904" s="27"/>
    </row>
    <row r="905" spans="2:4" x14ac:dyDescent="0.3">
      <c r="B905" s="7"/>
      <c r="C905"/>
      <c r="D905" s="27"/>
    </row>
    <row r="906" spans="2:4" x14ac:dyDescent="0.3">
      <c r="B906" s="7"/>
      <c r="C906"/>
      <c r="D906" s="27"/>
    </row>
    <row r="907" spans="2:4" x14ac:dyDescent="0.3">
      <c r="B907" s="7"/>
      <c r="C907"/>
      <c r="D907" s="27"/>
    </row>
    <row r="908" spans="2:4" x14ac:dyDescent="0.3">
      <c r="B908" s="7"/>
      <c r="C908"/>
      <c r="D908" s="27"/>
    </row>
    <row r="909" spans="2:4" x14ac:dyDescent="0.3">
      <c r="B909" s="7"/>
      <c r="C909"/>
      <c r="D909" s="27"/>
    </row>
    <row r="910" spans="2:4" x14ac:dyDescent="0.3">
      <c r="B910" s="7"/>
      <c r="C910"/>
      <c r="D910" s="27"/>
    </row>
    <row r="911" spans="2:4" x14ac:dyDescent="0.3">
      <c r="B911" s="7"/>
      <c r="C911"/>
      <c r="D911" s="27"/>
    </row>
    <row r="912" spans="2:4" x14ac:dyDescent="0.3">
      <c r="B912" s="7"/>
      <c r="C912"/>
      <c r="D912" s="27"/>
    </row>
    <row r="913" spans="2:4" x14ac:dyDescent="0.3">
      <c r="B913" s="7"/>
      <c r="C913"/>
      <c r="D913" s="27"/>
    </row>
    <row r="914" spans="2:4" x14ac:dyDescent="0.3">
      <c r="B914" s="7"/>
      <c r="C914"/>
      <c r="D914" s="27"/>
    </row>
    <row r="915" spans="2:4" x14ac:dyDescent="0.3">
      <c r="B915" s="7"/>
      <c r="C915"/>
      <c r="D915" s="27"/>
    </row>
    <row r="916" spans="2:4" x14ac:dyDescent="0.3">
      <c r="B916" s="7"/>
      <c r="C916"/>
      <c r="D916" s="27"/>
    </row>
    <row r="917" spans="2:4" x14ac:dyDescent="0.3">
      <c r="B917" s="7"/>
      <c r="C917"/>
      <c r="D917" s="27"/>
    </row>
    <row r="918" spans="2:4" x14ac:dyDescent="0.3">
      <c r="B918" s="7"/>
      <c r="C918"/>
      <c r="D918" s="27"/>
    </row>
    <row r="919" spans="2:4" x14ac:dyDescent="0.3">
      <c r="B919" s="7"/>
      <c r="C919"/>
      <c r="D919" s="27"/>
    </row>
    <row r="920" spans="2:4" x14ac:dyDescent="0.3">
      <c r="B920" s="7"/>
      <c r="C920"/>
      <c r="D920" s="27"/>
    </row>
    <row r="921" spans="2:4" x14ac:dyDescent="0.3">
      <c r="B921" s="7"/>
      <c r="C921"/>
      <c r="D921" s="27"/>
    </row>
    <row r="922" spans="2:4" x14ac:dyDescent="0.3">
      <c r="B922" s="7"/>
      <c r="C922"/>
      <c r="D922" s="27"/>
    </row>
    <row r="923" spans="2:4" x14ac:dyDescent="0.3">
      <c r="B923" s="7"/>
      <c r="C923"/>
      <c r="D923" s="27"/>
    </row>
    <row r="924" spans="2:4" x14ac:dyDescent="0.3">
      <c r="B924" s="7"/>
      <c r="C924"/>
      <c r="D924" s="27"/>
    </row>
    <row r="925" spans="2:4" x14ac:dyDescent="0.3">
      <c r="B925" s="7"/>
      <c r="C925"/>
      <c r="D925" s="27"/>
    </row>
    <row r="926" spans="2:4" x14ac:dyDescent="0.3">
      <c r="B926" s="7"/>
      <c r="C926"/>
      <c r="D926" s="27"/>
    </row>
    <row r="927" spans="2:4" x14ac:dyDescent="0.3">
      <c r="B927" s="7"/>
      <c r="C927"/>
      <c r="D927" s="27"/>
    </row>
    <row r="928" spans="2:4" x14ac:dyDescent="0.3">
      <c r="B928" s="7"/>
      <c r="C928"/>
      <c r="D928" s="27"/>
    </row>
    <row r="929" spans="2:4" x14ac:dyDescent="0.3">
      <c r="B929" s="7"/>
      <c r="C929"/>
      <c r="D929" s="27"/>
    </row>
    <row r="930" spans="2:4" x14ac:dyDescent="0.3">
      <c r="B930" s="7"/>
      <c r="C930"/>
      <c r="D930" s="27"/>
    </row>
    <row r="931" spans="2:4" x14ac:dyDescent="0.3">
      <c r="B931" s="7"/>
      <c r="C931"/>
      <c r="D931" s="27"/>
    </row>
    <row r="932" spans="2:4" x14ac:dyDescent="0.3">
      <c r="B932" s="7"/>
      <c r="C932"/>
      <c r="D932" s="27"/>
    </row>
    <row r="933" spans="2:4" x14ac:dyDescent="0.3">
      <c r="B933" s="7"/>
      <c r="C933"/>
      <c r="D933" s="27"/>
    </row>
    <row r="934" spans="2:4" x14ac:dyDescent="0.3">
      <c r="B934" s="7"/>
      <c r="C934"/>
      <c r="D934" s="27"/>
    </row>
    <row r="935" spans="2:4" x14ac:dyDescent="0.3">
      <c r="B935" s="7"/>
      <c r="C935"/>
      <c r="D935" s="27"/>
    </row>
    <row r="936" spans="2:4" x14ac:dyDescent="0.3">
      <c r="B936" s="7"/>
      <c r="C936"/>
      <c r="D936" s="27"/>
    </row>
    <row r="937" spans="2:4" x14ac:dyDescent="0.3">
      <c r="B937" s="7"/>
      <c r="C937"/>
      <c r="D937" s="27"/>
    </row>
    <row r="938" spans="2:4" x14ac:dyDescent="0.3">
      <c r="B938" s="7"/>
      <c r="C938"/>
      <c r="D938" s="27"/>
    </row>
    <row r="939" spans="2:4" x14ac:dyDescent="0.3">
      <c r="B939" s="7"/>
      <c r="C939"/>
      <c r="D939" s="27"/>
    </row>
    <row r="940" spans="2:4" x14ac:dyDescent="0.3">
      <c r="B940" s="7"/>
      <c r="C940"/>
      <c r="D940" s="27"/>
    </row>
    <row r="941" spans="2:4" x14ac:dyDescent="0.3">
      <c r="B941" s="7"/>
      <c r="C941"/>
      <c r="D941" s="27"/>
    </row>
    <row r="942" spans="2:4" x14ac:dyDescent="0.3">
      <c r="B942" s="7"/>
      <c r="C942"/>
      <c r="D942" s="27"/>
    </row>
    <row r="943" spans="2:4" x14ac:dyDescent="0.3">
      <c r="B943" s="7"/>
      <c r="C943"/>
      <c r="D943" s="27"/>
    </row>
    <row r="944" spans="2:4" x14ac:dyDescent="0.3">
      <c r="B944" s="7"/>
      <c r="C944"/>
      <c r="D944" s="27"/>
    </row>
    <row r="945" spans="2:4" x14ac:dyDescent="0.3">
      <c r="B945" s="7"/>
      <c r="C945"/>
      <c r="D945" s="27"/>
    </row>
    <row r="946" spans="2:4" x14ac:dyDescent="0.3">
      <c r="B946" s="7"/>
      <c r="C946"/>
      <c r="D946" s="27"/>
    </row>
    <row r="947" spans="2:4" x14ac:dyDescent="0.3">
      <c r="B947" s="7"/>
      <c r="C947"/>
      <c r="D947" s="27"/>
    </row>
    <row r="948" spans="2:4" x14ac:dyDescent="0.3">
      <c r="B948" s="7"/>
      <c r="C948"/>
      <c r="D948" s="27"/>
    </row>
    <row r="949" spans="2:4" x14ac:dyDescent="0.3">
      <c r="B949" s="7"/>
      <c r="C949"/>
      <c r="D949" s="27"/>
    </row>
    <row r="950" spans="2:4" x14ac:dyDescent="0.3">
      <c r="B950" s="7"/>
      <c r="C950"/>
      <c r="D950" s="27"/>
    </row>
    <row r="951" spans="2:4" x14ac:dyDescent="0.3">
      <c r="B951" s="7"/>
      <c r="C951"/>
      <c r="D951" s="27"/>
    </row>
    <row r="952" spans="2:4" x14ac:dyDescent="0.3">
      <c r="B952" s="7"/>
      <c r="C952"/>
      <c r="D952" s="27"/>
    </row>
    <row r="953" spans="2:4" x14ac:dyDescent="0.3">
      <c r="B953" s="7"/>
      <c r="C953"/>
      <c r="D953" s="27"/>
    </row>
    <row r="954" spans="2:4" x14ac:dyDescent="0.3">
      <c r="B954" s="7"/>
      <c r="C954"/>
      <c r="D954" s="27"/>
    </row>
    <row r="955" spans="2:4" x14ac:dyDescent="0.3">
      <c r="B955" s="7"/>
      <c r="C955"/>
      <c r="D955" s="27"/>
    </row>
    <row r="956" spans="2:4" x14ac:dyDescent="0.3">
      <c r="B956" s="7"/>
      <c r="C956"/>
      <c r="D956" s="27"/>
    </row>
    <row r="957" spans="2:4" x14ac:dyDescent="0.3">
      <c r="B957" s="7"/>
      <c r="C957"/>
      <c r="D957" s="27"/>
    </row>
    <row r="958" spans="2:4" x14ac:dyDescent="0.3">
      <c r="B958" s="7"/>
      <c r="C958"/>
      <c r="D958" s="27"/>
    </row>
    <row r="959" spans="2:4" x14ac:dyDescent="0.3">
      <c r="B959" s="7"/>
      <c r="C959"/>
      <c r="D959" s="27"/>
    </row>
    <row r="960" spans="2:4" x14ac:dyDescent="0.3">
      <c r="B960" s="7"/>
      <c r="C960"/>
      <c r="D960" s="27"/>
    </row>
    <row r="961" spans="2:4" x14ac:dyDescent="0.3">
      <c r="B961" s="7"/>
      <c r="C961"/>
      <c r="D961" s="27"/>
    </row>
    <row r="962" spans="2:4" x14ac:dyDescent="0.3">
      <c r="B962" s="7"/>
      <c r="C962"/>
      <c r="D962" s="27"/>
    </row>
    <row r="963" spans="2:4" x14ac:dyDescent="0.3">
      <c r="B963" s="7"/>
      <c r="C963"/>
      <c r="D963" s="27"/>
    </row>
    <row r="964" spans="2:4" x14ac:dyDescent="0.3">
      <c r="B964" s="7"/>
      <c r="C964"/>
      <c r="D964" s="27"/>
    </row>
    <row r="965" spans="2:4" x14ac:dyDescent="0.3">
      <c r="B965" s="7"/>
      <c r="C965"/>
      <c r="D965" s="27"/>
    </row>
    <row r="966" spans="2:4" x14ac:dyDescent="0.3">
      <c r="B966" s="7"/>
      <c r="C966"/>
      <c r="D966" s="27"/>
    </row>
    <row r="967" spans="2:4" x14ac:dyDescent="0.3">
      <c r="B967" s="7"/>
      <c r="C967"/>
      <c r="D967" s="27"/>
    </row>
    <row r="968" spans="2:4" x14ac:dyDescent="0.3">
      <c r="B968" s="7"/>
      <c r="C968"/>
      <c r="D968" s="27"/>
    </row>
    <row r="969" spans="2:4" x14ac:dyDescent="0.3">
      <c r="B969" s="7"/>
      <c r="C969"/>
      <c r="D969" s="27"/>
    </row>
    <row r="970" spans="2:4" x14ac:dyDescent="0.3">
      <c r="B970" s="7"/>
      <c r="C970"/>
      <c r="D970" s="27"/>
    </row>
    <row r="971" spans="2:4" x14ac:dyDescent="0.3">
      <c r="B971" s="7"/>
      <c r="C971"/>
      <c r="D971" s="27"/>
    </row>
    <row r="972" spans="2:4" x14ac:dyDescent="0.3">
      <c r="B972" s="7"/>
      <c r="C972"/>
      <c r="D972" s="27"/>
    </row>
    <row r="973" spans="2:4" x14ac:dyDescent="0.3">
      <c r="B973" s="7"/>
      <c r="C973"/>
      <c r="D973" s="27"/>
    </row>
    <row r="974" spans="2:4" x14ac:dyDescent="0.3">
      <c r="B974" s="7"/>
      <c r="C974"/>
      <c r="D974" s="27"/>
    </row>
    <row r="975" spans="2:4" x14ac:dyDescent="0.3">
      <c r="B975" s="7"/>
      <c r="C975"/>
      <c r="D975" s="27"/>
    </row>
    <row r="976" spans="2:4" x14ac:dyDescent="0.3">
      <c r="B976" s="7"/>
      <c r="C976"/>
      <c r="D976" s="27"/>
    </row>
    <row r="977" spans="2:4" x14ac:dyDescent="0.3">
      <c r="B977" s="7"/>
      <c r="C977"/>
      <c r="D977" s="27"/>
    </row>
    <row r="978" spans="2:4" x14ac:dyDescent="0.3">
      <c r="B978" s="7"/>
      <c r="C978"/>
      <c r="D978" s="27"/>
    </row>
    <row r="979" spans="2:4" x14ac:dyDescent="0.3">
      <c r="B979" s="7"/>
      <c r="C979"/>
      <c r="D979" s="27"/>
    </row>
    <row r="980" spans="2:4" x14ac:dyDescent="0.3">
      <c r="B980" s="7"/>
      <c r="C980"/>
      <c r="D980" s="27"/>
    </row>
    <row r="981" spans="2:4" x14ac:dyDescent="0.3">
      <c r="B981" s="7"/>
      <c r="C981"/>
      <c r="D981" s="27"/>
    </row>
    <row r="982" spans="2:4" x14ac:dyDescent="0.3">
      <c r="B982" s="7"/>
      <c r="C982"/>
      <c r="D982" s="27"/>
    </row>
    <row r="983" spans="2:4" x14ac:dyDescent="0.3">
      <c r="B983" s="7"/>
      <c r="C983"/>
      <c r="D983" s="27"/>
    </row>
    <row r="984" spans="2:4" x14ac:dyDescent="0.3">
      <c r="B984" s="7"/>
      <c r="C984"/>
      <c r="D984" s="27"/>
    </row>
    <row r="985" spans="2:4" x14ac:dyDescent="0.3">
      <c r="B985" s="7"/>
      <c r="C985"/>
      <c r="D985" s="27"/>
    </row>
    <row r="986" spans="2:4" x14ac:dyDescent="0.3">
      <c r="B986" s="7"/>
      <c r="C986"/>
      <c r="D986" s="27"/>
    </row>
    <row r="987" spans="2:4" x14ac:dyDescent="0.3">
      <c r="B987" s="7"/>
      <c r="C987"/>
      <c r="D987" s="27"/>
    </row>
    <row r="988" spans="2:4" x14ac:dyDescent="0.3">
      <c r="B988" s="7"/>
      <c r="C988"/>
      <c r="D988" s="27"/>
    </row>
    <row r="989" spans="2:4" x14ac:dyDescent="0.3">
      <c r="B989" s="7"/>
      <c r="C989"/>
      <c r="D989" s="27"/>
    </row>
    <row r="990" spans="2:4" x14ac:dyDescent="0.3">
      <c r="B990" s="7"/>
      <c r="C990"/>
      <c r="D990" s="27"/>
    </row>
    <row r="991" spans="2:4" x14ac:dyDescent="0.3">
      <c r="B991" s="7"/>
      <c r="C991"/>
      <c r="D991" s="27"/>
    </row>
    <row r="992" spans="2:4" x14ac:dyDescent="0.3">
      <c r="B992" s="7"/>
      <c r="C992"/>
      <c r="D992" s="27"/>
    </row>
    <row r="993" spans="2:4" x14ac:dyDescent="0.3">
      <c r="B993" s="7"/>
      <c r="C993"/>
      <c r="D993" s="27"/>
    </row>
    <row r="994" spans="2:4" x14ac:dyDescent="0.3">
      <c r="B994" s="7"/>
      <c r="C994"/>
      <c r="D994" s="27"/>
    </row>
    <row r="995" spans="2:4" x14ac:dyDescent="0.3">
      <c r="B995" s="7"/>
      <c r="C995"/>
      <c r="D995" s="27"/>
    </row>
    <row r="996" spans="2:4" x14ac:dyDescent="0.3">
      <c r="B996" s="7"/>
      <c r="C996"/>
      <c r="D996" s="27"/>
    </row>
    <row r="997" spans="2:4" x14ac:dyDescent="0.3">
      <c r="B997" s="7"/>
      <c r="C997"/>
      <c r="D997" s="27"/>
    </row>
    <row r="998" spans="2:4" x14ac:dyDescent="0.3">
      <c r="B998" s="7"/>
      <c r="C998"/>
      <c r="D998" s="27"/>
    </row>
    <row r="999" spans="2:4" x14ac:dyDescent="0.3">
      <c r="B999" s="7"/>
      <c r="C999"/>
      <c r="D999" s="27"/>
    </row>
    <row r="1000" spans="2:4" x14ac:dyDescent="0.3">
      <c r="B1000" s="7"/>
      <c r="C1000"/>
      <c r="D1000" s="27"/>
    </row>
    <row r="1001" spans="2:4" x14ac:dyDescent="0.3">
      <c r="B1001" s="7"/>
      <c r="C1001"/>
      <c r="D1001" s="27"/>
    </row>
    <row r="1002" spans="2:4" x14ac:dyDescent="0.3">
      <c r="B1002" s="7"/>
      <c r="C1002"/>
      <c r="D1002" s="27"/>
    </row>
    <row r="1003" spans="2:4" x14ac:dyDescent="0.3">
      <c r="B1003" s="7"/>
      <c r="C1003"/>
      <c r="D1003" s="27"/>
    </row>
    <row r="1004" spans="2:4" x14ac:dyDescent="0.3">
      <c r="B1004" s="7"/>
      <c r="C1004"/>
      <c r="D1004" s="27"/>
    </row>
    <row r="1005" spans="2:4" x14ac:dyDescent="0.3">
      <c r="B1005" s="7"/>
      <c r="C1005"/>
      <c r="D1005" s="27"/>
    </row>
    <row r="1006" spans="2:4" x14ac:dyDescent="0.3">
      <c r="B1006" s="7"/>
      <c r="C1006"/>
      <c r="D1006" s="27"/>
    </row>
    <row r="1007" spans="2:4" x14ac:dyDescent="0.3">
      <c r="B1007" s="7"/>
      <c r="C1007"/>
      <c r="D1007" s="27"/>
    </row>
    <row r="1008" spans="2:4" x14ac:dyDescent="0.3">
      <c r="B1008" s="7"/>
      <c r="C1008"/>
      <c r="D1008" s="27"/>
    </row>
    <row r="1009" spans="2:4" x14ac:dyDescent="0.3">
      <c r="B1009" s="7"/>
      <c r="C1009"/>
      <c r="D1009" s="27"/>
    </row>
    <row r="1010" spans="2:4" x14ac:dyDescent="0.3">
      <c r="B1010" s="7"/>
      <c r="C1010"/>
      <c r="D1010" s="27"/>
    </row>
    <row r="1011" spans="2:4" x14ac:dyDescent="0.3">
      <c r="B1011" s="7"/>
      <c r="C1011"/>
      <c r="D1011" s="27"/>
    </row>
    <row r="1012" spans="2:4" x14ac:dyDescent="0.3">
      <c r="B1012" s="7"/>
      <c r="C1012"/>
      <c r="D1012" s="27"/>
    </row>
    <row r="1013" spans="2:4" x14ac:dyDescent="0.3">
      <c r="B1013" s="7"/>
      <c r="C1013"/>
      <c r="D1013" s="27"/>
    </row>
    <row r="1014" spans="2:4" x14ac:dyDescent="0.3">
      <c r="B1014" s="7"/>
      <c r="C1014"/>
      <c r="D1014" s="27"/>
    </row>
    <row r="1015" spans="2:4" x14ac:dyDescent="0.3">
      <c r="B1015" s="7"/>
      <c r="C1015"/>
      <c r="D1015" s="27"/>
    </row>
    <row r="1016" spans="2:4" x14ac:dyDescent="0.3">
      <c r="B1016" s="7"/>
      <c r="C1016"/>
      <c r="D1016" s="27"/>
    </row>
    <row r="1017" spans="2:4" x14ac:dyDescent="0.3">
      <c r="B1017" s="7"/>
      <c r="C1017"/>
      <c r="D1017" s="27"/>
    </row>
    <row r="1018" spans="2:4" x14ac:dyDescent="0.3">
      <c r="B1018" s="7"/>
      <c r="C1018"/>
      <c r="D1018" s="27"/>
    </row>
    <row r="1019" spans="2:4" x14ac:dyDescent="0.3">
      <c r="B1019" s="7"/>
      <c r="C1019"/>
      <c r="D1019" s="27"/>
    </row>
    <row r="1020" spans="2:4" x14ac:dyDescent="0.3">
      <c r="B1020" s="7"/>
    </row>
    <row r="1021" spans="2:4" x14ac:dyDescent="0.3">
      <c r="B1021" s="7"/>
    </row>
    <row r="1022" spans="2:4" x14ac:dyDescent="0.3">
      <c r="B1022" s="7"/>
    </row>
    <row r="1023" spans="2:4" x14ac:dyDescent="0.3">
      <c r="B1023" s="7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CDC-AE7B-4179-8465-AA7EC3D23448}">
  <dimension ref="A1:T1936"/>
  <sheetViews>
    <sheetView tabSelected="1" topLeftCell="A70" workbookViewId="0">
      <selection activeCell="N3" sqref="N3"/>
    </sheetView>
  </sheetViews>
  <sheetFormatPr baseColWidth="10" defaultRowHeight="14.4" x14ac:dyDescent="0.3"/>
  <cols>
    <col min="1" max="1" width="14.33203125" bestFit="1" customWidth="1"/>
    <col min="2" max="2" width="44.88671875" bestFit="1" customWidth="1"/>
    <col min="3" max="3" width="5" bestFit="1" customWidth="1"/>
    <col min="4" max="4" width="14" style="3" bestFit="1" customWidth="1"/>
    <col min="5" max="5" width="12.44140625" style="1" customWidth="1"/>
    <col min="6" max="6" width="7.44140625" bestFit="1" customWidth="1"/>
    <col min="7" max="7" width="12.21875" bestFit="1" customWidth="1"/>
    <col min="8" max="8" width="13.21875" bestFit="1" customWidth="1"/>
    <col min="9" max="9" width="15.21875" bestFit="1" customWidth="1"/>
    <col min="10" max="10" width="9" customWidth="1"/>
    <col min="11" max="11" width="16.109375" bestFit="1" customWidth="1"/>
    <col min="12" max="12" width="10.109375" customWidth="1"/>
    <col min="13" max="13" width="19" bestFit="1" customWidth="1"/>
    <col min="14" max="14" width="10.77734375" style="2" bestFit="1" customWidth="1"/>
    <col min="15" max="15" width="11.21875" bestFit="1" customWidth="1"/>
    <col min="16" max="16" width="11" bestFit="1" customWidth="1"/>
    <col min="17" max="17" width="11.109375" bestFit="1" customWidth="1"/>
    <col min="18" max="18" width="18.33203125" bestFit="1" customWidth="1"/>
    <col min="19" max="19" width="10.21875" customWidth="1"/>
    <col min="20" max="20" width="21" bestFit="1" customWidth="1"/>
  </cols>
  <sheetData>
    <row r="1" spans="1:20" x14ac:dyDescent="0.3">
      <c r="A1" t="s">
        <v>0</v>
      </c>
      <c r="B1" t="s">
        <v>1</v>
      </c>
      <c r="C1" t="s">
        <v>1524</v>
      </c>
      <c r="D1" s="3" t="s">
        <v>1488</v>
      </c>
      <c r="E1" s="1" t="s">
        <v>1489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1531</v>
      </c>
      <c r="O1" t="s">
        <v>1490</v>
      </c>
      <c r="P1" t="s">
        <v>1491</v>
      </c>
      <c r="Q1" t="s">
        <v>1492</v>
      </c>
      <c r="R1" t="s">
        <v>10</v>
      </c>
      <c r="S1" t="s">
        <v>1530</v>
      </c>
      <c r="T1" t="s">
        <v>1493</v>
      </c>
    </row>
    <row r="2" spans="1:20" x14ac:dyDescent="0.3">
      <c r="A2" t="s">
        <v>309</v>
      </c>
      <c r="B2" t="s">
        <v>574</v>
      </c>
      <c r="C2">
        <v>840</v>
      </c>
      <c r="D2" s="3">
        <v>5950000</v>
      </c>
      <c r="E2" s="1">
        <f>datos_limpios[[#This Row],[Price INR   ]]*0.011</f>
        <v>65449.999999999993</v>
      </c>
      <c r="F2">
        <v>2021</v>
      </c>
      <c r="G2">
        <v>35000</v>
      </c>
      <c r="H2" t="s">
        <v>21</v>
      </c>
      <c r="I2" t="s">
        <v>43</v>
      </c>
      <c r="J2" t="s">
        <v>255</v>
      </c>
      <c r="K2" t="s">
        <v>16</v>
      </c>
      <c r="L2" t="s">
        <v>311</v>
      </c>
      <c r="M2" t="s">
        <v>312</v>
      </c>
      <c r="N2" s="2" t="str">
        <f>MID(M2, 1, FIND("@", M2) - LEN(MID(M2, 1, FIND("@", M2) - 1)) - 1)</f>
        <v/>
      </c>
      <c r="O2">
        <v>4.3710000000000004</v>
      </c>
      <c r="P2">
        <v>1.996</v>
      </c>
      <c r="Q2">
        <v>1.649</v>
      </c>
      <c r="R2">
        <v>5</v>
      </c>
      <c r="S2" t="str">
        <f>IF(datos_limpios[[#This Row],[Seating Capacity ]]&gt;4,"SI","NO")</f>
        <v>SI</v>
      </c>
      <c r="T2">
        <v>66.5</v>
      </c>
    </row>
    <row r="3" spans="1:20" x14ac:dyDescent="0.3">
      <c r="A3" t="s">
        <v>119</v>
      </c>
      <c r="B3" t="s">
        <v>694</v>
      </c>
      <c r="C3">
        <v>1473</v>
      </c>
      <c r="D3" s="3">
        <v>3900000</v>
      </c>
      <c r="E3" s="1">
        <f>datos_limpios[[#This Row],[Price INR   ]]*0.011</f>
        <v>42900</v>
      </c>
      <c r="F3">
        <v>2019</v>
      </c>
      <c r="G3">
        <v>33000</v>
      </c>
      <c r="H3" t="s">
        <v>21</v>
      </c>
      <c r="I3" t="s">
        <v>43</v>
      </c>
      <c r="J3" t="s">
        <v>255</v>
      </c>
      <c r="K3" t="s">
        <v>16</v>
      </c>
      <c r="L3" t="s">
        <v>305</v>
      </c>
      <c r="M3" t="s">
        <v>306</v>
      </c>
      <c r="N3" s="2" t="str">
        <f t="shared" ref="N2:N65" si="0">MID(M3, 1, FIND("@", M3) - LEN(MID(M3, 1, FIND("@", M3) - 1)) - 1)</f>
        <v/>
      </c>
      <c r="O3">
        <v>4.6859999999999999</v>
      </c>
      <c r="P3">
        <v>1.81</v>
      </c>
      <c r="Q3">
        <v>1.4419999999999999</v>
      </c>
      <c r="R3">
        <v>5</v>
      </c>
      <c r="S3" t="str">
        <f>IF(datos_limpios[[#This Row],[Seating Capacity ]]&gt;4,"SI","NO")</f>
        <v>SI</v>
      </c>
      <c r="T3">
        <v>66</v>
      </c>
    </row>
    <row r="4" spans="1:20" x14ac:dyDescent="0.3">
      <c r="A4" t="s">
        <v>31</v>
      </c>
      <c r="B4" t="s">
        <v>411</v>
      </c>
      <c r="C4">
        <v>1814</v>
      </c>
      <c r="D4" s="3">
        <v>1580000</v>
      </c>
      <c r="E4" s="1">
        <f>datos_limpios[[#This Row],[Price INR   ]]*0.011</f>
        <v>17380</v>
      </c>
      <c r="F4">
        <v>2018</v>
      </c>
      <c r="G4">
        <v>115000</v>
      </c>
      <c r="H4" t="s">
        <v>21</v>
      </c>
      <c r="I4" t="s">
        <v>43</v>
      </c>
      <c r="J4" t="s">
        <v>255</v>
      </c>
      <c r="K4" t="s">
        <v>16</v>
      </c>
      <c r="L4" t="s">
        <v>181</v>
      </c>
      <c r="M4" t="s">
        <v>412</v>
      </c>
      <c r="N4" s="2" t="str">
        <f t="shared" si="0"/>
        <v/>
      </c>
      <c r="O4">
        <v>4.7350000000000003</v>
      </c>
      <c r="P4">
        <v>1.83</v>
      </c>
      <c r="Q4">
        <v>1.7949999999999999</v>
      </c>
      <c r="R4">
        <v>7</v>
      </c>
      <c r="S4" t="str">
        <f>IF(datos_limpios[[#This Row],[Seating Capacity ]]&gt;4,"SI","NO")</f>
        <v>SI</v>
      </c>
      <c r="T4">
        <v>55</v>
      </c>
    </row>
    <row r="5" spans="1:20" x14ac:dyDescent="0.3">
      <c r="A5" t="s">
        <v>19</v>
      </c>
      <c r="B5" t="s">
        <v>736</v>
      </c>
      <c r="C5">
        <v>1011</v>
      </c>
      <c r="D5" s="3">
        <v>260000</v>
      </c>
      <c r="E5" s="1">
        <f>datos_limpios[[#This Row],[Price INR   ]]*0.011</f>
        <v>2860</v>
      </c>
      <c r="F5">
        <v>2009</v>
      </c>
      <c r="G5">
        <v>77000</v>
      </c>
      <c r="H5" t="s">
        <v>13</v>
      </c>
      <c r="I5" t="s">
        <v>14</v>
      </c>
      <c r="J5" t="s">
        <v>255</v>
      </c>
      <c r="K5" t="s">
        <v>23</v>
      </c>
      <c r="L5" t="s">
        <v>546</v>
      </c>
      <c r="M5" s="30" t="s">
        <v>1541</v>
      </c>
      <c r="N5" s="2" t="str">
        <f t="shared" si="0"/>
        <v/>
      </c>
      <c r="O5">
        <v>4.16</v>
      </c>
      <c r="P5">
        <v>1.69</v>
      </c>
      <c r="Q5">
        <v>1.53</v>
      </c>
      <c r="R5">
        <v>5</v>
      </c>
      <c r="S5" t="str">
        <f>IF(datos_limpios[[#This Row],[Seating Capacity ]]&gt;4,"SI","NO")</f>
        <v>SI</v>
      </c>
      <c r="T5">
        <v>43</v>
      </c>
    </row>
    <row r="6" spans="1:20" x14ac:dyDescent="0.3">
      <c r="A6" t="s">
        <v>46</v>
      </c>
      <c r="B6" t="s">
        <v>254</v>
      </c>
      <c r="C6">
        <v>1661</v>
      </c>
      <c r="D6" s="3">
        <v>425000</v>
      </c>
      <c r="E6" s="1">
        <f>datos_limpios[[#This Row],[Price INR   ]]*0.011</f>
        <v>4675</v>
      </c>
      <c r="F6">
        <v>2014</v>
      </c>
      <c r="G6">
        <v>24000</v>
      </c>
      <c r="H6" t="s">
        <v>13</v>
      </c>
      <c r="I6" t="s">
        <v>43</v>
      </c>
      <c r="J6" t="s">
        <v>255</v>
      </c>
      <c r="K6" t="s">
        <v>23</v>
      </c>
      <c r="L6" t="s">
        <v>215</v>
      </c>
      <c r="M6" t="s">
        <v>256</v>
      </c>
      <c r="N6" s="2" t="str">
        <f t="shared" si="0"/>
        <v/>
      </c>
      <c r="O6">
        <v>4.3860000000000001</v>
      </c>
      <c r="P6">
        <v>1.6990000000000001</v>
      </c>
      <c r="Q6">
        <v>1.466</v>
      </c>
      <c r="R6">
        <v>5</v>
      </c>
      <c r="S6" t="str">
        <f>IF(datos_limpios[[#This Row],[Seating Capacity ]]&gt;4,"SI","NO")</f>
        <v>SI</v>
      </c>
      <c r="T6">
        <v>55</v>
      </c>
    </row>
    <row r="7" spans="1:20" x14ac:dyDescent="0.3">
      <c r="A7" t="s">
        <v>31</v>
      </c>
      <c r="B7" t="s">
        <v>126</v>
      </c>
      <c r="C7">
        <v>1802</v>
      </c>
      <c r="D7" s="3">
        <v>1295000</v>
      </c>
      <c r="E7" s="1">
        <f>datos_limpios[[#This Row],[Price INR   ]]*0.011</f>
        <v>14245</v>
      </c>
      <c r="F7">
        <v>2018</v>
      </c>
      <c r="G7">
        <v>65100</v>
      </c>
      <c r="H7" t="s">
        <v>13</v>
      </c>
      <c r="I7" t="s">
        <v>43</v>
      </c>
      <c r="J7" t="s">
        <v>255</v>
      </c>
      <c r="K7" t="s">
        <v>16</v>
      </c>
      <c r="L7" t="s">
        <v>48</v>
      </c>
      <c r="M7" t="s">
        <v>127</v>
      </c>
      <c r="N7" s="2" t="str">
        <f t="shared" si="0"/>
        <v/>
      </c>
      <c r="O7">
        <v>4.62</v>
      </c>
      <c r="P7">
        <v>1.7749999999999999</v>
      </c>
      <c r="Q7">
        <v>1.4750000000000001</v>
      </c>
      <c r="R7">
        <v>5</v>
      </c>
      <c r="S7" t="str">
        <f>IF(datos_limpios[[#This Row],[Seating Capacity ]]&gt;4,"SI","NO")</f>
        <v>SI</v>
      </c>
      <c r="T7">
        <v>55</v>
      </c>
    </row>
    <row r="8" spans="1:20" x14ac:dyDescent="0.3">
      <c r="A8" t="s">
        <v>128</v>
      </c>
      <c r="B8" t="s">
        <v>364</v>
      </c>
      <c r="C8">
        <v>9</v>
      </c>
      <c r="D8" s="3">
        <v>1350000</v>
      </c>
      <c r="E8" s="1">
        <f>datos_limpios[[#This Row],[Price INR   ]]*0.011</f>
        <v>14850</v>
      </c>
      <c r="F8">
        <v>2015</v>
      </c>
      <c r="G8">
        <v>47706</v>
      </c>
      <c r="H8" t="s">
        <v>21</v>
      </c>
      <c r="I8" t="s">
        <v>43</v>
      </c>
      <c r="J8" t="s">
        <v>104</v>
      </c>
      <c r="K8" t="s">
        <v>16</v>
      </c>
      <c r="L8" t="s">
        <v>130</v>
      </c>
      <c r="M8" t="s">
        <v>365</v>
      </c>
      <c r="N8" s="2" t="str">
        <f t="shared" si="0"/>
        <v/>
      </c>
      <c r="O8">
        <v>4.3849999999999998</v>
      </c>
      <c r="P8">
        <v>1.831</v>
      </c>
      <c r="Q8">
        <v>1.6080000000000001</v>
      </c>
      <c r="R8">
        <v>5</v>
      </c>
      <c r="S8" t="str">
        <f>IF(datos_limpios[[#This Row],[Seating Capacity ]]&gt;4,"SI","NO")</f>
        <v>SI</v>
      </c>
      <c r="T8">
        <v>64</v>
      </c>
    </row>
    <row r="9" spans="1:20" x14ac:dyDescent="0.3">
      <c r="A9" t="s">
        <v>128</v>
      </c>
      <c r="B9" t="s">
        <v>767</v>
      </c>
      <c r="C9">
        <v>10</v>
      </c>
      <c r="D9" s="3">
        <v>1350000</v>
      </c>
      <c r="E9" s="1">
        <f>datos_limpios[[#This Row],[Price INR   ]]*0.011</f>
        <v>14850</v>
      </c>
      <c r="F9">
        <v>2015</v>
      </c>
      <c r="G9">
        <v>60000</v>
      </c>
      <c r="H9" t="s">
        <v>21</v>
      </c>
      <c r="I9" t="s">
        <v>43</v>
      </c>
      <c r="J9" t="s">
        <v>104</v>
      </c>
      <c r="K9" t="s">
        <v>16</v>
      </c>
      <c r="L9" t="s">
        <v>130</v>
      </c>
      <c r="M9" t="s">
        <v>192</v>
      </c>
      <c r="N9" s="2" t="str">
        <f t="shared" si="0"/>
        <v/>
      </c>
      <c r="O9">
        <v>4.4560000000000004</v>
      </c>
      <c r="P9">
        <v>1.796</v>
      </c>
      <c r="Q9">
        <v>1.4159999999999999</v>
      </c>
      <c r="R9">
        <v>5</v>
      </c>
      <c r="S9" t="str">
        <f>IF(datos_limpios[[#This Row],[Seating Capacity ]]&gt;4,"SI","NO")</f>
        <v>SI</v>
      </c>
      <c r="T9">
        <v>50</v>
      </c>
    </row>
    <row r="10" spans="1:20" x14ac:dyDescent="0.3">
      <c r="A10" t="s">
        <v>128</v>
      </c>
      <c r="B10" t="s">
        <v>1151</v>
      </c>
      <c r="C10">
        <v>12</v>
      </c>
      <c r="D10" s="3">
        <v>1380000</v>
      </c>
      <c r="E10" s="1">
        <f>datos_limpios[[#This Row],[Price INR   ]]*0.011</f>
        <v>15180</v>
      </c>
      <c r="F10">
        <v>2014</v>
      </c>
      <c r="G10">
        <v>100000</v>
      </c>
      <c r="H10" t="s">
        <v>21</v>
      </c>
      <c r="I10" t="s">
        <v>43</v>
      </c>
      <c r="J10" t="s">
        <v>104</v>
      </c>
      <c r="K10" t="s">
        <v>16</v>
      </c>
      <c r="L10" t="s">
        <v>130</v>
      </c>
      <c r="M10" t="s">
        <v>1152</v>
      </c>
      <c r="N10" s="2" t="str">
        <f t="shared" si="0"/>
        <v/>
      </c>
      <c r="O10">
        <v>4.7009999999999996</v>
      </c>
      <c r="P10">
        <v>1.8260000000000001</v>
      </c>
      <c r="Q10">
        <v>1.427</v>
      </c>
      <c r="R10">
        <v>5</v>
      </c>
      <c r="S10" t="str">
        <f>IF(datos_limpios[[#This Row],[Seating Capacity ]]&gt;4,"SI","NO")</f>
        <v>SI</v>
      </c>
      <c r="T10">
        <v>63</v>
      </c>
    </row>
    <row r="11" spans="1:20" x14ac:dyDescent="0.3">
      <c r="A11" t="s">
        <v>128</v>
      </c>
      <c r="B11" t="s">
        <v>478</v>
      </c>
      <c r="C11">
        <v>16</v>
      </c>
      <c r="D11" s="3">
        <v>1420000</v>
      </c>
      <c r="E11" s="1">
        <f>datos_limpios[[#This Row],[Price INR   ]]*0.011</f>
        <v>15620</v>
      </c>
      <c r="F11">
        <v>2013</v>
      </c>
      <c r="G11">
        <v>117000</v>
      </c>
      <c r="H11" t="s">
        <v>21</v>
      </c>
      <c r="I11" t="s">
        <v>43</v>
      </c>
      <c r="J11" t="s">
        <v>104</v>
      </c>
      <c r="K11" t="s">
        <v>16</v>
      </c>
      <c r="L11" t="s">
        <v>130</v>
      </c>
      <c r="M11" t="s">
        <v>365</v>
      </c>
      <c r="N11" s="2" t="str">
        <f t="shared" si="0"/>
        <v/>
      </c>
      <c r="O11">
        <v>4.3849999999999998</v>
      </c>
      <c r="P11">
        <v>1.831</v>
      </c>
      <c r="Q11">
        <v>1.6080000000000001</v>
      </c>
      <c r="R11">
        <v>5</v>
      </c>
      <c r="S11" t="str">
        <f>IF(datos_limpios[[#This Row],[Seating Capacity ]]&gt;4,"SI","NO")</f>
        <v>SI</v>
      </c>
      <c r="T11">
        <v>64</v>
      </c>
    </row>
    <row r="12" spans="1:20" x14ac:dyDescent="0.3">
      <c r="A12" t="s">
        <v>128</v>
      </c>
      <c r="B12" t="s">
        <v>889</v>
      </c>
      <c r="C12">
        <v>18</v>
      </c>
      <c r="D12" s="3">
        <v>1450000</v>
      </c>
      <c r="E12" s="1">
        <f>datos_limpios[[#This Row],[Price INR   ]]*0.011</f>
        <v>15949.999999999998</v>
      </c>
      <c r="F12">
        <v>2014</v>
      </c>
      <c r="G12">
        <v>58000</v>
      </c>
      <c r="H12" t="s">
        <v>21</v>
      </c>
      <c r="I12" t="s">
        <v>43</v>
      </c>
      <c r="J12" t="s">
        <v>104</v>
      </c>
      <c r="K12" t="s">
        <v>23</v>
      </c>
      <c r="L12" t="s">
        <v>130</v>
      </c>
      <c r="M12" t="s">
        <v>241</v>
      </c>
      <c r="N12" s="2" t="str">
        <f t="shared" si="0"/>
        <v/>
      </c>
      <c r="O12">
        <v>4.915</v>
      </c>
      <c r="P12">
        <v>1.8740000000000001</v>
      </c>
      <c r="Q12">
        <v>1.4550000000000001</v>
      </c>
      <c r="R12">
        <v>5</v>
      </c>
      <c r="S12" t="str">
        <f>IF(datos_limpios[[#This Row],[Seating Capacity ]]&gt;4,"SI","NO")</f>
        <v>SI</v>
      </c>
      <c r="T12">
        <v>65</v>
      </c>
    </row>
    <row r="13" spans="1:20" x14ac:dyDescent="0.3">
      <c r="A13" t="s">
        <v>128</v>
      </c>
      <c r="B13" t="s">
        <v>818</v>
      </c>
      <c r="C13">
        <v>20</v>
      </c>
      <c r="D13" s="3">
        <v>1490000</v>
      </c>
      <c r="E13" s="1">
        <f>datos_limpios[[#This Row],[Price INR   ]]*0.011</f>
        <v>16390</v>
      </c>
      <c r="F13">
        <v>2012</v>
      </c>
      <c r="G13">
        <v>40000</v>
      </c>
      <c r="H13" t="s">
        <v>21</v>
      </c>
      <c r="I13" t="s">
        <v>43</v>
      </c>
      <c r="J13" t="s">
        <v>104</v>
      </c>
      <c r="K13" t="s">
        <v>16</v>
      </c>
      <c r="L13" t="s">
        <v>130</v>
      </c>
      <c r="M13" t="s">
        <v>365</v>
      </c>
      <c r="N13" s="2" t="str">
        <f t="shared" si="0"/>
        <v/>
      </c>
      <c r="O13">
        <v>4.6289999999999996</v>
      </c>
      <c r="P13">
        <v>1.8979999999999999</v>
      </c>
      <c r="Q13">
        <v>1.653</v>
      </c>
      <c r="R13">
        <v>5</v>
      </c>
      <c r="S13" t="str">
        <f>IF(datos_limpios[[#This Row],[Seating Capacity ]]&gt;4,"SI","NO")</f>
        <v>SI</v>
      </c>
      <c r="T13">
        <v>75</v>
      </c>
    </row>
    <row r="14" spans="1:20" x14ac:dyDescent="0.3">
      <c r="A14" t="s">
        <v>128</v>
      </c>
      <c r="B14" t="s">
        <v>1083</v>
      </c>
      <c r="C14">
        <v>50</v>
      </c>
      <c r="D14" s="3">
        <v>2150000</v>
      </c>
      <c r="E14" s="1">
        <f>datos_limpios[[#This Row],[Price INR   ]]*0.011</f>
        <v>23650</v>
      </c>
      <c r="F14">
        <v>2016</v>
      </c>
      <c r="G14">
        <v>95401</v>
      </c>
      <c r="H14" t="s">
        <v>21</v>
      </c>
      <c r="I14" t="s">
        <v>43</v>
      </c>
      <c r="J14" t="s">
        <v>104</v>
      </c>
      <c r="K14" t="s">
        <v>16</v>
      </c>
      <c r="L14" t="s">
        <v>130</v>
      </c>
      <c r="M14" t="s">
        <v>365</v>
      </c>
      <c r="N14" s="2" t="str">
        <f t="shared" si="0"/>
        <v/>
      </c>
      <c r="O14">
        <v>4.3849999999999998</v>
      </c>
      <c r="P14">
        <v>1.831</v>
      </c>
      <c r="Q14">
        <v>1.6080000000000001</v>
      </c>
      <c r="R14">
        <v>5</v>
      </c>
      <c r="S14" t="str">
        <f>IF(datos_limpios[[#This Row],[Seating Capacity ]]&gt;4,"SI","NO")</f>
        <v>SI</v>
      </c>
      <c r="T14">
        <v>64</v>
      </c>
    </row>
    <row r="15" spans="1:20" x14ac:dyDescent="0.3">
      <c r="A15" t="s">
        <v>128</v>
      </c>
      <c r="B15" t="s">
        <v>958</v>
      </c>
      <c r="C15">
        <v>66</v>
      </c>
      <c r="D15" s="3">
        <v>2475000</v>
      </c>
      <c r="E15" s="1">
        <f>datos_limpios[[#This Row],[Price INR   ]]*0.011</f>
        <v>27225</v>
      </c>
      <c r="F15">
        <v>2012</v>
      </c>
      <c r="G15">
        <v>118000</v>
      </c>
      <c r="H15" t="s">
        <v>21</v>
      </c>
      <c r="I15" t="s">
        <v>43</v>
      </c>
      <c r="J15" t="s">
        <v>104</v>
      </c>
      <c r="K15" t="s">
        <v>16</v>
      </c>
      <c r="L15" t="s">
        <v>277</v>
      </c>
      <c r="M15" t="s">
        <v>351</v>
      </c>
      <c r="N15" s="2" t="str">
        <f t="shared" si="0"/>
        <v/>
      </c>
      <c r="O15">
        <v>5.0890000000000004</v>
      </c>
      <c r="P15">
        <v>1.9830000000000001</v>
      </c>
      <c r="Q15">
        <v>1.7370000000000001</v>
      </c>
      <c r="R15">
        <v>7</v>
      </c>
      <c r="S15" t="str">
        <f>IF(datos_limpios[[#This Row],[Seating Capacity ]]&gt;4,"SI","NO")</f>
        <v>SI</v>
      </c>
      <c r="T15">
        <v>100</v>
      </c>
    </row>
    <row r="16" spans="1:20" x14ac:dyDescent="0.3">
      <c r="A16" t="s">
        <v>128</v>
      </c>
      <c r="B16" t="s">
        <v>424</v>
      </c>
      <c r="C16">
        <v>71</v>
      </c>
      <c r="D16" s="3">
        <v>2600000</v>
      </c>
      <c r="E16" s="1">
        <f>datos_limpios[[#This Row],[Price INR   ]]*0.011</f>
        <v>28600</v>
      </c>
      <c r="F16">
        <v>2015</v>
      </c>
      <c r="G16">
        <v>46000</v>
      </c>
      <c r="H16" t="s">
        <v>21</v>
      </c>
      <c r="I16" t="s">
        <v>43</v>
      </c>
      <c r="J16" t="s">
        <v>104</v>
      </c>
      <c r="K16" t="s">
        <v>16</v>
      </c>
      <c r="L16" t="s">
        <v>277</v>
      </c>
      <c r="M16" t="s">
        <v>351</v>
      </c>
      <c r="N16" s="2" t="str">
        <f t="shared" si="0"/>
        <v/>
      </c>
      <c r="O16">
        <v>5.0890000000000004</v>
      </c>
      <c r="P16">
        <v>1.9830000000000001</v>
      </c>
      <c r="Q16">
        <v>1.7370000000000001</v>
      </c>
      <c r="R16">
        <v>7</v>
      </c>
      <c r="S16" t="str">
        <f>IF(datos_limpios[[#This Row],[Seating Capacity ]]&gt;4,"SI","NO")</f>
        <v>SI</v>
      </c>
      <c r="T16">
        <v>100</v>
      </c>
    </row>
    <row r="17" spans="1:20" x14ac:dyDescent="0.3">
      <c r="A17" t="s">
        <v>128</v>
      </c>
      <c r="B17" t="s">
        <v>295</v>
      </c>
      <c r="C17">
        <v>95</v>
      </c>
      <c r="D17" s="3">
        <v>3675000</v>
      </c>
      <c r="E17" s="1">
        <f>datos_limpios[[#This Row],[Price INR   ]]*0.011</f>
        <v>40425</v>
      </c>
      <c r="F17">
        <v>2019</v>
      </c>
      <c r="G17">
        <v>34000</v>
      </c>
      <c r="H17" t="s">
        <v>21</v>
      </c>
      <c r="I17" t="s">
        <v>43</v>
      </c>
      <c r="J17" t="s">
        <v>104</v>
      </c>
      <c r="K17" t="s">
        <v>16</v>
      </c>
      <c r="L17" t="s">
        <v>130</v>
      </c>
      <c r="M17" t="s">
        <v>296</v>
      </c>
      <c r="N17" s="2" t="str">
        <f t="shared" si="0"/>
        <v/>
      </c>
      <c r="O17">
        <v>4.9329999999999998</v>
      </c>
      <c r="P17">
        <v>1.8740000000000001</v>
      </c>
      <c r="Q17">
        <v>1.4550000000000001</v>
      </c>
      <c r="R17">
        <v>5</v>
      </c>
      <c r="S17" t="str">
        <f>IF(datos_limpios[[#This Row],[Seating Capacity ]]&gt;4,"SI","NO")</f>
        <v>SI</v>
      </c>
      <c r="T17">
        <v>75</v>
      </c>
    </row>
    <row r="18" spans="1:20" x14ac:dyDescent="0.3">
      <c r="A18" t="s">
        <v>128</v>
      </c>
      <c r="B18" t="s">
        <v>295</v>
      </c>
      <c r="C18">
        <v>97</v>
      </c>
      <c r="D18" s="3">
        <v>3900000</v>
      </c>
      <c r="E18" s="1">
        <f>datos_limpios[[#This Row],[Price INR   ]]*0.011</f>
        <v>42900</v>
      </c>
      <c r="F18">
        <v>2018</v>
      </c>
      <c r="G18">
        <v>48945</v>
      </c>
      <c r="H18" t="s">
        <v>21</v>
      </c>
      <c r="I18" t="s">
        <v>43</v>
      </c>
      <c r="J18" t="s">
        <v>104</v>
      </c>
      <c r="K18" t="s">
        <v>16</v>
      </c>
      <c r="L18" t="s">
        <v>130</v>
      </c>
      <c r="M18" t="s">
        <v>296</v>
      </c>
      <c r="N18" s="2" t="str">
        <f t="shared" si="0"/>
        <v/>
      </c>
      <c r="O18">
        <v>4.9329999999999998</v>
      </c>
      <c r="P18">
        <v>1.8740000000000001</v>
      </c>
      <c r="Q18">
        <v>1.4550000000000001</v>
      </c>
      <c r="R18">
        <v>5</v>
      </c>
      <c r="S18" t="str">
        <f>IF(datos_limpios[[#This Row],[Seating Capacity ]]&gt;4,"SI","NO")</f>
        <v>SI</v>
      </c>
      <c r="T18">
        <v>75</v>
      </c>
    </row>
    <row r="19" spans="1:20" x14ac:dyDescent="0.3">
      <c r="A19" t="s">
        <v>128</v>
      </c>
      <c r="B19" t="s">
        <v>276</v>
      </c>
      <c r="C19">
        <v>106</v>
      </c>
      <c r="D19" s="3">
        <v>4900000</v>
      </c>
      <c r="E19" s="1">
        <f>datos_limpios[[#This Row],[Price INR   ]]*0.011</f>
        <v>53900</v>
      </c>
      <c r="F19">
        <v>2018</v>
      </c>
      <c r="G19">
        <v>78000</v>
      </c>
      <c r="H19" t="s">
        <v>21</v>
      </c>
      <c r="I19" t="s">
        <v>43</v>
      </c>
      <c r="J19" t="s">
        <v>104</v>
      </c>
      <c r="K19" t="s">
        <v>16</v>
      </c>
      <c r="L19" t="s">
        <v>277</v>
      </c>
      <c r="M19" t="s">
        <v>278</v>
      </c>
      <c r="N19" s="2" t="str">
        <f t="shared" si="0"/>
        <v/>
      </c>
      <c r="O19">
        <v>5.0519999999999996</v>
      </c>
      <c r="P19">
        <v>1.968</v>
      </c>
      <c r="Q19">
        <v>1.74</v>
      </c>
      <c r="R19">
        <v>7</v>
      </c>
      <c r="S19" t="str">
        <f>IF(datos_limpios[[#This Row],[Seating Capacity ]]&gt;4,"SI","NO")</f>
        <v>SI</v>
      </c>
      <c r="T19">
        <v>75</v>
      </c>
    </row>
    <row r="20" spans="1:20" x14ac:dyDescent="0.3">
      <c r="A20" t="s">
        <v>41</v>
      </c>
      <c r="B20" t="s">
        <v>340</v>
      </c>
      <c r="C20">
        <v>124</v>
      </c>
      <c r="D20" s="3">
        <v>1395000</v>
      </c>
      <c r="E20" s="1">
        <f>datos_limpios[[#This Row],[Price INR   ]]*0.011</f>
        <v>15345</v>
      </c>
      <c r="F20">
        <v>2013</v>
      </c>
      <c r="G20">
        <v>65000</v>
      </c>
      <c r="H20" t="s">
        <v>21</v>
      </c>
      <c r="I20" t="s">
        <v>43</v>
      </c>
      <c r="J20" t="s">
        <v>104</v>
      </c>
      <c r="K20" t="s">
        <v>23</v>
      </c>
      <c r="L20" t="s">
        <v>44</v>
      </c>
      <c r="M20" t="s">
        <v>45</v>
      </c>
      <c r="N20" s="2" t="str">
        <f t="shared" si="0"/>
        <v/>
      </c>
      <c r="O20">
        <v>4.633</v>
      </c>
      <c r="P20">
        <v>1.8109999999999999</v>
      </c>
      <c r="Q20">
        <v>1.429</v>
      </c>
      <c r="R20">
        <v>5</v>
      </c>
      <c r="S20" t="str">
        <f>IF(datos_limpios[[#This Row],[Seating Capacity ]]&gt;4,"SI","NO")</f>
        <v>SI</v>
      </c>
      <c r="T20">
        <v>57</v>
      </c>
    </row>
    <row r="21" spans="1:20" x14ac:dyDescent="0.3">
      <c r="A21" t="s">
        <v>41</v>
      </c>
      <c r="B21" t="s">
        <v>178</v>
      </c>
      <c r="C21">
        <v>133</v>
      </c>
      <c r="D21" s="3">
        <v>1800000</v>
      </c>
      <c r="E21" s="1">
        <f>datos_limpios[[#This Row],[Price INR   ]]*0.011</f>
        <v>19800</v>
      </c>
      <c r="F21">
        <v>2012</v>
      </c>
      <c r="G21">
        <v>74073</v>
      </c>
      <c r="H21" t="s">
        <v>21</v>
      </c>
      <c r="I21" t="s">
        <v>43</v>
      </c>
      <c r="J21" t="s">
        <v>104</v>
      </c>
      <c r="K21" t="s">
        <v>16</v>
      </c>
      <c r="L21" t="s">
        <v>44</v>
      </c>
      <c r="M21" t="s">
        <v>179</v>
      </c>
      <c r="N21" s="2" t="str">
        <f t="shared" si="0"/>
        <v/>
      </c>
      <c r="O21">
        <v>4.6479999999999997</v>
      </c>
      <c r="P21">
        <v>1.881</v>
      </c>
      <c r="Q21">
        <v>1.661</v>
      </c>
      <c r="R21">
        <v>5</v>
      </c>
      <c r="S21" t="str">
        <f>IF(datos_limpios[[#This Row],[Seating Capacity ]]&gt;4,"SI","NO")</f>
        <v>SI</v>
      </c>
      <c r="T21">
        <v>67</v>
      </c>
    </row>
    <row r="22" spans="1:20" x14ac:dyDescent="0.3">
      <c r="A22" t="s">
        <v>41</v>
      </c>
      <c r="B22" t="s">
        <v>212</v>
      </c>
      <c r="C22">
        <v>136</v>
      </c>
      <c r="D22" s="3">
        <v>2199000</v>
      </c>
      <c r="E22" s="1">
        <f>datos_limpios[[#This Row],[Price INR   ]]*0.011</f>
        <v>24189</v>
      </c>
      <c r="F22">
        <v>2016</v>
      </c>
      <c r="G22">
        <v>77000</v>
      </c>
      <c r="H22" t="s">
        <v>21</v>
      </c>
      <c r="I22" t="s">
        <v>43</v>
      </c>
      <c r="J22" t="s">
        <v>104</v>
      </c>
      <c r="K22" t="s">
        <v>16</v>
      </c>
      <c r="L22" t="s">
        <v>44</v>
      </c>
      <c r="M22" t="s">
        <v>179</v>
      </c>
      <c r="N22" s="2" t="str">
        <f t="shared" si="0"/>
        <v/>
      </c>
      <c r="O22">
        <v>4.4539999999999997</v>
      </c>
      <c r="P22">
        <v>2.044</v>
      </c>
      <c r="Q22">
        <v>1.5449999999999999</v>
      </c>
      <c r="R22">
        <v>5</v>
      </c>
      <c r="S22" t="str">
        <f>IF(datos_limpios[[#This Row],[Seating Capacity ]]&gt;4,"SI","NO")</f>
        <v>SI</v>
      </c>
      <c r="T22">
        <v>63</v>
      </c>
    </row>
    <row r="23" spans="1:20" x14ac:dyDescent="0.3">
      <c r="A23" t="s">
        <v>41</v>
      </c>
      <c r="B23" t="s">
        <v>488</v>
      </c>
      <c r="C23">
        <v>146</v>
      </c>
      <c r="D23" s="3">
        <v>2750000</v>
      </c>
      <c r="E23" s="1">
        <f>datos_limpios[[#This Row],[Price INR   ]]*0.011</f>
        <v>30250</v>
      </c>
      <c r="F23">
        <v>2017</v>
      </c>
      <c r="G23">
        <v>51800</v>
      </c>
      <c r="H23" t="s">
        <v>21</v>
      </c>
      <c r="I23" t="s">
        <v>43</v>
      </c>
      <c r="J23" t="s">
        <v>104</v>
      </c>
      <c r="K23" t="s">
        <v>23</v>
      </c>
      <c r="L23" t="s">
        <v>44</v>
      </c>
      <c r="M23" t="s">
        <v>45</v>
      </c>
      <c r="N23" s="2" t="str">
        <f t="shared" si="0"/>
        <v/>
      </c>
      <c r="O23">
        <v>4.9359999999999999</v>
      </c>
      <c r="P23">
        <v>1.8680000000000001</v>
      </c>
      <c r="Q23">
        <v>1.4790000000000001</v>
      </c>
      <c r="R23">
        <v>5</v>
      </c>
      <c r="S23" t="str">
        <f>IF(datos_limpios[[#This Row],[Seating Capacity ]]&gt;4,"SI","NO")</f>
        <v>SI</v>
      </c>
      <c r="T23">
        <v>65</v>
      </c>
    </row>
    <row r="24" spans="1:20" x14ac:dyDescent="0.3">
      <c r="A24" t="s">
        <v>41</v>
      </c>
      <c r="B24" t="s">
        <v>212</v>
      </c>
      <c r="C24">
        <v>160</v>
      </c>
      <c r="D24" s="3">
        <v>3400000</v>
      </c>
      <c r="E24" s="1">
        <f>datos_limpios[[#This Row],[Price INR   ]]*0.011</f>
        <v>37400</v>
      </c>
      <c r="F24">
        <v>2019</v>
      </c>
      <c r="G24">
        <v>11000</v>
      </c>
      <c r="H24" t="s">
        <v>21</v>
      </c>
      <c r="I24" t="s">
        <v>43</v>
      </c>
      <c r="J24" t="s">
        <v>104</v>
      </c>
      <c r="K24" t="s">
        <v>16</v>
      </c>
      <c r="L24" t="s">
        <v>44</v>
      </c>
      <c r="M24" t="s">
        <v>179</v>
      </c>
      <c r="N24" s="2" t="str">
        <f t="shared" si="0"/>
        <v/>
      </c>
      <c r="O24">
        <v>4.4539999999999997</v>
      </c>
      <c r="P24">
        <v>2.044</v>
      </c>
      <c r="Q24">
        <v>1.5449999999999999</v>
      </c>
      <c r="R24">
        <v>5</v>
      </c>
      <c r="S24" t="str">
        <f>IF(datos_limpios[[#This Row],[Seating Capacity ]]&gt;4,"SI","NO")</f>
        <v>SI</v>
      </c>
      <c r="T24">
        <v>63</v>
      </c>
    </row>
    <row r="25" spans="1:20" x14ac:dyDescent="0.3">
      <c r="A25" t="s">
        <v>41</v>
      </c>
      <c r="B25" t="s">
        <v>212</v>
      </c>
      <c r="C25">
        <v>163</v>
      </c>
      <c r="D25" s="3">
        <v>3775000</v>
      </c>
      <c r="E25" s="1">
        <f>datos_limpios[[#This Row],[Price INR   ]]*0.011</f>
        <v>41525</v>
      </c>
      <c r="F25">
        <v>2019</v>
      </c>
      <c r="G25">
        <v>32963</v>
      </c>
      <c r="H25" t="s">
        <v>21</v>
      </c>
      <c r="I25" t="s">
        <v>43</v>
      </c>
      <c r="J25" t="s">
        <v>104</v>
      </c>
      <c r="K25" t="s">
        <v>16</v>
      </c>
      <c r="L25" t="s">
        <v>44</v>
      </c>
      <c r="M25" t="s">
        <v>179</v>
      </c>
      <c r="N25" s="2" t="str">
        <f t="shared" si="0"/>
        <v/>
      </c>
      <c r="O25">
        <v>4.4539999999999997</v>
      </c>
      <c r="P25">
        <v>2.044</v>
      </c>
      <c r="Q25">
        <v>1.5449999999999999</v>
      </c>
      <c r="R25">
        <v>5</v>
      </c>
      <c r="S25" t="str">
        <f>IF(datos_limpios[[#This Row],[Seating Capacity ]]&gt;4,"SI","NO")</f>
        <v>SI</v>
      </c>
      <c r="T25">
        <v>63</v>
      </c>
    </row>
    <row r="26" spans="1:20" x14ac:dyDescent="0.3">
      <c r="A26" t="s">
        <v>41</v>
      </c>
      <c r="B26" t="s">
        <v>212</v>
      </c>
      <c r="C26">
        <v>167</v>
      </c>
      <c r="D26" s="3">
        <v>3900000</v>
      </c>
      <c r="E26" s="1">
        <f>datos_limpios[[#This Row],[Price INR   ]]*0.011</f>
        <v>42900</v>
      </c>
      <c r="F26">
        <v>2021</v>
      </c>
      <c r="G26">
        <v>8000</v>
      </c>
      <c r="H26" t="s">
        <v>21</v>
      </c>
      <c r="I26" t="s">
        <v>43</v>
      </c>
      <c r="J26" t="s">
        <v>104</v>
      </c>
      <c r="K26" t="s">
        <v>16</v>
      </c>
      <c r="L26" t="s">
        <v>44</v>
      </c>
      <c r="M26" t="s">
        <v>179</v>
      </c>
      <c r="N26" s="2" t="str">
        <f t="shared" si="0"/>
        <v/>
      </c>
      <c r="O26">
        <v>4.4539999999999997</v>
      </c>
      <c r="P26">
        <v>2.044</v>
      </c>
      <c r="Q26">
        <v>1.5449999999999999</v>
      </c>
      <c r="R26">
        <v>5</v>
      </c>
      <c r="S26" t="str">
        <f>IF(datos_limpios[[#This Row],[Seating Capacity ]]&gt;4,"SI","NO")</f>
        <v>SI</v>
      </c>
      <c r="T26">
        <v>63</v>
      </c>
    </row>
    <row r="27" spans="1:20" x14ac:dyDescent="0.3">
      <c r="A27" t="s">
        <v>41</v>
      </c>
      <c r="B27" t="s">
        <v>488</v>
      </c>
      <c r="C27">
        <v>181</v>
      </c>
      <c r="D27" s="3">
        <v>4500000</v>
      </c>
      <c r="E27" s="1">
        <f>datos_limpios[[#This Row],[Price INR   ]]*0.011</f>
        <v>49500</v>
      </c>
      <c r="F27">
        <v>2018</v>
      </c>
      <c r="G27">
        <v>49500</v>
      </c>
      <c r="H27" t="s">
        <v>21</v>
      </c>
      <c r="I27" t="s">
        <v>43</v>
      </c>
      <c r="J27" t="s">
        <v>104</v>
      </c>
      <c r="K27" t="s">
        <v>16</v>
      </c>
      <c r="L27" t="s">
        <v>44</v>
      </c>
      <c r="M27" t="s">
        <v>45</v>
      </c>
      <c r="N27" s="2" t="str">
        <f t="shared" si="0"/>
        <v/>
      </c>
      <c r="O27">
        <v>4.9359999999999999</v>
      </c>
      <c r="P27">
        <v>1.8680000000000001</v>
      </c>
      <c r="Q27">
        <v>1.4790000000000001</v>
      </c>
      <c r="R27">
        <v>5</v>
      </c>
      <c r="S27" t="str">
        <f>IF(datos_limpios[[#This Row],[Seating Capacity ]]&gt;4,"SI","NO")</f>
        <v>SI</v>
      </c>
      <c r="T27">
        <v>65</v>
      </c>
    </row>
    <row r="28" spans="1:20" x14ac:dyDescent="0.3">
      <c r="A28" t="s">
        <v>41</v>
      </c>
      <c r="B28" t="s">
        <v>488</v>
      </c>
      <c r="C28">
        <v>185</v>
      </c>
      <c r="D28" s="3">
        <v>4800000</v>
      </c>
      <c r="E28" s="1">
        <f>datos_limpios[[#This Row],[Price INR   ]]*0.011</f>
        <v>52800</v>
      </c>
      <c r="F28">
        <v>2019</v>
      </c>
      <c r="G28">
        <v>30000</v>
      </c>
      <c r="H28" t="s">
        <v>21</v>
      </c>
      <c r="I28" t="s">
        <v>43</v>
      </c>
      <c r="J28" t="s">
        <v>104</v>
      </c>
      <c r="K28" t="s">
        <v>16</v>
      </c>
      <c r="L28" t="s">
        <v>44</v>
      </c>
      <c r="M28" t="s">
        <v>45</v>
      </c>
      <c r="N28" s="2" t="str">
        <f t="shared" si="0"/>
        <v/>
      </c>
      <c r="O28">
        <v>4.9359999999999999</v>
      </c>
      <c r="P28">
        <v>1.8680000000000001</v>
      </c>
      <c r="Q28">
        <v>1.4790000000000001</v>
      </c>
      <c r="R28">
        <v>5</v>
      </c>
      <c r="S28" t="str">
        <f>IF(datos_limpios[[#This Row],[Seating Capacity ]]&gt;4,"SI","NO")</f>
        <v>SI</v>
      </c>
      <c r="T28">
        <v>65</v>
      </c>
    </row>
    <row r="29" spans="1:20" x14ac:dyDescent="0.3">
      <c r="A29" t="s">
        <v>41</v>
      </c>
      <c r="B29" t="s">
        <v>488</v>
      </c>
      <c r="C29">
        <v>186</v>
      </c>
      <c r="D29" s="3">
        <v>4800000</v>
      </c>
      <c r="E29" s="1">
        <f>datos_limpios[[#This Row],[Price INR   ]]*0.011</f>
        <v>52800</v>
      </c>
      <c r="F29">
        <v>2019</v>
      </c>
      <c r="G29">
        <v>31000</v>
      </c>
      <c r="H29" t="s">
        <v>21</v>
      </c>
      <c r="I29" t="s">
        <v>43</v>
      </c>
      <c r="J29" t="s">
        <v>104</v>
      </c>
      <c r="K29" t="s">
        <v>16</v>
      </c>
      <c r="L29" t="s">
        <v>44</v>
      </c>
      <c r="M29" t="s">
        <v>45</v>
      </c>
      <c r="N29" s="2" t="str">
        <f t="shared" si="0"/>
        <v/>
      </c>
      <c r="O29">
        <v>4.9359999999999999</v>
      </c>
      <c r="P29">
        <v>1.8680000000000001</v>
      </c>
      <c r="Q29">
        <v>1.4790000000000001</v>
      </c>
      <c r="R29">
        <v>5</v>
      </c>
      <c r="S29" t="str">
        <f>IF(datos_limpios[[#This Row],[Seating Capacity ]]&gt;4,"SI","NO")</f>
        <v>SI</v>
      </c>
      <c r="T29">
        <v>65</v>
      </c>
    </row>
    <row r="30" spans="1:20" x14ac:dyDescent="0.3">
      <c r="A30" t="s">
        <v>41</v>
      </c>
      <c r="B30" t="s">
        <v>488</v>
      </c>
      <c r="C30">
        <v>195</v>
      </c>
      <c r="D30" s="3">
        <v>5800000</v>
      </c>
      <c r="E30" s="1">
        <f>datos_limpios[[#This Row],[Price INR   ]]*0.011</f>
        <v>63799.999999999993</v>
      </c>
      <c r="F30">
        <v>2020</v>
      </c>
      <c r="G30">
        <v>30000</v>
      </c>
      <c r="H30" t="s">
        <v>21</v>
      </c>
      <c r="I30" t="s">
        <v>43</v>
      </c>
      <c r="J30" t="s">
        <v>104</v>
      </c>
      <c r="K30" t="s">
        <v>16</v>
      </c>
      <c r="L30" t="s">
        <v>44</v>
      </c>
      <c r="M30" t="s">
        <v>45</v>
      </c>
      <c r="N30" s="2" t="str">
        <f t="shared" si="0"/>
        <v/>
      </c>
      <c r="O30">
        <v>4.9359999999999999</v>
      </c>
      <c r="P30">
        <v>1.8680000000000001</v>
      </c>
      <c r="Q30">
        <v>1.4790000000000001</v>
      </c>
      <c r="R30">
        <v>5</v>
      </c>
      <c r="S30" t="str">
        <f>IF(datos_limpios[[#This Row],[Seating Capacity ]]&gt;4,"SI","NO")</f>
        <v>SI</v>
      </c>
      <c r="T30">
        <v>65</v>
      </c>
    </row>
    <row r="31" spans="1:20" x14ac:dyDescent="0.3">
      <c r="A31" t="s">
        <v>41</v>
      </c>
      <c r="B31" t="s">
        <v>701</v>
      </c>
      <c r="C31">
        <v>204</v>
      </c>
      <c r="D31" s="3">
        <v>6900000</v>
      </c>
      <c r="E31" s="1">
        <f>datos_limpios[[#This Row],[Price INR   ]]*0.011</f>
        <v>75900</v>
      </c>
      <c r="F31">
        <v>2017</v>
      </c>
      <c r="G31">
        <v>42200</v>
      </c>
      <c r="H31" t="s">
        <v>21</v>
      </c>
      <c r="I31" t="s">
        <v>43</v>
      </c>
      <c r="J31" t="s">
        <v>104</v>
      </c>
      <c r="K31" t="s">
        <v>16</v>
      </c>
      <c r="L31" t="s">
        <v>373</v>
      </c>
      <c r="M31" t="s">
        <v>531</v>
      </c>
      <c r="N31" s="2" t="str">
        <f t="shared" si="0"/>
        <v/>
      </c>
      <c r="O31">
        <v>5.2190000000000003</v>
      </c>
      <c r="P31">
        <v>1.9019999999999999</v>
      </c>
      <c r="Q31">
        <v>1.4810000000000001</v>
      </c>
      <c r="R31">
        <v>4</v>
      </c>
      <c r="S31" t="str">
        <f>IF(datos_limpios[[#This Row],[Seating Capacity ]]&gt;4,"SI","NO")</f>
        <v>NO</v>
      </c>
      <c r="T31">
        <v>78</v>
      </c>
    </row>
    <row r="32" spans="1:20" x14ac:dyDescent="0.3">
      <c r="A32" t="s">
        <v>107</v>
      </c>
      <c r="B32" t="s">
        <v>635</v>
      </c>
      <c r="C32">
        <v>249</v>
      </c>
      <c r="D32" s="3">
        <v>570000</v>
      </c>
      <c r="E32" s="1">
        <f>datos_limpios[[#This Row],[Price INR   ]]*0.011</f>
        <v>6270</v>
      </c>
      <c r="F32">
        <v>2016</v>
      </c>
      <c r="G32">
        <v>80000</v>
      </c>
      <c r="H32" t="s">
        <v>21</v>
      </c>
      <c r="I32" t="s">
        <v>14</v>
      </c>
      <c r="J32" t="s">
        <v>104</v>
      </c>
      <c r="K32" t="s">
        <v>16</v>
      </c>
      <c r="L32" t="s">
        <v>201</v>
      </c>
      <c r="M32" t="s">
        <v>349</v>
      </c>
      <c r="N32" s="2" t="str">
        <f t="shared" si="0"/>
        <v/>
      </c>
      <c r="O32">
        <v>3.9990000000000001</v>
      </c>
      <c r="P32">
        <v>1.7649999999999999</v>
      </c>
      <c r="Q32">
        <v>1.708</v>
      </c>
      <c r="R32">
        <v>5</v>
      </c>
      <c r="S32" t="str">
        <f>IF(datos_limpios[[#This Row],[Seating Capacity ]]&gt;4,"SI","NO")</f>
        <v>SI</v>
      </c>
      <c r="T32">
        <v>52</v>
      </c>
    </row>
    <row r="33" spans="1:20" x14ac:dyDescent="0.3">
      <c r="A33" t="s">
        <v>107</v>
      </c>
      <c r="B33" t="s">
        <v>703</v>
      </c>
      <c r="C33">
        <v>260</v>
      </c>
      <c r="D33" s="3">
        <v>850000</v>
      </c>
      <c r="E33" s="1">
        <f>datos_limpios[[#This Row],[Price INR   ]]*0.011</f>
        <v>9350</v>
      </c>
      <c r="F33">
        <v>2014</v>
      </c>
      <c r="G33">
        <v>85000</v>
      </c>
      <c r="H33" t="s">
        <v>21</v>
      </c>
      <c r="I33" t="s">
        <v>43</v>
      </c>
      <c r="J33" t="s">
        <v>104</v>
      </c>
      <c r="K33" t="s">
        <v>16</v>
      </c>
      <c r="L33" t="s">
        <v>704</v>
      </c>
      <c r="M33" t="s">
        <v>705</v>
      </c>
      <c r="N33" s="2" t="str">
        <f t="shared" si="0"/>
        <v/>
      </c>
      <c r="O33">
        <v>5.0599999999999996</v>
      </c>
      <c r="P33">
        <v>1.788</v>
      </c>
      <c r="Q33">
        <v>1.8260000000000001</v>
      </c>
      <c r="R33">
        <v>7</v>
      </c>
      <c r="S33" t="str">
        <f>IF(datos_limpios[[#This Row],[Seating Capacity ]]&gt;4,"SI","NO")</f>
        <v>SI</v>
      </c>
      <c r="T33">
        <v>71</v>
      </c>
    </row>
    <row r="34" spans="1:20" x14ac:dyDescent="0.3">
      <c r="A34" t="s">
        <v>107</v>
      </c>
      <c r="B34" t="s">
        <v>684</v>
      </c>
      <c r="C34">
        <v>269</v>
      </c>
      <c r="D34" s="3">
        <v>3650000</v>
      </c>
      <c r="E34" s="1">
        <f>datos_limpios[[#This Row],[Price INR   ]]*0.011</f>
        <v>40150</v>
      </c>
      <c r="F34">
        <v>2019</v>
      </c>
      <c r="G34">
        <v>34000</v>
      </c>
      <c r="H34" t="s">
        <v>21</v>
      </c>
      <c r="I34" t="s">
        <v>43</v>
      </c>
      <c r="J34" t="s">
        <v>104</v>
      </c>
      <c r="K34" t="s">
        <v>16</v>
      </c>
      <c r="L34" t="s">
        <v>685</v>
      </c>
      <c r="M34" t="s">
        <v>686</v>
      </c>
      <c r="N34" s="2" t="str">
        <f t="shared" si="0"/>
        <v/>
      </c>
      <c r="O34">
        <v>4.8920000000000003</v>
      </c>
      <c r="P34">
        <v>1.86</v>
      </c>
      <c r="Q34">
        <v>1.837</v>
      </c>
      <c r="R34">
        <v>7</v>
      </c>
      <c r="S34" t="str">
        <f>IF(datos_limpios[[#This Row],[Seating Capacity ]]&gt;4,"SI","NO")</f>
        <v>SI</v>
      </c>
      <c r="T34">
        <v>80</v>
      </c>
    </row>
    <row r="35" spans="1:20" x14ac:dyDescent="0.3">
      <c r="A35" t="s">
        <v>107</v>
      </c>
      <c r="B35" t="s">
        <v>986</v>
      </c>
      <c r="C35">
        <v>270</v>
      </c>
      <c r="D35" s="3">
        <v>3800000</v>
      </c>
      <c r="E35" s="1">
        <f>datos_limpios[[#This Row],[Price INR   ]]*0.011</f>
        <v>41800</v>
      </c>
      <c r="F35">
        <v>2020</v>
      </c>
      <c r="G35">
        <v>20000</v>
      </c>
      <c r="H35" t="s">
        <v>21</v>
      </c>
      <c r="I35" t="s">
        <v>43</v>
      </c>
      <c r="J35" t="s">
        <v>104</v>
      </c>
      <c r="K35" t="s">
        <v>16</v>
      </c>
      <c r="L35" t="s">
        <v>734</v>
      </c>
      <c r="M35" t="s">
        <v>987</v>
      </c>
      <c r="N35" s="2" t="str">
        <f t="shared" si="0"/>
        <v/>
      </c>
      <c r="O35">
        <v>4.9029999999999996</v>
      </c>
      <c r="P35">
        <v>1.869</v>
      </c>
      <c r="Q35">
        <v>1.837</v>
      </c>
      <c r="R35">
        <v>7</v>
      </c>
      <c r="S35" t="str">
        <f>IF(datos_limpios[[#This Row],[Seating Capacity ]]&gt;4,"SI","NO")</f>
        <v>SI</v>
      </c>
      <c r="T35">
        <v>80</v>
      </c>
    </row>
    <row r="36" spans="1:20" x14ac:dyDescent="0.3">
      <c r="A36" t="s">
        <v>107</v>
      </c>
      <c r="B36" t="s">
        <v>986</v>
      </c>
      <c r="C36">
        <v>272</v>
      </c>
      <c r="D36" s="3">
        <v>3975000</v>
      </c>
      <c r="E36" s="1">
        <f>datos_limpios[[#This Row],[Price INR   ]]*0.011</f>
        <v>43725</v>
      </c>
      <c r="F36">
        <v>2021</v>
      </c>
      <c r="G36">
        <v>9400</v>
      </c>
      <c r="H36" t="s">
        <v>21</v>
      </c>
      <c r="I36" t="s">
        <v>43</v>
      </c>
      <c r="J36" t="s">
        <v>104</v>
      </c>
      <c r="K36" t="s">
        <v>16</v>
      </c>
      <c r="L36" t="s">
        <v>734</v>
      </c>
      <c r="M36" t="s">
        <v>987</v>
      </c>
      <c r="N36" s="2" t="str">
        <f t="shared" si="0"/>
        <v/>
      </c>
      <c r="O36">
        <v>4.9029999999999996</v>
      </c>
      <c r="P36">
        <v>1.869</v>
      </c>
      <c r="Q36">
        <v>1.837</v>
      </c>
      <c r="R36">
        <v>7</v>
      </c>
      <c r="S36" t="str">
        <f>IF(datos_limpios[[#This Row],[Seating Capacity ]]&gt;4,"SI","NO")</f>
        <v>SI</v>
      </c>
      <c r="T36">
        <v>80</v>
      </c>
    </row>
    <row r="37" spans="1:20" x14ac:dyDescent="0.3">
      <c r="A37" t="s">
        <v>11</v>
      </c>
      <c r="B37" t="s">
        <v>200</v>
      </c>
      <c r="C37">
        <v>298</v>
      </c>
      <c r="D37" s="3">
        <v>350000</v>
      </c>
      <c r="E37" s="1">
        <f>datos_limpios[[#This Row],[Price INR   ]]*0.011</f>
        <v>3850</v>
      </c>
      <c r="F37">
        <v>2014</v>
      </c>
      <c r="G37">
        <v>110000</v>
      </c>
      <c r="H37" t="s">
        <v>21</v>
      </c>
      <c r="I37" t="s">
        <v>14</v>
      </c>
      <c r="J37" t="s">
        <v>104</v>
      </c>
      <c r="K37" t="s">
        <v>16</v>
      </c>
      <c r="L37" t="s">
        <v>201</v>
      </c>
      <c r="M37" t="s">
        <v>202</v>
      </c>
      <c r="N37" s="2" t="str">
        <f t="shared" si="0"/>
        <v/>
      </c>
      <c r="O37">
        <v>3.99</v>
      </c>
      <c r="P37">
        <v>1.68</v>
      </c>
      <c r="Q37">
        <v>1.5049999999999999</v>
      </c>
      <c r="R37">
        <v>5</v>
      </c>
      <c r="S37" t="str">
        <f>IF(datos_limpios[[#This Row],[Seating Capacity ]]&gt;4,"SI","NO")</f>
        <v>SI</v>
      </c>
      <c r="T37">
        <v>35</v>
      </c>
    </row>
    <row r="38" spans="1:20" x14ac:dyDescent="0.3">
      <c r="A38" t="s">
        <v>26</v>
      </c>
      <c r="B38" t="s">
        <v>279</v>
      </c>
      <c r="C38">
        <v>593</v>
      </c>
      <c r="D38" s="3">
        <v>595000</v>
      </c>
      <c r="E38" s="1">
        <f>datos_limpios[[#This Row],[Price INR   ]]*0.011</f>
        <v>6545</v>
      </c>
      <c r="F38">
        <v>2014</v>
      </c>
      <c r="G38">
        <v>65123</v>
      </c>
      <c r="H38" t="s">
        <v>21</v>
      </c>
      <c r="I38" t="s">
        <v>14</v>
      </c>
      <c r="J38" t="s">
        <v>104</v>
      </c>
      <c r="K38" t="s">
        <v>16</v>
      </c>
      <c r="L38" t="s">
        <v>105</v>
      </c>
      <c r="M38" t="s">
        <v>106</v>
      </c>
      <c r="N38" s="2" t="str">
        <f t="shared" si="0"/>
        <v/>
      </c>
      <c r="O38">
        <v>4.37</v>
      </c>
      <c r="P38">
        <v>1.7</v>
      </c>
      <c r="Q38">
        <v>1.4750000000000001</v>
      </c>
      <c r="R38">
        <v>5</v>
      </c>
      <c r="S38" t="str">
        <f>IF(datos_limpios[[#This Row],[Seating Capacity ]]&gt;4,"SI","NO")</f>
        <v>SI</v>
      </c>
      <c r="T38">
        <v>43</v>
      </c>
    </row>
    <row r="39" spans="1:20" x14ac:dyDescent="0.3">
      <c r="A39" t="s">
        <v>26</v>
      </c>
      <c r="B39" t="s">
        <v>103</v>
      </c>
      <c r="C39">
        <v>673</v>
      </c>
      <c r="D39" s="3">
        <v>925000</v>
      </c>
      <c r="E39" s="1">
        <f>datos_limpios[[#This Row],[Price INR   ]]*0.011</f>
        <v>10175</v>
      </c>
      <c r="F39">
        <v>2016</v>
      </c>
      <c r="G39">
        <v>66000</v>
      </c>
      <c r="H39" t="s">
        <v>21</v>
      </c>
      <c r="I39" t="s">
        <v>43</v>
      </c>
      <c r="J39" t="s">
        <v>104</v>
      </c>
      <c r="K39" t="s">
        <v>16</v>
      </c>
      <c r="L39" t="s">
        <v>105</v>
      </c>
      <c r="M39" t="s">
        <v>106</v>
      </c>
      <c r="N39" s="2" t="str">
        <f t="shared" si="0"/>
        <v/>
      </c>
      <c r="O39">
        <v>4.2699999999999996</v>
      </c>
      <c r="P39">
        <v>1.78</v>
      </c>
      <c r="Q39">
        <v>1.63</v>
      </c>
      <c r="R39">
        <v>5</v>
      </c>
      <c r="S39" t="str">
        <f>IF(datos_limpios[[#This Row],[Seating Capacity ]]&gt;4,"SI","NO")</f>
        <v>SI</v>
      </c>
      <c r="T39">
        <v>60</v>
      </c>
    </row>
    <row r="40" spans="1:20" x14ac:dyDescent="0.3">
      <c r="A40" t="s">
        <v>26</v>
      </c>
      <c r="B40" t="s">
        <v>123</v>
      </c>
      <c r="C40">
        <v>680</v>
      </c>
      <c r="D40" s="3">
        <v>969999</v>
      </c>
      <c r="E40" s="1">
        <f>datos_limpios[[#This Row],[Price INR   ]]*0.011</f>
        <v>10669.989</v>
      </c>
      <c r="F40">
        <v>2018</v>
      </c>
      <c r="G40">
        <v>68000</v>
      </c>
      <c r="H40" t="s">
        <v>21</v>
      </c>
      <c r="I40" t="s">
        <v>14</v>
      </c>
      <c r="J40" t="s">
        <v>104</v>
      </c>
      <c r="K40" t="s">
        <v>16</v>
      </c>
      <c r="L40" t="s">
        <v>105</v>
      </c>
      <c r="M40" t="s">
        <v>106</v>
      </c>
      <c r="N40" s="2" t="str">
        <f t="shared" si="0"/>
        <v/>
      </c>
      <c r="O40">
        <v>4.2699999999999996</v>
      </c>
      <c r="P40">
        <v>1.78</v>
      </c>
      <c r="Q40">
        <v>1.665</v>
      </c>
      <c r="R40">
        <v>5</v>
      </c>
      <c r="S40" t="str">
        <f>IF(datos_limpios[[#This Row],[Seating Capacity ]]&gt;4,"SI","NO")</f>
        <v>SI</v>
      </c>
      <c r="T40">
        <v>55</v>
      </c>
    </row>
    <row r="41" spans="1:20" x14ac:dyDescent="0.3">
      <c r="A41" t="s">
        <v>26</v>
      </c>
      <c r="B41" t="s">
        <v>879</v>
      </c>
      <c r="C41">
        <v>689</v>
      </c>
      <c r="D41" s="3">
        <v>1044999</v>
      </c>
      <c r="E41" s="1">
        <f>datos_limpios[[#This Row],[Price INR   ]]*0.011</f>
        <v>11494.989</v>
      </c>
      <c r="F41">
        <v>2016</v>
      </c>
      <c r="G41">
        <v>78000</v>
      </c>
      <c r="H41" t="s">
        <v>21</v>
      </c>
      <c r="I41" t="s">
        <v>14</v>
      </c>
      <c r="J41" t="s">
        <v>104</v>
      </c>
      <c r="K41" t="s">
        <v>16</v>
      </c>
      <c r="L41" t="s">
        <v>105</v>
      </c>
      <c r="M41" t="s">
        <v>106</v>
      </c>
      <c r="N41" s="2" t="str">
        <f t="shared" si="0"/>
        <v/>
      </c>
      <c r="O41">
        <v>4.2699999999999996</v>
      </c>
      <c r="P41">
        <v>1.78</v>
      </c>
      <c r="Q41">
        <v>1.63</v>
      </c>
      <c r="R41">
        <v>5</v>
      </c>
      <c r="S41" t="str">
        <f>IF(datos_limpios[[#This Row],[Seating Capacity ]]&gt;4,"SI","NO")</f>
        <v>SI</v>
      </c>
      <c r="T41">
        <v>60</v>
      </c>
    </row>
    <row r="42" spans="1:20" x14ac:dyDescent="0.3">
      <c r="A42" t="s">
        <v>26</v>
      </c>
      <c r="B42" t="s">
        <v>808</v>
      </c>
      <c r="C42">
        <v>702</v>
      </c>
      <c r="D42" s="3">
        <v>1085000</v>
      </c>
      <c r="E42" s="1">
        <f>datos_limpios[[#This Row],[Price INR   ]]*0.011</f>
        <v>11935</v>
      </c>
      <c r="F42">
        <v>2018</v>
      </c>
      <c r="G42">
        <v>45915</v>
      </c>
      <c r="H42" t="s">
        <v>21</v>
      </c>
      <c r="I42" t="s">
        <v>43</v>
      </c>
      <c r="J42" t="s">
        <v>104</v>
      </c>
      <c r="K42" t="s">
        <v>16</v>
      </c>
      <c r="L42" t="s">
        <v>105</v>
      </c>
      <c r="M42" t="s">
        <v>106</v>
      </c>
      <c r="N42" s="2" t="str">
        <f t="shared" si="0"/>
        <v/>
      </c>
      <c r="O42">
        <v>4.4400000000000004</v>
      </c>
      <c r="P42">
        <v>1.7290000000000001</v>
      </c>
      <c r="Q42">
        <v>1.4750000000000001</v>
      </c>
      <c r="R42">
        <v>5</v>
      </c>
      <c r="S42" t="str">
        <f>IF(datos_limpios[[#This Row],[Seating Capacity ]]&gt;4,"SI","NO")</f>
        <v>SI</v>
      </c>
      <c r="T42">
        <v>45</v>
      </c>
    </row>
    <row r="43" spans="1:20" x14ac:dyDescent="0.3">
      <c r="A43" t="s">
        <v>26</v>
      </c>
      <c r="B43" t="s">
        <v>904</v>
      </c>
      <c r="C43">
        <v>749</v>
      </c>
      <c r="D43" s="3">
        <v>1700000</v>
      </c>
      <c r="E43" s="1">
        <f>datos_limpios[[#This Row],[Price INR   ]]*0.011</f>
        <v>18700</v>
      </c>
      <c r="F43">
        <v>2022</v>
      </c>
      <c r="G43">
        <v>9000</v>
      </c>
      <c r="H43" t="s">
        <v>21</v>
      </c>
      <c r="I43" t="s">
        <v>14</v>
      </c>
      <c r="J43" t="s">
        <v>104</v>
      </c>
      <c r="K43" t="s">
        <v>16</v>
      </c>
      <c r="L43" t="s">
        <v>189</v>
      </c>
      <c r="M43" t="s">
        <v>302</v>
      </c>
      <c r="N43" s="2" t="str">
        <f t="shared" si="0"/>
        <v/>
      </c>
      <c r="O43">
        <v>4.3</v>
      </c>
      <c r="P43">
        <v>1.79</v>
      </c>
      <c r="Q43">
        <v>1.635</v>
      </c>
      <c r="R43">
        <v>5</v>
      </c>
      <c r="S43" t="str">
        <f>IF(datos_limpios[[#This Row],[Seating Capacity ]]&gt;4,"SI","NO")</f>
        <v>SI</v>
      </c>
      <c r="T43">
        <v>50</v>
      </c>
    </row>
    <row r="44" spans="1:20" x14ac:dyDescent="0.3">
      <c r="A44" t="s">
        <v>26</v>
      </c>
      <c r="B44" t="s">
        <v>911</v>
      </c>
      <c r="C44">
        <v>752</v>
      </c>
      <c r="D44" s="3">
        <v>1750000</v>
      </c>
      <c r="E44" s="1">
        <f>datos_limpios[[#This Row],[Price INR   ]]*0.011</f>
        <v>19250</v>
      </c>
      <c r="F44">
        <v>2021</v>
      </c>
      <c r="G44">
        <v>17000</v>
      </c>
      <c r="H44" t="s">
        <v>21</v>
      </c>
      <c r="I44" t="s">
        <v>14</v>
      </c>
      <c r="J44" t="s">
        <v>104</v>
      </c>
      <c r="K44" t="s">
        <v>16</v>
      </c>
      <c r="L44" t="s">
        <v>105</v>
      </c>
      <c r="M44" t="s">
        <v>106</v>
      </c>
      <c r="N44" s="2" t="str">
        <f t="shared" si="0"/>
        <v/>
      </c>
      <c r="O44">
        <v>4.2699999999999996</v>
      </c>
      <c r="P44">
        <v>1.78</v>
      </c>
      <c r="Q44">
        <v>1.63</v>
      </c>
      <c r="R44">
        <v>5</v>
      </c>
      <c r="S44" t="str">
        <f>IF(datos_limpios[[#This Row],[Seating Capacity ]]&gt;4,"SI","NO")</f>
        <v>SI</v>
      </c>
      <c r="T44">
        <v>60</v>
      </c>
    </row>
    <row r="45" spans="1:20" x14ac:dyDescent="0.3">
      <c r="A45" t="s">
        <v>26</v>
      </c>
      <c r="B45" t="s">
        <v>879</v>
      </c>
      <c r="C45">
        <v>754</v>
      </c>
      <c r="D45" s="3">
        <v>1750000</v>
      </c>
      <c r="E45" s="1">
        <f>datos_limpios[[#This Row],[Price INR   ]]*0.011</f>
        <v>19250</v>
      </c>
      <c r="F45">
        <v>2021</v>
      </c>
      <c r="G45">
        <v>14000</v>
      </c>
      <c r="H45" t="s">
        <v>21</v>
      </c>
      <c r="I45" t="s">
        <v>14</v>
      </c>
      <c r="J45" t="s">
        <v>104</v>
      </c>
      <c r="K45" t="s">
        <v>16</v>
      </c>
      <c r="L45" t="s">
        <v>105</v>
      </c>
      <c r="M45" t="s">
        <v>106</v>
      </c>
      <c r="N45" s="2" t="str">
        <f t="shared" si="0"/>
        <v/>
      </c>
      <c r="O45">
        <v>4.2699999999999996</v>
      </c>
      <c r="P45">
        <v>1.78</v>
      </c>
      <c r="Q45">
        <v>1.63</v>
      </c>
      <c r="R45">
        <v>5</v>
      </c>
      <c r="S45" t="str">
        <f>IF(datos_limpios[[#This Row],[Seating Capacity ]]&gt;4,"SI","NO")</f>
        <v>SI</v>
      </c>
      <c r="T45">
        <v>60</v>
      </c>
    </row>
    <row r="46" spans="1:20" x14ac:dyDescent="0.3">
      <c r="A46" t="s">
        <v>441</v>
      </c>
      <c r="B46" t="s">
        <v>1129</v>
      </c>
      <c r="C46">
        <v>777</v>
      </c>
      <c r="D46" s="3">
        <v>3900000</v>
      </c>
      <c r="E46" s="1">
        <f>datos_limpios[[#This Row],[Price INR   ]]*0.011</f>
        <v>42900</v>
      </c>
      <c r="F46">
        <v>2015</v>
      </c>
      <c r="G46">
        <v>39000</v>
      </c>
      <c r="H46" t="s">
        <v>21</v>
      </c>
      <c r="I46" t="s">
        <v>43</v>
      </c>
      <c r="J46" t="s">
        <v>104</v>
      </c>
      <c r="K46" t="s">
        <v>16</v>
      </c>
      <c r="L46" t="s">
        <v>373</v>
      </c>
      <c r="M46" t="s">
        <v>1130</v>
      </c>
      <c r="N46" s="2" t="str">
        <f t="shared" si="0"/>
        <v/>
      </c>
      <c r="O46">
        <v>5.2519999999999998</v>
      </c>
      <c r="P46">
        <v>1.899</v>
      </c>
      <c r="Q46">
        <v>1.4570000000000001</v>
      </c>
      <c r="R46">
        <v>5</v>
      </c>
      <c r="S46" t="str">
        <f>IF(datos_limpios[[#This Row],[Seating Capacity ]]&gt;4,"SI","NO")</f>
        <v>SI</v>
      </c>
      <c r="T46">
        <v>83</v>
      </c>
    </row>
    <row r="47" spans="1:20" x14ac:dyDescent="0.3">
      <c r="A47" t="s">
        <v>441</v>
      </c>
      <c r="B47" t="s">
        <v>442</v>
      </c>
      <c r="C47">
        <v>781</v>
      </c>
      <c r="D47" s="3">
        <v>5200000</v>
      </c>
      <c r="E47" s="1">
        <f>datos_limpios[[#This Row],[Price INR   ]]*0.011</f>
        <v>57200</v>
      </c>
      <c r="F47">
        <v>2019</v>
      </c>
      <c r="G47">
        <v>43000</v>
      </c>
      <c r="H47" t="s">
        <v>21</v>
      </c>
      <c r="I47" t="s">
        <v>43</v>
      </c>
      <c r="J47" t="s">
        <v>104</v>
      </c>
      <c r="K47" t="s">
        <v>16</v>
      </c>
      <c r="L47" t="s">
        <v>311</v>
      </c>
      <c r="M47" t="s">
        <v>312</v>
      </c>
      <c r="N47" s="2" t="str">
        <f t="shared" si="0"/>
        <v/>
      </c>
      <c r="O47">
        <v>4.7309999999999999</v>
      </c>
      <c r="P47">
        <v>2.0710000000000002</v>
      </c>
      <c r="Q47">
        <v>1.651</v>
      </c>
      <c r="R47">
        <v>5</v>
      </c>
      <c r="S47" t="str">
        <f>IF(datos_limpios[[#This Row],[Seating Capacity ]]&gt;4,"SI","NO")</f>
        <v>SI</v>
      </c>
      <c r="T47">
        <v>82</v>
      </c>
    </row>
    <row r="48" spans="1:20" x14ac:dyDescent="0.3">
      <c r="A48" t="s">
        <v>158</v>
      </c>
      <c r="B48" t="s">
        <v>292</v>
      </c>
      <c r="C48">
        <v>783</v>
      </c>
      <c r="D48" s="3">
        <v>1050000</v>
      </c>
      <c r="E48" s="1">
        <f>datos_limpios[[#This Row],[Price INR   ]]*0.011</f>
        <v>11550</v>
      </c>
      <c r="F48">
        <v>2017</v>
      </c>
      <c r="G48">
        <v>71800</v>
      </c>
      <c r="H48" t="s">
        <v>21</v>
      </c>
      <c r="I48" t="s">
        <v>14</v>
      </c>
      <c r="J48" t="s">
        <v>104</v>
      </c>
      <c r="K48" t="s">
        <v>16</v>
      </c>
      <c r="L48" t="s">
        <v>66</v>
      </c>
      <c r="M48" t="s">
        <v>160</v>
      </c>
      <c r="N48" s="2" t="str">
        <f t="shared" si="0"/>
        <v/>
      </c>
      <c r="O48">
        <v>4.3949999999999996</v>
      </c>
      <c r="P48">
        <v>1.8180000000000001</v>
      </c>
      <c r="Q48">
        <v>1.64</v>
      </c>
      <c r="R48">
        <v>5</v>
      </c>
      <c r="S48" t="str">
        <f>IF(datos_limpios[[#This Row],[Seating Capacity ]]&gt;4,"SI","NO")</f>
        <v>SI</v>
      </c>
      <c r="T48">
        <v>60</v>
      </c>
    </row>
    <row r="49" spans="1:20" x14ac:dyDescent="0.3">
      <c r="A49" t="s">
        <v>158</v>
      </c>
      <c r="B49" t="s">
        <v>1386</v>
      </c>
      <c r="C49">
        <v>789</v>
      </c>
      <c r="D49" s="3">
        <v>1450000</v>
      </c>
      <c r="E49" s="1">
        <f>datos_limpios[[#This Row],[Price INR   ]]*0.011</f>
        <v>15949.999999999998</v>
      </c>
      <c r="F49">
        <v>2018</v>
      </c>
      <c r="G49">
        <v>90000</v>
      </c>
      <c r="H49" t="s">
        <v>21</v>
      </c>
      <c r="I49" t="s">
        <v>14</v>
      </c>
      <c r="J49" t="s">
        <v>104</v>
      </c>
      <c r="K49" t="s">
        <v>16</v>
      </c>
      <c r="L49" t="s">
        <v>66</v>
      </c>
      <c r="M49" t="s">
        <v>160</v>
      </c>
      <c r="N49" s="2" t="str">
        <f t="shared" si="0"/>
        <v/>
      </c>
      <c r="O49">
        <v>4.3949999999999996</v>
      </c>
      <c r="P49">
        <v>1.8180000000000001</v>
      </c>
      <c r="Q49">
        <v>1.64</v>
      </c>
      <c r="R49">
        <v>5</v>
      </c>
      <c r="S49" t="str">
        <f>IF(datos_limpios[[#This Row],[Seating Capacity ]]&gt;4,"SI","NO")</f>
        <v>SI</v>
      </c>
      <c r="T49">
        <v>60</v>
      </c>
    </row>
    <row r="50" spans="1:20" x14ac:dyDescent="0.3">
      <c r="A50" t="s">
        <v>309</v>
      </c>
      <c r="B50" t="s">
        <v>754</v>
      </c>
      <c r="C50">
        <v>849</v>
      </c>
      <c r="D50" s="3">
        <v>19300000</v>
      </c>
      <c r="E50" s="1">
        <f>datos_limpios[[#This Row],[Price INR   ]]*0.011</f>
        <v>212300</v>
      </c>
      <c r="F50">
        <v>2019</v>
      </c>
      <c r="G50">
        <v>63000</v>
      </c>
      <c r="H50" t="s">
        <v>21</v>
      </c>
      <c r="I50" t="s">
        <v>43</v>
      </c>
      <c r="J50" t="s">
        <v>104</v>
      </c>
      <c r="K50" t="s">
        <v>16</v>
      </c>
      <c r="L50" t="s">
        <v>373</v>
      </c>
      <c r="M50" t="s">
        <v>755</v>
      </c>
      <c r="N50" s="2" t="str">
        <f t="shared" si="0"/>
        <v/>
      </c>
      <c r="O50">
        <v>4.9989999999999997</v>
      </c>
      <c r="P50">
        <v>2.2200000000000002</v>
      </c>
      <c r="Q50">
        <v>1.835</v>
      </c>
      <c r="R50">
        <v>5</v>
      </c>
      <c r="S50" t="str">
        <f>IF(datos_limpios[[#This Row],[Seating Capacity ]]&gt;4,"SI","NO")</f>
        <v>SI</v>
      </c>
      <c r="T50">
        <v>105</v>
      </c>
    </row>
    <row r="51" spans="1:20" x14ac:dyDescent="0.3">
      <c r="A51" t="s">
        <v>136</v>
      </c>
      <c r="B51" t="s">
        <v>905</v>
      </c>
      <c r="C51">
        <v>867</v>
      </c>
      <c r="D51" s="3">
        <v>500000</v>
      </c>
      <c r="E51" s="1">
        <f>datos_limpios[[#This Row],[Price INR   ]]*0.011</f>
        <v>5500</v>
      </c>
      <c r="F51">
        <v>2013</v>
      </c>
      <c r="G51">
        <v>135000</v>
      </c>
      <c r="H51" t="s">
        <v>21</v>
      </c>
      <c r="I51" t="s">
        <v>14</v>
      </c>
      <c r="J51" t="s">
        <v>104</v>
      </c>
      <c r="K51" t="s">
        <v>16</v>
      </c>
      <c r="L51" t="s">
        <v>162</v>
      </c>
      <c r="M51" t="s">
        <v>410</v>
      </c>
      <c r="N51" s="2" t="str">
        <f t="shared" si="0"/>
        <v/>
      </c>
      <c r="O51">
        <v>4.585</v>
      </c>
      <c r="P51">
        <v>1.89</v>
      </c>
      <c r="Q51">
        <v>1.7849999999999999</v>
      </c>
      <c r="R51">
        <v>7</v>
      </c>
      <c r="S51" t="str">
        <f>IF(datos_limpios[[#This Row],[Seating Capacity ]]&gt;4,"SI","NO")</f>
        <v>SI</v>
      </c>
      <c r="T51">
        <v>70</v>
      </c>
    </row>
    <row r="52" spans="1:20" x14ac:dyDescent="0.3">
      <c r="A52" t="s">
        <v>136</v>
      </c>
      <c r="B52" t="s">
        <v>658</v>
      </c>
      <c r="C52">
        <v>876</v>
      </c>
      <c r="D52" s="3">
        <v>615000</v>
      </c>
      <c r="E52" s="1">
        <f>datos_limpios[[#This Row],[Price INR   ]]*0.011</f>
        <v>6765</v>
      </c>
      <c r="F52">
        <v>2017</v>
      </c>
      <c r="G52">
        <v>69000</v>
      </c>
      <c r="H52" t="s">
        <v>21</v>
      </c>
      <c r="I52" t="s">
        <v>43</v>
      </c>
      <c r="J52" t="s">
        <v>104</v>
      </c>
      <c r="K52" t="s">
        <v>16</v>
      </c>
      <c r="L52" t="s">
        <v>189</v>
      </c>
      <c r="M52" t="s">
        <v>659</v>
      </c>
      <c r="N52" s="2" t="str">
        <f t="shared" si="0"/>
        <v/>
      </c>
      <c r="O52">
        <v>3.9950000000000001</v>
      </c>
      <c r="P52">
        <v>1.835</v>
      </c>
      <c r="Q52">
        <v>1.839</v>
      </c>
      <c r="R52">
        <v>7</v>
      </c>
      <c r="S52" t="str">
        <f>IF(datos_limpios[[#This Row],[Seating Capacity ]]&gt;4,"SI","NO")</f>
        <v>SI</v>
      </c>
      <c r="T52">
        <v>60</v>
      </c>
    </row>
    <row r="53" spans="1:20" x14ac:dyDescent="0.3">
      <c r="A53" t="s">
        <v>136</v>
      </c>
      <c r="B53" t="s">
        <v>436</v>
      </c>
      <c r="C53">
        <v>886</v>
      </c>
      <c r="D53" s="3">
        <v>740000</v>
      </c>
      <c r="E53" s="1">
        <f>datos_limpios[[#This Row],[Price INR   ]]*0.011</f>
        <v>8139.9999999999991</v>
      </c>
      <c r="F53">
        <v>2013</v>
      </c>
      <c r="G53">
        <v>83555</v>
      </c>
      <c r="H53" t="s">
        <v>21</v>
      </c>
      <c r="I53" t="s">
        <v>14</v>
      </c>
      <c r="J53" t="s">
        <v>104</v>
      </c>
      <c r="K53" t="s">
        <v>16</v>
      </c>
      <c r="L53" t="s">
        <v>162</v>
      </c>
      <c r="M53" t="s">
        <v>410</v>
      </c>
      <c r="N53" s="2" t="str">
        <f t="shared" si="0"/>
        <v/>
      </c>
      <c r="O53">
        <v>4.585</v>
      </c>
      <c r="P53">
        <v>1.89</v>
      </c>
      <c r="Q53">
        <v>1.7849999999999999</v>
      </c>
      <c r="R53">
        <v>7</v>
      </c>
      <c r="S53" t="str">
        <f>IF(datos_limpios[[#This Row],[Seating Capacity ]]&gt;4,"SI","NO")</f>
        <v>SI</v>
      </c>
      <c r="T53">
        <v>70</v>
      </c>
    </row>
    <row r="54" spans="1:20" x14ac:dyDescent="0.3">
      <c r="A54" t="s">
        <v>136</v>
      </c>
      <c r="B54" t="s">
        <v>1250</v>
      </c>
      <c r="C54">
        <v>909</v>
      </c>
      <c r="D54" s="3">
        <v>955000</v>
      </c>
      <c r="E54" s="1">
        <f>datos_limpios[[#This Row],[Price INR   ]]*0.011</f>
        <v>10505</v>
      </c>
      <c r="F54">
        <v>2016</v>
      </c>
      <c r="G54">
        <v>110000</v>
      </c>
      <c r="H54" t="s">
        <v>21</v>
      </c>
      <c r="I54" t="s">
        <v>43</v>
      </c>
      <c r="J54" t="s">
        <v>104</v>
      </c>
      <c r="K54" t="s">
        <v>16</v>
      </c>
      <c r="L54" t="s">
        <v>206</v>
      </c>
      <c r="M54" t="s">
        <v>67</v>
      </c>
      <c r="N54" s="2" t="str">
        <f t="shared" si="0"/>
        <v/>
      </c>
      <c r="O54">
        <v>4.585</v>
      </c>
      <c r="P54">
        <v>1.89</v>
      </c>
      <c r="Q54">
        <v>1.7849999999999999</v>
      </c>
      <c r="R54">
        <v>7</v>
      </c>
      <c r="S54" t="str">
        <f>IF(datos_limpios[[#This Row],[Seating Capacity ]]&gt;4,"SI","NO")</f>
        <v>SI</v>
      </c>
      <c r="T54">
        <v>70</v>
      </c>
    </row>
    <row r="55" spans="1:20" x14ac:dyDescent="0.3">
      <c r="A55" t="s">
        <v>136</v>
      </c>
      <c r="B55" t="s">
        <v>819</v>
      </c>
      <c r="C55">
        <v>910</v>
      </c>
      <c r="D55" s="3">
        <v>965000</v>
      </c>
      <c r="E55" s="1">
        <f>datos_limpios[[#This Row],[Price INR   ]]*0.011</f>
        <v>10615</v>
      </c>
      <c r="F55">
        <v>2021</v>
      </c>
      <c r="G55">
        <v>27000</v>
      </c>
      <c r="H55" t="s">
        <v>21</v>
      </c>
      <c r="I55" t="s">
        <v>14</v>
      </c>
      <c r="J55" t="s">
        <v>104</v>
      </c>
      <c r="K55" t="s">
        <v>16</v>
      </c>
      <c r="L55" t="s">
        <v>169</v>
      </c>
      <c r="M55" t="s">
        <v>243</v>
      </c>
      <c r="N55" s="2" t="str">
        <f t="shared" si="0"/>
        <v/>
      </c>
      <c r="O55">
        <v>3.9950000000000001</v>
      </c>
      <c r="P55">
        <v>1.821</v>
      </c>
      <c r="Q55">
        <v>1.627</v>
      </c>
      <c r="R55">
        <v>5</v>
      </c>
      <c r="S55" t="str">
        <f>IF(datos_limpios[[#This Row],[Seating Capacity ]]&gt;4,"SI","NO")</f>
        <v>SI</v>
      </c>
      <c r="T55">
        <v>42</v>
      </c>
    </row>
    <row r="56" spans="1:20" x14ac:dyDescent="0.3">
      <c r="A56" t="s">
        <v>136</v>
      </c>
      <c r="B56" t="s">
        <v>702</v>
      </c>
      <c r="C56">
        <v>921</v>
      </c>
      <c r="D56" s="3">
        <v>1095000</v>
      </c>
      <c r="E56" s="1">
        <f>datos_limpios[[#This Row],[Price INR   ]]*0.011</f>
        <v>12045</v>
      </c>
      <c r="F56">
        <v>2018</v>
      </c>
      <c r="G56">
        <v>57000</v>
      </c>
      <c r="H56" t="s">
        <v>21</v>
      </c>
      <c r="I56" t="s">
        <v>14</v>
      </c>
      <c r="J56" t="s">
        <v>104</v>
      </c>
      <c r="K56" t="s">
        <v>16</v>
      </c>
      <c r="L56" t="s">
        <v>162</v>
      </c>
      <c r="M56" t="s">
        <v>339</v>
      </c>
      <c r="N56" s="2" t="str">
        <f t="shared" si="0"/>
        <v/>
      </c>
      <c r="O56">
        <v>4.585</v>
      </c>
      <c r="P56">
        <v>1.89</v>
      </c>
      <c r="Q56">
        <v>1.7849999999999999</v>
      </c>
      <c r="R56">
        <v>7</v>
      </c>
      <c r="S56" t="str">
        <f>IF(datos_limpios[[#This Row],[Seating Capacity ]]&gt;4,"SI","NO")</f>
        <v>SI</v>
      </c>
      <c r="T56">
        <v>70</v>
      </c>
    </row>
    <row r="57" spans="1:20" x14ac:dyDescent="0.3">
      <c r="A57" t="s">
        <v>136</v>
      </c>
      <c r="B57" t="s">
        <v>795</v>
      </c>
      <c r="C57">
        <v>927</v>
      </c>
      <c r="D57" s="3">
        <v>1190000</v>
      </c>
      <c r="E57" s="1">
        <f>datos_limpios[[#This Row],[Price INR   ]]*0.011</f>
        <v>13090</v>
      </c>
      <c r="F57">
        <v>2017</v>
      </c>
      <c r="G57">
        <v>41470</v>
      </c>
      <c r="H57" t="s">
        <v>21</v>
      </c>
      <c r="I57" t="s">
        <v>43</v>
      </c>
      <c r="J57" t="s">
        <v>104</v>
      </c>
      <c r="K57" t="s">
        <v>16</v>
      </c>
      <c r="L57" t="s">
        <v>162</v>
      </c>
      <c r="M57" t="s">
        <v>67</v>
      </c>
      <c r="N57" s="2" t="str">
        <f t="shared" si="0"/>
        <v/>
      </c>
      <c r="O57">
        <v>4.585</v>
      </c>
      <c r="P57">
        <v>1.89</v>
      </c>
      <c r="Q57">
        <v>1.7849999999999999</v>
      </c>
      <c r="R57">
        <v>7</v>
      </c>
      <c r="S57" t="str">
        <f>IF(datos_limpios[[#This Row],[Seating Capacity ]]&gt;4,"SI","NO")</f>
        <v>SI</v>
      </c>
      <c r="T57">
        <v>70</v>
      </c>
    </row>
    <row r="58" spans="1:20" x14ac:dyDescent="0.3">
      <c r="A58" t="s">
        <v>136</v>
      </c>
      <c r="B58" t="s">
        <v>892</v>
      </c>
      <c r="C58">
        <v>931</v>
      </c>
      <c r="D58" s="3">
        <v>1251000</v>
      </c>
      <c r="E58" s="1">
        <f>datos_limpios[[#This Row],[Price INR   ]]*0.011</f>
        <v>13761</v>
      </c>
      <c r="F58">
        <v>2018</v>
      </c>
      <c r="G58">
        <v>120000</v>
      </c>
      <c r="H58" t="s">
        <v>21</v>
      </c>
      <c r="I58" t="s">
        <v>14</v>
      </c>
      <c r="J58" t="s">
        <v>104</v>
      </c>
      <c r="K58" t="s">
        <v>23</v>
      </c>
      <c r="L58" t="s">
        <v>162</v>
      </c>
      <c r="M58" t="s">
        <v>410</v>
      </c>
      <c r="N58" s="2" t="str">
        <f t="shared" si="0"/>
        <v/>
      </c>
      <c r="O58">
        <v>4.4560000000000004</v>
      </c>
      <c r="P58">
        <v>1.82</v>
      </c>
      <c r="Q58">
        <v>1.9950000000000001</v>
      </c>
      <c r="R58">
        <v>7</v>
      </c>
      <c r="S58" t="str">
        <f>IF(datos_limpios[[#This Row],[Seating Capacity ]]&gt;4,"SI","NO")</f>
        <v>SI</v>
      </c>
      <c r="T58">
        <v>60</v>
      </c>
    </row>
    <row r="59" spans="1:20" x14ac:dyDescent="0.3">
      <c r="A59" t="s">
        <v>136</v>
      </c>
      <c r="B59" t="s">
        <v>892</v>
      </c>
      <c r="C59">
        <v>935</v>
      </c>
      <c r="D59" s="3">
        <v>1350000</v>
      </c>
      <c r="E59" s="1">
        <f>datos_limpios[[#This Row],[Price INR   ]]*0.011</f>
        <v>14850</v>
      </c>
      <c r="F59">
        <v>2018</v>
      </c>
      <c r="G59">
        <v>56500</v>
      </c>
      <c r="H59" t="s">
        <v>21</v>
      </c>
      <c r="I59" t="s">
        <v>14</v>
      </c>
      <c r="J59" t="s">
        <v>104</v>
      </c>
      <c r="K59" t="s">
        <v>16</v>
      </c>
      <c r="L59" t="s">
        <v>162</v>
      </c>
      <c r="M59" t="s">
        <v>410</v>
      </c>
      <c r="N59" s="2" t="str">
        <f t="shared" si="0"/>
        <v/>
      </c>
      <c r="O59">
        <v>4.4560000000000004</v>
      </c>
      <c r="P59">
        <v>1.82</v>
      </c>
      <c r="Q59">
        <v>1.9950000000000001</v>
      </c>
      <c r="R59">
        <v>7</v>
      </c>
      <c r="S59" t="str">
        <f>IF(datos_limpios[[#This Row],[Seating Capacity ]]&gt;4,"SI","NO")</f>
        <v>SI</v>
      </c>
      <c r="T59">
        <v>60</v>
      </c>
    </row>
    <row r="60" spans="1:20" x14ac:dyDescent="0.3">
      <c r="A60" t="s">
        <v>136</v>
      </c>
      <c r="B60" t="s">
        <v>513</v>
      </c>
      <c r="C60">
        <v>936</v>
      </c>
      <c r="D60" s="3">
        <v>1375000</v>
      </c>
      <c r="E60" s="1">
        <f>datos_limpios[[#This Row],[Price INR   ]]*0.011</f>
        <v>15125</v>
      </c>
      <c r="F60">
        <v>2019</v>
      </c>
      <c r="G60">
        <v>69000</v>
      </c>
      <c r="H60" t="s">
        <v>21</v>
      </c>
      <c r="I60" t="s">
        <v>14</v>
      </c>
      <c r="J60" t="s">
        <v>104</v>
      </c>
      <c r="K60" t="s">
        <v>16</v>
      </c>
      <c r="L60" t="s">
        <v>162</v>
      </c>
      <c r="M60" t="s">
        <v>410</v>
      </c>
      <c r="N60" s="2" t="str">
        <f t="shared" si="0"/>
        <v/>
      </c>
      <c r="O60">
        <v>4.4560000000000004</v>
      </c>
      <c r="P60">
        <v>1.82</v>
      </c>
      <c r="Q60">
        <v>1.9950000000000001</v>
      </c>
      <c r="R60">
        <v>7</v>
      </c>
      <c r="S60" t="str">
        <f>IF(datos_limpios[[#This Row],[Seating Capacity ]]&gt;4,"SI","NO")</f>
        <v>SI</v>
      </c>
      <c r="T60">
        <v>60</v>
      </c>
    </row>
    <row r="61" spans="1:20" x14ac:dyDescent="0.3">
      <c r="A61" t="s">
        <v>136</v>
      </c>
      <c r="B61" t="s">
        <v>452</v>
      </c>
      <c r="C61">
        <v>937</v>
      </c>
      <c r="D61" s="3">
        <v>1375000</v>
      </c>
      <c r="E61" s="1">
        <f>datos_limpios[[#This Row],[Price INR   ]]*0.011</f>
        <v>15125</v>
      </c>
      <c r="F61">
        <v>2016</v>
      </c>
      <c r="G61">
        <v>75811</v>
      </c>
      <c r="H61" t="s">
        <v>21</v>
      </c>
      <c r="I61" t="s">
        <v>14</v>
      </c>
      <c r="J61" t="s">
        <v>104</v>
      </c>
      <c r="K61" t="s">
        <v>16</v>
      </c>
      <c r="L61" t="s">
        <v>162</v>
      </c>
      <c r="M61" t="s">
        <v>67</v>
      </c>
      <c r="N61" s="2" t="str">
        <f t="shared" si="0"/>
        <v/>
      </c>
      <c r="O61">
        <v>4.585</v>
      </c>
      <c r="P61">
        <v>1.89</v>
      </c>
      <c r="Q61">
        <v>1.7849999999999999</v>
      </c>
      <c r="R61">
        <v>7</v>
      </c>
      <c r="S61" t="str">
        <f>IF(datos_limpios[[#This Row],[Seating Capacity ]]&gt;4,"SI","NO")</f>
        <v>SI</v>
      </c>
      <c r="T61">
        <v>70</v>
      </c>
    </row>
    <row r="62" spans="1:20" x14ac:dyDescent="0.3">
      <c r="A62" t="s">
        <v>136</v>
      </c>
      <c r="B62" t="s">
        <v>589</v>
      </c>
      <c r="C62">
        <v>946</v>
      </c>
      <c r="D62" s="3">
        <v>1550000</v>
      </c>
      <c r="E62" s="1">
        <f>datos_limpios[[#This Row],[Price INR   ]]*0.011</f>
        <v>17050</v>
      </c>
      <c r="F62">
        <v>2020</v>
      </c>
      <c r="G62">
        <v>28000</v>
      </c>
      <c r="H62" t="s">
        <v>21</v>
      </c>
      <c r="I62" t="s">
        <v>14</v>
      </c>
      <c r="J62" t="s">
        <v>104</v>
      </c>
      <c r="K62" t="s">
        <v>16</v>
      </c>
      <c r="L62" t="s">
        <v>457</v>
      </c>
      <c r="M62" t="s">
        <v>458</v>
      </c>
      <c r="N62" s="2" t="str">
        <f t="shared" si="0"/>
        <v/>
      </c>
      <c r="O62">
        <v>3.9849999999999999</v>
      </c>
      <c r="P62">
        <v>1.82</v>
      </c>
      <c r="Q62">
        <v>1.92</v>
      </c>
      <c r="R62">
        <v>6</v>
      </c>
      <c r="S62" t="str">
        <f>IF(datos_limpios[[#This Row],[Seating Capacity ]]&gt;4,"SI","NO")</f>
        <v>SI</v>
      </c>
      <c r="T62">
        <v>57</v>
      </c>
    </row>
    <row r="63" spans="1:20" x14ac:dyDescent="0.3">
      <c r="A63" t="s">
        <v>136</v>
      </c>
      <c r="B63" t="s">
        <v>456</v>
      </c>
      <c r="C63">
        <v>954</v>
      </c>
      <c r="D63" s="3">
        <v>1700000</v>
      </c>
      <c r="E63" s="1">
        <f>datos_limpios[[#This Row],[Price INR   ]]*0.011</f>
        <v>18700</v>
      </c>
      <c r="F63">
        <v>2021</v>
      </c>
      <c r="G63">
        <v>14000</v>
      </c>
      <c r="H63" t="s">
        <v>21</v>
      </c>
      <c r="I63" t="s">
        <v>43</v>
      </c>
      <c r="J63" t="s">
        <v>104</v>
      </c>
      <c r="K63" t="s">
        <v>16</v>
      </c>
      <c r="L63" t="s">
        <v>457</v>
      </c>
      <c r="M63" t="s">
        <v>458</v>
      </c>
      <c r="N63" s="2" t="str">
        <f t="shared" si="0"/>
        <v/>
      </c>
      <c r="O63">
        <v>3.9849999999999999</v>
      </c>
      <c r="P63">
        <v>1.82</v>
      </c>
      <c r="Q63">
        <v>1.8440000000000001</v>
      </c>
      <c r="R63">
        <v>4</v>
      </c>
      <c r="S63" t="str">
        <f>IF(datos_limpios[[#This Row],[Seating Capacity ]]&gt;4,"SI","NO")</f>
        <v>NO</v>
      </c>
      <c r="T63">
        <v>57</v>
      </c>
    </row>
    <row r="64" spans="1:20" x14ac:dyDescent="0.3">
      <c r="A64" t="s">
        <v>136</v>
      </c>
      <c r="B64" t="s">
        <v>777</v>
      </c>
      <c r="C64">
        <v>957</v>
      </c>
      <c r="D64" s="3">
        <v>1800000</v>
      </c>
      <c r="E64" s="1">
        <f>datos_limpios[[#This Row],[Price INR   ]]*0.011</f>
        <v>19800</v>
      </c>
      <c r="F64">
        <v>2021</v>
      </c>
      <c r="G64">
        <v>17000</v>
      </c>
      <c r="H64" t="s">
        <v>21</v>
      </c>
      <c r="I64" t="s">
        <v>14</v>
      </c>
      <c r="J64" t="s">
        <v>104</v>
      </c>
      <c r="K64" t="s">
        <v>16</v>
      </c>
      <c r="L64" t="s">
        <v>457</v>
      </c>
      <c r="M64" t="s">
        <v>458</v>
      </c>
      <c r="N64" s="2" t="str">
        <f t="shared" si="0"/>
        <v/>
      </c>
      <c r="O64">
        <v>3.9849999999999999</v>
      </c>
      <c r="P64">
        <v>1.82</v>
      </c>
      <c r="Q64">
        <v>1.8440000000000001</v>
      </c>
      <c r="R64">
        <v>4</v>
      </c>
      <c r="S64" t="str">
        <f>IF(datos_limpios[[#This Row],[Seating Capacity ]]&gt;4,"SI","NO")</f>
        <v>NO</v>
      </c>
      <c r="T64">
        <v>57</v>
      </c>
    </row>
    <row r="65" spans="1:20" x14ac:dyDescent="0.3">
      <c r="A65" t="s">
        <v>136</v>
      </c>
      <c r="B65" t="s">
        <v>456</v>
      </c>
      <c r="C65">
        <v>959</v>
      </c>
      <c r="D65" s="3">
        <v>1825000</v>
      </c>
      <c r="E65" s="1">
        <f>datos_limpios[[#This Row],[Price INR   ]]*0.011</f>
        <v>20075</v>
      </c>
      <c r="F65">
        <v>2022</v>
      </c>
      <c r="G65">
        <v>11000</v>
      </c>
      <c r="H65" t="s">
        <v>21</v>
      </c>
      <c r="I65" t="s">
        <v>43</v>
      </c>
      <c r="J65" t="s">
        <v>104</v>
      </c>
      <c r="K65" t="s">
        <v>16</v>
      </c>
      <c r="L65" t="s">
        <v>457</v>
      </c>
      <c r="M65" t="s">
        <v>458</v>
      </c>
      <c r="N65" s="2" t="str">
        <f t="shared" si="0"/>
        <v/>
      </c>
      <c r="O65">
        <v>3.9849999999999999</v>
      </c>
      <c r="P65">
        <v>1.82</v>
      </c>
      <c r="Q65">
        <v>1.8440000000000001</v>
      </c>
      <c r="R65">
        <v>4</v>
      </c>
      <c r="S65" t="str">
        <f>IF(datos_limpios[[#This Row],[Seating Capacity ]]&gt;4,"SI","NO")</f>
        <v>NO</v>
      </c>
      <c r="T65">
        <v>57</v>
      </c>
    </row>
    <row r="66" spans="1:20" x14ac:dyDescent="0.3">
      <c r="A66" t="s">
        <v>136</v>
      </c>
      <c r="B66" t="s">
        <v>456</v>
      </c>
      <c r="C66">
        <v>963</v>
      </c>
      <c r="D66" s="3">
        <v>1950000</v>
      </c>
      <c r="E66" s="1">
        <f>datos_limpios[[#This Row],[Price INR   ]]*0.011</f>
        <v>21450</v>
      </c>
      <c r="F66">
        <v>2022</v>
      </c>
      <c r="G66">
        <v>4500</v>
      </c>
      <c r="H66" t="s">
        <v>21</v>
      </c>
      <c r="I66" t="s">
        <v>43</v>
      </c>
      <c r="J66" t="s">
        <v>104</v>
      </c>
      <c r="K66" t="s">
        <v>16</v>
      </c>
      <c r="L66" t="s">
        <v>457</v>
      </c>
      <c r="M66" t="s">
        <v>458</v>
      </c>
      <c r="N66" s="2" t="str">
        <f t="shared" ref="N66:N129" si="1">MID(M66, 1, FIND("@", M66) - LEN(MID(M66, 1, FIND("@", M66) - 1)) - 1)</f>
        <v/>
      </c>
      <c r="O66">
        <v>3.9849999999999999</v>
      </c>
      <c r="P66">
        <v>1.82</v>
      </c>
      <c r="Q66">
        <v>1.8440000000000001</v>
      </c>
      <c r="R66">
        <v>4</v>
      </c>
      <c r="S66" t="str">
        <f>IF(datos_limpios[[#This Row],[Seating Capacity ]]&gt;4,"SI","NO")</f>
        <v>NO</v>
      </c>
      <c r="T66">
        <v>57</v>
      </c>
    </row>
    <row r="67" spans="1:20" x14ac:dyDescent="0.3">
      <c r="A67" t="s">
        <v>136</v>
      </c>
      <c r="B67" t="s">
        <v>1014</v>
      </c>
      <c r="C67">
        <v>966</v>
      </c>
      <c r="D67" s="3">
        <v>2750000</v>
      </c>
      <c r="E67" s="1">
        <f>datos_limpios[[#This Row],[Price INR   ]]*0.011</f>
        <v>30250</v>
      </c>
      <c r="F67">
        <v>2022</v>
      </c>
      <c r="G67">
        <v>31000</v>
      </c>
      <c r="H67" t="s">
        <v>21</v>
      </c>
      <c r="I67" t="s">
        <v>43</v>
      </c>
      <c r="J67" t="s">
        <v>104</v>
      </c>
      <c r="K67" t="s">
        <v>16</v>
      </c>
      <c r="L67" t="s">
        <v>457</v>
      </c>
      <c r="M67" t="s">
        <v>782</v>
      </c>
      <c r="N67" s="2" t="str">
        <f t="shared" si="1"/>
        <v/>
      </c>
      <c r="O67">
        <v>4.6950000000000003</v>
      </c>
      <c r="P67">
        <v>1.89</v>
      </c>
      <c r="Q67">
        <v>1.7549999999999999</v>
      </c>
      <c r="R67">
        <v>7</v>
      </c>
      <c r="S67" t="str">
        <f>IF(datos_limpios[[#This Row],[Seating Capacity ]]&gt;4,"SI","NO")</f>
        <v>SI</v>
      </c>
      <c r="T67">
        <v>60</v>
      </c>
    </row>
    <row r="68" spans="1:20" x14ac:dyDescent="0.3">
      <c r="A68" t="s">
        <v>136</v>
      </c>
      <c r="B68" t="s">
        <v>1221</v>
      </c>
      <c r="C68">
        <v>968</v>
      </c>
      <c r="D68" s="3">
        <v>2770000</v>
      </c>
      <c r="E68" s="1">
        <f>datos_limpios[[#This Row],[Price INR   ]]*0.011</f>
        <v>30470</v>
      </c>
      <c r="F68">
        <v>2019</v>
      </c>
      <c r="G68">
        <v>32000</v>
      </c>
      <c r="H68" t="s">
        <v>21</v>
      </c>
      <c r="I68" t="s">
        <v>43</v>
      </c>
      <c r="J68" t="s">
        <v>104</v>
      </c>
      <c r="K68" t="s">
        <v>16</v>
      </c>
      <c r="L68" t="s">
        <v>1222</v>
      </c>
      <c r="M68" t="s">
        <v>1223</v>
      </c>
      <c r="N68" s="2" t="str">
        <f t="shared" si="1"/>
        <v/>
      </c>
      <c r="O68">
        <v>4.8499999999999996</v>
      </c>
      <c r="P68">
        <v>1.96</v>
      </c>
      <c r="Q68">
        <v>1.845</v>
      </c>
      <c r="R68">
        <v>7</v>
      </c>
      <c r="S68" t="str">
        <f>IF(datos_limpios[[#This Row],[Seating Capacity ]]&gt;4,"SI","NO")</f>
        <v>SI</v>
      </c>
      <c r="T68">
        <v>70</v>
      </c>
    </row>
    <row r="69" spans="1:20" x14ac:dyDescent="0.3">
      <c r="A69" t="s">
        <v>119</v>
      </c>
      <c r="B69" t="s">
        <v>1275</v>
      </c>
      <c r="C69">
        <v>1398</v>
      </c>
      <c r="D69" s="3">
        <v>675000</v>
      </c>
      <c r="E69" s="1">
        <f>datos_limpios[[#This Row],[Price INR   ]]*0.011</f>
        <v>7425</v>
      </c>
      <c r="F69">
        <v>2011</v>
      </c>
      <c r="G69">
        <v>97000</v>
      </c>
      <c r="H69" t="s">
        <v>21</v>
      </c>
      <c r="I69" t="s">
        <v>43</v>
      </c>
      <c r="J69" t="s">
        <v>104</v>
      </c>
      <c r="K69" t="s">
        <v>16</v>
      </c>
      <c r="L69" t="s">
        <v>121</v>
      </c>
      <c r="M69" t="s">
        <v>1542</v>
      </c>
      <c r="N69" s="2" t="str">
        <f t="shared" si="1"/>
        <v/>
      </c>
      <c r="O69">
        <v>4.5960000000000001</v>
      </c>
      <c r="P69">
        <v>2.02</v>
      </c>
      <c r="Q69">
        <v>1.4470000000000001</v>
      </c>
      <c r="R69">
        <v>5</v>
      </c>
      <c r="S69" t="str">
        <f>IF(datos_limpios[[#This Row],[Seating Capacity ]]&gt;4,"SI","NO")</f>
        <v>SI</v>
      </c>
      <c r="T69">
        <v>66</v>
      </c>
    </row>
    <row r="70" spans="1:20" x14ac:dyDescent="0.3">
      <c r="A70" t="s">
        <v>119</v>
      </c>
      <c r="B70" t="s">
        <v>208</v>
      </c>
      <c r="C70">
        <v>1404</v>
      </c>
      <c r="D70" s="3">
        <v>1100000</v>
      </c>
      <c r="E70" s="1">
        <f>datos_limpios[[#This Row],[Price INR   ]]*0.011</f>
        <v>12100</v>
      </c>
      <c r="F70">
        <v>2011</v>
      </c>
      <c r="G70">
        <v>51500</v>
      </c>
      <c r="H70" t="s">
        <v>21</v>
      </c>
      <c r="I70" t="s">
        <v>43</v>
      </c>
      <c r="J70" t="s">
        <v>104</v>
      </c>
      <c r="K70" t="s">
        <v>23</v>
      </c>
      <c r="L70" t="s">
        <v>121</v>
      </c>
      <c r="M70" t="s">
        <v>1542</v>
      </c>
      <c r="N70" s="2" t="str">
        <f t="shared" si="1"/>
        <v/>
      </c>
      <c r="O70">
        <v>4.5960000000000001</v>
      </c>
      <c r="P70">
        <v>1.77</v>
      </c>
      <c r="Q70">
        <v>1.4470000000000001</v>
      </c>
      <c r="R70">
        <v>5</v>
      </c>
      <c r="S70" t="str">
        <f>IF(datos_limpios[[#This Row],[Seating Capacity ]]&gt;4,"SI","NO")</f>
        <v>SI</v>
      </c>
      <c r="T70">
        <v>66</v>
      </c>
    </row>
    <row r="71" spans="1:20" x14ac:dyDescent="0.3">
      <c r="A71" t="s">
        <v>119</v>
      </c>
      <c r="B71" t="s">
        <v>352</v>
      </c>
      <c r="C71">
        <v>1458</v>
      </c>
      <c r="D71" s="3">
        <v>2775000</v>
      </c>
      <c r="E71" s="1">
        <f>datos_limpios[[#This Row],[Price INR   ]]*0.011</f>
        <v>30525</v>
      </c>
      <c r="F71">
        <v>2016</v>
      </c>
      <c r="G71">
        <v>48000</v>
      </c>
      <c r="H71" t="s">
        <v>21</v>
      </c>
      <c r="I71" t="s">
        <v>43</v>
      </c>
      <c r="J71" t="s">
        <v>104</v>
      </c>
      <c r="K71" t="s">
        <v>16</v>
      </c>
      <c r="L71" t="s">
        <v>121</v>
      </c>
      <c r="M71" t="s">
        <v>353</v>
      </c>
      <c r="N71" s="2" t="str">
        <f t="shared" si="1"/>
        <v/>
      </c>
      <c r="O71">
        <v>4.6859999999999999</v>
      </c>
      <c r="P71">
        <v>1.81</v>
      </c>
      <c r="Q71">
        <v>1.4419999999999999</v>
      </c>
      <c r="R71">
        <v>5</v>
      </c>
      <c r="S71" t="str">
        <f>IF(datos_limpios[[#This Row],[Seating Capacity ]]&gt;4,"SI","NO")</f>
        <v>SI</v>
      </c>
      <c r="T71">
        <v>66</v>
      </c>
    </row>
    <row r="72" spans="1:20" x14ac:dyDescent="0.3">
      <c r="A72" t="s">
        <v>119</v>
      </c>
      <c r="B72" t="s">
        <v>694</v>
      </c>
      <c r="C72">
        <v>1470</v>
      </c>
      <c r="D72" s="3">
        <v>3500000</v>
      </c>
      <c r="E72" s="1">
        <f>datos_limpios[[#This Row],[Price INR   ]]*0.011</f>
        <v>38500</v>
      </c>
      <c r="F72">
        <v>2019</v>
      </c>
      <c r="G72">
        <v>55000</v>
      </c>
      <c r="H72" t="s">
        <v>21</v>
      </c>
      <c r="I72" t="s">
        <v>43</v>
      </c>
      <c r="J72" t="s">
        <v>104</v>
      </c>
      <c r="K72" t="s">
        <v>23</v>
      </c>
      <c r="L72" t="s">
        <v>305</v>
      </c>
      <c r="M72" t="s">
        <v>306</v>
      </c>
      <c r="N72" s="2" t="str">
        <f t="shared" si="1"/>
        <v/>
      </c>
      <c r="O72">
        <v>4.6859999999999999</v>
      </c>
      <c r="P72">
        <v>1.81</v>
      </c>
      <c r="Q72">
        <v>1.4419999999999999</v>
      </c>
      <c r="R72">
        <v>5</v>
      </c>
      <c r="S72" t="str">
        <f>IF(datos_limpios[[#This Row],[Seating Capacity ]]&gt;4,"SI","NO")</f>
        <v>SI</v>
      </c>
      <c r="T72">
        <v>66</v>
      </c>
    </row>
    <row r="73" spans="1:20" x14ac:dyDescent="0.3">
      <c r="A73" t="s">
        <v>119</v>
      </c>
      <c r="B73" t="s">
        <v>727</v>
      </c>
      <c r="C73">
        <v>1471</v>
      </c>
      <c r="D73" s="3">
        <v>3700000</v>
      </c>
      <c r="E73" s="1">
        <f>datos_limpios[[#This Row],[Price INR   ]]*0.011</f>
        <v>40700</v>
      </c>
      <c r="F73">
        <v>2015</v>
      </c>
      <c r="G73">
        <v>103890</v>
      </c>
      <c r="H73" t="s">
        <v>21</v>
      </c>
      <c r="I73" t="s">
        <v>43</v>
      </c>
      <c r="J73" t="s">
        <v>104</v>
      </c>
      <c r="K73" t="s">
        <v>23</v>
      </c>
      <c r="L73" t="s">
        <v>367</v>
      </c>
      <c r="M73" t="s">
        <v>728</v>
      </c>
      <c r="N73" s="2" t="str">
        <f t="shared" si="1"/>
        <v/>
      </c>
      <c r="O73">
        <v>5.12</v>
      </c>
      <c r="P73">
        <v>1.9339999999999999</v>
      </c>
      <c r="Q73">
        <v>1.85</v>
      </c>
      <c r="R73">
        <v>7</v>
      </c>
      <c r="S73" t="str">
        <f>IF(datos_limpios[[#This Row],[Seating Capacity ]]&gt;4,"SI","NO")</f>
        <v>SI</v>
      </c>
      <c r="T73">
        <v>100</v>
      </c>
    </row>
    <row r="74" spans="1:20" x14ac:dyDescent="0.3">
      <c r="A74" t="s">
        <v>119</v>
      </c>
      <c r="B74" t="s">
        <v>120</v>
      </c>
      <c r="C74">
        <v>1472</v>
      </c>
      <c r="D74" s="3">
        <v>3850000</v>
      </c>
      <c r="E74" s="1">
        <f>datos_limpios[[#This Row],[Price INR   ]]*0.011</f>
        <v>42350</v>
      </c>
      <c r="F74">
        <v>2017</v>
      </c>
      <c r="G74">
        <v>45600</v>
      </c>
      <c r="H74" t="s">
        <v>21</v>
      </c>
      <c r="I74" t="s">
        <v>43</v>
      </c>
      <c r="J74" t="s">
        <v>104</v>
      </c>
      <c r="K74" t="s">
        <v>23</v>
      </c>
      <c r="L74" t="s">
        <v>121</v>
      </c>
      <c r="M74" t="s">
        <v>122</v>
      </c>
      <c r="N74" s="2" t="str">
        <f t="shared" si="1"/>
        <v/>
      </c>
      <c r="O74">
        <v>4.6559999999999997</v>
      </c>
      <c r="P74">
        <v>1.89</v>
      </c>
      <c r="Q74">
        <v>1.639</v>
      </c>
      <c r="R74">
        <v>5</v>
      </c>
      <c r="S74" t="str">
        <f>IF(datos_limpios[[#This Row],[Seating Capacity ]]&gt;4,"SI","NO")</f>
        <v>SI</v>
      </c>
      <c r="T74">
        <v>66</v>
      </c>
    </row>
    <row r="75" spans="1:20" x14ac:dyDescent="0.3">
      <c r="A75" t="s">
        <v>119</v>
      </c>
      <c r="B75" t="s">
        <v>304</v>
      </c>
      <c r="C75">
        <v>1477</v>
      </c>
      <c r="D75" s="3">
        <v>4150000</v>
      </c>
      <c r="E75" s="1">
        <f>datos_limpios[[#This Row],[Price INR   ]]*0.011</f>
        <v>45650</v>
      </c>
      <c r="F75">
        <v>2017</v>
      </c>
      <c r="G75">
        <v>48000</v>
      </c>
      <c r="H75" t="s">
        <v>21</v>
      </c>
      <c r="I75" t="s">
        <v>43</v>
      </c>
      <c r="J75" t="s">
        <v>104</v>
      </c>
      <c r="K75" t="s">
        <v>23</v>
      </c>
      <c r="L75" t="s">
        <v>305</v>
      </c>
      <c r="M75" t="s">
        <v>306</v>
      </c>
      <c r="N75" s="2" t="str">
        <f t="shared" si="1"/>
        <v/>
      </c>
      <c r="O75">
        <v>5.0629999999999997</v>
      </c>
      <c r="P75">
        <v>1.86</v>
      </c>
      <c r="Q75">
        <v>1.494</v>
      </c>
      <c r="R75">
        <v>5</v>
      </c>
      <c r="S75" t="str">
        <f>IF(datos_limpios[[#This Row],[Seating Capacity ]]&gt;4,"SI","NO")</f>
        <v>SI</v>
      </c>
      <c r="T75">
        <v>80</v>
      </c>
    </row>
    <row r="76" spans="1:20" x14ac:dyDescent="0.3">
      <c r="A76" t="s">
        <v>119</v>
      </c>
      <c r="B76" t="s">
        <v>313</v>
      </c>
      <c r="C76">
        <v>1480</v>
      </c>
      <c r="D76" s="3">
        <v>4190000</v>
      </c>
      <c r="E76" s="1">
        <f>datos_limpios[[#This Row],[Price INR   ]]*0.011</f>
        <v>46090</v>
      </c>
      <c r="F76">
        <v>2017</v>
      </c>
      <c r="G76">
        <v>90000</v>
      </c>
      <c r="H76" t="s">
        <v>21</v>
      </c>
      <c r="I76" t="s">
        <v>43</v>
      </c>
      <c r="J76" t="s">
        <v>104</v>
      </c>
      <c r="K76" t="s">
        <v>16</v>
      </c>
      <c r="L76" t="s">
        <v>121</v>
      </c>
      <c r="M76" t="s">
        <v>314</v>
      </c>
      <c r="N76" s="2" t="str">
        <f t="shared" si="1"/>
        <v/>
      </c>
      <c r="O76">
        <v>4.819</v>
      </c>
      <c r="P76">
        <v>2.141</v>
      </c>
      <c r="Q76">
        <v>1.796</v>
      </c>
      <c r="R76">
        <v>5</v>
      </c>
      <c r="S76" t="str">
        <f>IF(datos_limpios[[#This Row],[Seating Capacity ]]&gt;4,"SI","NO")</f>
        <v>SI</v>
      </c>
      <c r="T76">
        <v>93</v>
      </c>
    </row>
    <row r="77" spans="1:20" x14ac:dyDescent="0.3">
      <c r="A77" t="s">
        <v>119</v>
      </c>
      <c r="B77" t="s">
        <v>727</v>
      </c>
      <c r="C77">
        <v>1481</v>
      </c>
      <c r="D77" s="3">
        <v>4200000</v>
      </c>
      <c r="E77" s="1">
        <f>datos_limpios[[#This Row],[Price INR   ]]*0.011</f>
        <v>46200</v>
      </c>
      <c r="F77">
        <v>2015</v>
      </c>
      <c r="G77">
        <v>77000</v>
      </c>
      <c r="H77" t="s">
        <v>21</v>
      </c>
      <c r="I77" t="s">
        <v>43</v>
      </c>
      <c r="J77" t="s">
        <v>104</v>
      </c>
      <c r="K77" t="s">
        <v>23</v>
      </c>
      <c r="L77" t="s">
        <v>367</v>
      </c>
      <c r="M77" t="s">
        <v>728</v>
      </c>
      <c r="N77" s="2" t="str">
        <f t="shared" si="1"/>
        <v/>
      </c>
      <c r="O77">
        <v>5.12</v>
      </c>
      <c r="P77">
        <v>1.9339999999999999</v>
      </c>
      <c r="Q77">
        <v>1.85</v>
      </c>
      <c r="R77">
        <v>7</v>
      </c>
      <c r="S77" t="str">
        <f>IF(datos_limpios[[#This Row],[Seating Capacity ]]&gt;4,"SI","NO")</f>
        <v>SI</v>
      </c>
      <c r="T77">
        <v>100</v>
      </c>
    </row>
    <row r="78" spans="1:20" x14ac:dyDescent="0.3">
      <c r="A78" t="s">
        <v>119</v>
      </c>
      <c r="B78" t="s">
        <v>313</v>
      </c>
      <c r="C78">
        <v>1484</v>
      </c>
      <c r="D78" s="3">
        <v>4200000</v>
      </c>
      <c r="E78" s="1">
        <f>datos_limpios[[#This Row],[Price INR   ]]*0.011</f>
        <v>46200</v>
      </c>
      <c r="F78">
        <v>2018</v>
      </c>
      <c r="G78">
        <v>102000</v>
      </c>
      <c r="H78" t="s">
        <v>21</v>
      </c>
      <c r="I78" t="s">
        <v>43</v>
      </c>
      <c r="J78" t="s">
        <v>104</v>
      </c>
      <c r="K78" t="s">
        <v>16</v>
      </c>
      <c r="L78" t="s">
        <v>121</v>
      </c>
      <c r="M78" t="s">
        <v>314</v>
      </c>
      <c r="N78" s="2" t="str">
        <f t="shared" si="1"/>
        <v/>
      </c>
      <c r="O78">
        <v>4.819</v>
      </c>
      <c r="P78">
        <v>2.141</v>
      </c>
      <c r="Q78">
        <v>1.796</v>
      </c>
      <c r="R78">
        <v>5</v>
      </c>
      <c r="S78" t="str">
        <f>IF(datos_limpios[[#This Row],[Seating Capacity ]]&gt;4,"SI","NO")</f>
        <v>SI</v>
      </c>
      <c r="T78">
        <v>93</v>
      </c>
    </row>
    <row r="79" spans="1:20" x14ac:dyDescent="0.3">
      <c r="A79" t="s">
        <v>119</v>
      </c>
      <c r="B79" t="s">
        <v>313</v>
      </c>
      <c r="C79">
        <v>1485</v>
      </c>
      <c r="D79" s="3">
        <v>4200000</v>
      </c>
      <c r="E79" s="1">
        <f>datos_limpios[[#This Row],[Price INR   ]]*0.011</f>
        <v>46200</v>
      </c>
      <c r="F79">
        <v>2017</v>
      </c>
      <c r="G79">
        <v>85000</v>
      </c>
      <c r="H79" t="s">
        <v>21</v>
      </c>
      <c r="I79" t="s">
        <v>43</v>
      </c>
      <c r="J79" t="s">
        <v>104</v>
      </c>
      <c r="K79" t="s">
        <v>16</v>
      </c>
      <c r="L79" t="s">
        <v>121</v>
      </c>
      <c r="M79" t="s">
        <v>314</v>
      </c>
      <c r="N79" s="2" t="str">
        <f t="shared" si="1"/>
        <v/>
      </c>
      <c r="O79">
        <v>4.819</v>
      </c>
      <c r="P79">
        <v>2.141</v>
      </c>
      <c r="Q79">
        <v>1.796</v>
      </c>
      <c r="R79">
        <v>5</v>
      </c>
      <c r="S79" t="str">
        <f>IF(datos_limpios[[#This Row],[Seating Capacity ]]&gt;4,"SI","NO")</f>
        <v>SI</v>
      </c>
      <c r="T79">
        <v>93</v>
      </c>
    </row>
    <row r="80" spans="1:20" x14ac:dyDescent="0.3">
      <c r="A80" t="s">
        <v>119</v>
      </c>
      <c r="B80" t="s">
        <v>313</v>
      </c>
      <c r="C80">
        <v>1491</v>
      </c>
      <c r="D80" s="3">
        <v>4590000</v>
      </c>
      <c r="E80" s="1">
        <f>datos_limpios[[#This Row],[Price INR   ]]*0.011</f>
        <v>50490</v>
      </c>
      <c r="F80">
        <v>2018</v>
      </c>
      <c r="G80">
        <v>95786</v>
      </c>
      <c r="H80" t="s">
        <v>21</v>
      </c>
      <c r="I80" t="s">
        <v>43</v>
      </c>
      <c r="J80" t="s">
        <v>104</v>
      </c>
      <c r="K80" t="s">
        <v>16</v>
      </c>
      <c r="L80" t="s">
        <v>121</v>
      </c>
      <c r="M80" t="s">
        <v>314</v>
      </c>
      <c r="N80" s="2" t="str">
        <f t="shared" si="1"/>
        <v/>
      </c>
      <c r="O80">
        <v>4.819</v>
      </c>
      <c r="P80">
        <v>2.141</v>
      </c>
      <c r="Q80">
        <v>1.796</v>
      </c>
      <c r="R80">
        <v>5</v>
      </c>
      <c r="S80" t="str">
        <f>IF(datos_limpios[[#This Row],[Seating Capacity ]]&gt;4,"SI","NO")</f>
        <v>SI</v>
      </c>
      <c r="T80">
        <v>93</v>
      </c>
    </row>
    <row r="81" spans="1:20" x14ac:dyDescent="0.3">
      <c r="A81" t="s">
        <v>119</v>
      </c>
      <c r="B81" t="s">
        <v>313</v>
      </c>
      <c r="C81">
        <v>1507</v>
      </c>
      <c r="D81" s="3">
        <v>5775000</v>
      </c>
      <c r="E81" s="1">
        <f>datos_limpios[[#This Row],[Price INR   ]]*0.011</f>
        <v>63524.999999999993</v>
      </c>
      <c r="F81">
        <v>2019</v>
      </c>
      <c r="G81">
        <v>57000</v>
      </c>
      <c r="H81" t="s">
        <v>21</v>
      </c>
      <c r="I81" t="s">
        <v>43</v>
      </c>
      <c r="J81" t="s">
        <v>104</v>
      </c>
      <c r="K81" t="s">
        <v>16</v>
      </c>
      <c r="L81" t="s">
        <v>121</v>
      </c>
      <c r="M81" t="s">
        <v>314</v>
      </c>
      <c r="N81" s="2" t="str">
        <f t="shared" si="1"/>
        <v/>
      </c>
      <c r="O81">
        <v>4.819</v>
      </c>
      <c r="P81">
        <v>2.141</v>
      </c>
      <c r="Q81">
        <v>1.796</v>
      </c>
      <c r="R81">
        <v>5</v>
      </c>
      <c r="S81" t="str">
        <f>IF(datos_limpios[[#This Row],[Seating Capacity ]]&gt;4,"SI","NO")</f>
        <v>SI</v>
      </c>
      <c r="T81">
        <v>93</v>
      </c>
    </row>
    <row r="82" spans="1:20" x14ac:dyDescent="0.3">
      <c r="A82" t="s">
        <v>119</v>
      </c>
      <c r="B82" t="s">
        <v>1111</v>
      </c>
      <c r="C82">
        <v>1514</v>
      </c>
      <c r="D82" s="3">
        <v>6150000</v>
      </c>
      <c r="E82" s="1">
        <f>datos_limpios[[#This Row],[Price INR   ]]*0.011</f>
        <v>67650</v>
      </c>
      <c r="F82">
        <v>2018</v>
      </c>
      <c r="G82">
        <v>18000</v>
      </c>
      <c r="H82" t="s">
        <v>21</v>
      </c>
      <c r="I82" t="s">
        <v>43</v>
      </c>
      <c r="J82" t="s">
        <v>104</v>
      </c>
      <c r="K82" t="s">
        <v>16</v>
      </c>
      <c r="L82" t="s">
        <v>367</v>
      </c>
      <c r="M82" t="s">
        <v>477</v>
      </c>
      <c r="N82" s="2" t="str">
        <f t="shared" si="1"/>
        <v/>
      </c>
      <c r="O82">
        <v>4.819</v>
      </c>
      <c r="P82">
        <v>2.141</v>
      </c>
      <c r="Q82">
        <v>1.796</v>
      </c>
      <c r="R82">
        <v>5</v>
      </c>
      <c r="S82" t="str">
        <f>IF(datos_limpios[[#This Row],[Seating Capacity ]]&gt;4,"SI","NO")</f>
        <v>SI</v>
      </c>
      <c r="T82">
        <v>93</v>
      </c>
    </row>
    <row r="83" spans="1:20" x14ac:dyDescent="0.3">
      <c r="A83" t="s">
        <v>119</v>
      </c>
      <c r="B83" t="s">
        <v>661</v>
      </c>
      <c r="C83">
        <v>1529</v>
      </c>
      <c r="D83" s="3">
        <v>7000000</v>
      </c>
      <c r="E83" s="1">
        <f>datos_limpios[[#This Row],[Price INR   ]]*0.011</f>
        <v>77000</v>
      </c>
      <c r="F83">
        <v>2021</v>
      </c>
      <c r="G83">
        <v>19000</v>
      </c>
      <c r="H83" t="s">
        <v>21</v>
      </c>
      <c r="I83" t="s">
        <v>43</v>
      </c>
      <c r="J83" t="s">
        <v>104</v>
      </c>
      <c r="K83" t="s">
        <v>16</v>
      </c>
      <c r="L83" t="s">
        <v>305</v>
      </c>
      <c r="M83" t="s">
        <v>306</v>
      </c>
      <c r="N83" s="2" t="str">
        <f t="shared" si="1"/>
        <v/>
      </c>
      <c r="O83">
        <v>4.6580000000000004</v>
      </c>
      <c r="P83">
        <v>1.89</v>
      </c>
      <c r="Q83">
        <v>1.6439999999999999</v>
      </c>
      <c r="R83">
        <v>5</v>
      </c>
      <c r="S83" t="str">
        <f>IF(datos_limpios[[#This Row],[Seating Capacity ]]&gt;4,"SI","NO")</f>
        <v>SI</v>
      </c>
      <c r="T83">
        <v>66</v>
      </c>
    </row>
    <row r="84" spans="1:20" x14ac:dyDescent="0.3">
      <c r="A84" t="s">
        <v>119</v>
      </c>
      <c r="B84" t="s">
        <v>588</v>
      </c>
      <c r="C84">
        <v>1534</v>
      </c>
      <c r="D84" s="3">
        <v>7475000</v>
      </c>
      <c r="E84" s="1">
        <f>datos_limpios[[#This Row],[Price INR   ]]*0.011</f>
        <v>82225</v>
      </c>
      <c r="F84">
        <v>2021</v>
      </c>
      <c r="G84">
        <v>13000</v>
      </c>
      <c r="H84" t="s">
        <v>21</v>
      </c>
      <c r="I84" t="s">
        <v>43</v>
      </c>
      <c r="J84" t="s">
        <v>104</v>
      </c>
      <c r="K84" t="s">
        <v>16</v>
      </c>
      <c r="L84" t="s">
        <v>305</v>
      </c>
      <c r="M84" t="s">
        <v>306</v>
      </c>
      <c r="N84" s="2" t="str">
        <f t="shared" si="1"/>
        <v/>
      </c>
      <c r="O84">
        <v>5.0629999999999997</v>
      </c>
      <c r="P84">
        <v>1.86</v>
      </c>
      <c r="Q84">
        <v>1.494</v>
      </c>
      <c r="R84">
        <v>5</v>
      </c>
      <c r="S84" t="str">
        <f>IF(datos_limpios[[#This Row],[Seating Capacity ]]&gt;4,"SI","NO")</f>
        <v>SI</v>
      </c>
      <c r="T84">
        <v>80</v>
      </c>
    </row>
    <row r="85" spans="1:20" x14ac:dyDescent="0.3">
      <c r="A85" t="s">
        <v>119</v>
      </c>
      <c r="B85" t="s">
        <v>675</v>
      </c>
      <c r="C85">
        <v>1535</v>
      </c>
      <c r="D85" s="3">
        <v>7475000</v>
      </c>
      <c r="E85" s="1">
        <f>datos_limpios[[#This Row],[Price INR   ]]*0.011</f>
        <v>82225</v>
      </c>
      <c r="F85">
        <v>2021</v>
      </c>
      <c r="G85">
        <v>13000</v>
      </c>
      <c r="H85" t="s">
        <v>21</v>
      </c>
      <c r="I85" t="s">
        <v>43</v>
      </c>
      <c r="J85" t="s">
        <v>104</v>
      </c>
      <c r="K85" t="s">
        <v>16</v>
      </c>
      <c r="L85" t="s">
        <v>305</v>
      </c>
      <c r="M85" t="s">
        <v>306</v>
      </c>
      <c r="N85" s="2" t="str">
        <f t="shared" si="1"/>
        <v/>
      </c>
      <c r="O85">
        <v>5.0629999999999997</v>
      </c>
      <c r="P85">
        <v>1.86</v>
      </c>
      <c r="Q85">
        <v>1.494</v>
      </c>
      <c r="R85">
        <v>5</v>
      </c>
      <c r="S85" t="str">
        <f>IF(datos_limpios[[#This Row],[Seating Capacity ]]&gt;4,"SI","NO")</f>
        <v>SI</v>
      </c>
      <c r="T85">
        <v>80</v>
      </c>
    </row>
    <row r="86" spans="1:20" x14ac:dyDescent="0.3">
      <c r="A86" t="s">
        <v>119</v>
      </c>
      <c r="B86" t="s">
        <v>588</v>
      </c>
      <c r="C86">
        <v>1538</v>
      </c>
      <c r="D86" s="3">
        <v>7780000</v>
      </c>
      <c r="E86" s="1">
        <f>datos_limpios[[#This Row],[Price INR   ]]*0.011</f>
        <v>85580</v>
      </c>
      <c r="F86">
        <v>2022</v>
      </c>
      <c r="G86">
        <v>11000</v>
      </c>
      <c r="H86" t="s">
        <v>21</v>
      </c>
      <c r="I86" t="s">
        <v>43</v>
      </c>
      <c r="J86" t="s">
        <v>104</v>
      </c>
      <c r="K86" t="s">
        <v>16</v>
      </c>
      <c r="L86" t="s">
        <v>305</v>
      </c>
      <c r="M86" t="s">
        <v>306</v>
      </c>
      <c r="N86" s="2" t="str">
        <f t="shared" si="1"/>
        <v/>
      </c>
      <c r="O86">
        <v>5.0629999999999997</v>
      </c>
      <c r="P86">
        <v>1.86</v>
      </c>
      <c r="Q86">
        <v>1.494</v>
      </c>
      <c r="R86">
        <v>5</v>
      </c>
      <c r="S86" t="str">
        <f>IF(datos_limpios[[#This Row],[Seating Capacity ]]&gt;4,"SI","NO")</f>
        <v>SI</v>
      </c>
      <c r="T86">
        <v>80</v>
      </c>
    </row>
    <row r="87" spans="1:20" x14ac:dyDescent="0.3">
      <c r="A87" t="s">
        <v>119</v>
      </c>
      <c r="B87" t="s">
        <v>656</v>
      </c>
      <c r="C87">
        <v>1545</v>
      </c>
      <c r="D87" s="3">
        <v>8900000</v>
      </c>
      <c r="E87" s="1">
        <f>datos_limpios[[#This Row],[Price INR   ]]*0.011</f>
        <v>97900</v>
      </c>
      <c r="F87">
        <v>2021</v>
      </c>
      <c r="G87">
        <v>9000</v>
      </c>
      <c r="H87" t="s">
        <v>21</v>
      </c>
      <c r="I87" t="s">
        <v>43</v>
      </c>
      <c r="J87" t="s">
        <v>104</v>
      </c>
      <c r="K87" t="s">
        <v>16</v>
      </c>
      <c r="L87" t="s">
        <v>305</v>
      </c>
      <c r="M87" t="s">
        <v>657</v>
      </c>
      <c r="N87" s="2" t="str">
        <f t="shared" si="1"/>
        <v/>
      </c>
      <c r="O87">
        <v>4.9240000000000004</v>
      </c>
      <c r="P87">
        <v>2.157</v>
      </c>
      <c r="Q87">
        <v>1.772</v>
      </c>
      <c r="R87">
        <v>5</v>
      </c>
      <c r="S87" t="str">
        <f>IF(datos_limpios[[#This Row],[Seating Capacity ]]&gt;4,"SI","NO")</f>
        <v>SI</v>
      </c>
      <c r="T87">
        <v>93</v>
      </c>
    </row>
    <row r="88" spans="1:20" x14ac:dyDescent="0.3">
      <c r="A88" t="s">
        <v>149</v>
      </c>
      <c r="B88" t="s">
        <v>356</v>
      </c>
      <c r="C88">
        <v>1563</v>
      </c>
      <c r="D88" s="3">
        <v>1780000</v>
      </c>
      <c r="E88" s="1">
        <f>datos_limpios[[#This Row],[Price INR   ]]*0.011</f>
        <v>19580</v>
      </c>
      <c r="F88">
        <v>2020</v>
      </c>
      <c r="G88">
        <v>65433</v>
      </c>
      <c r="H88" t="s">
        <v>21</v>
      </c>
      <c r="I88" t="s">
        <v>14</v>
      </c>
      <c r="J88" t="s">
        <v>104</v>
      </c>
      <c r="K88" t="s">
        <v>16</v>
      </c>
      <c r="L88" t="s">
        <v>66</v>
      </c>
      <c r="M88" t="s">
        <v>151</v>
      </c>
      <c r="N88" s="2" t="str">
        <f t="shared" si="1"/>
        <v/>
      </c>
      <c r="O88">
        <v>4.6550000000000002</v>
      </c>
      <c r="P88">
        <v>1.835</v>
      </c>
      <c r="Q88">
        <v>1.76</v>
      </c>
      <c r="R88">
        <v>5</v>
      </c>
      <c r="S88" t="str">
        <f>IF(datos_limpios[[#This Row],[Seating Capacity ]]&gt;4,"SI","NO")</f>
        <v>SI</v>
      </c>
      <c r="T88">
        <v>60</v>
      </c>
    </row>
    <row r="89" spans="1:20" x14ac:dyDescent="0.3">
      <c r="A89" t="s">
        <v>149</v>
      </c>
      <c r="B89" t="s">
        <v>733</v>
      </c>
      <c r="C89">
        <v>1569</v>
      </c>
      <c r="D89" s="3">
        <v>3500000</v>
      </c>
      <c r="E89" s="1">
        <f>datos_limpios[[#This Row],[Price INR   ]]*0.011</f>
        <v>38500</v>
      </c>
      <c r="F89">
        <v>2021</v>
      </c>
      <c r="G89">
        <v>7900</v>
      </c>
      <c r="H89" t="s">
        <v>21</v>
      </c>
      <c r="I89" t="s">
        <v>43</v>
      </c>
      <c r="J89" t="s">
        <v>104</v>
      </c>
      <c r="K89" t="s">
        <v>16</v>
      </c>
      <c r="L89" t="s">
        <v>734</v>
      </c>
      <c r="M89" t="s">
        <v>735</v>
      </c>
      <c r="N89" s="2" t="str">
        <f t="shared" si="1"/>
        <v/>
      </c>
      <c r="O89">
        <v>4.9850000000000003</v>
      </c>
      <c r="P89">
        <v>1.9259999999999999</v>
      </c>
      <c r="Q89">
        <v>1.867</v>
      </c>
      <c r="R89">
        <v>6</v>
      </c>
      <c r="S89" t="str">
        <f>IF(datos_limpios[[#This Row],[Seating Capacity ]]&gt;4,"SI","NO")</f>
        <v>SI</v>
      </c>
      <c r="T89">
        <v>75</v>
      </c>
    </row>
    <row r="90" spans="1:20" x14ac:dyDescent="0.3">
      <c r="A90" t="s">
        <v>55</v>
      </c>
      <c r="B90" t="s">
        <v>326</v>
      </c>
      <c r="C90">
        <v>1637</v>
      </c>
      <c r="D90" s="3">
        <v>425000</v>
      </c>
      <c r="E90" s="1">
        <f>datos_limpios[[#This Row],[Price INR   ]]*0.011</f>
        <v>4675</v>
      </c>
      <c r="F90">
        <v>2015</v>
      </c>
      <c r="G90">
        <v>75000</v>
      </c>
      <c r="H90" t="s">
        <v>21</v>
      </c>
      <c r="I90" t="s">
        <v>14</v>
      </c>
      <c r="J90" t="s">
        <v>104</v>
      </c>
      <c r="K90" t="s">
        <v>16</v>
      </c>
      <c r="L90" t="s">
        <v>52</v>
      </c>
      <c r="M90" t="s">
        <v>53</v>
      </c>
      <c r="N90" s="2" t="str">
        <f t="shared" si="1"/>
        <v/>
      </c>
      <c r="O90">
        <v>4.3150000000000004</v>
      </c>
      <c r="P90">
        <v>1.8220000000000001</v>
      </c>
      <c r="Q90">
        <v>1.6950000000000001</v>
      </c>
      <c r="R90">
        <v>5</v>
      </c>
      <c r="S90" t="str">
        <f>IF(datos_limpios[[#This Row],[Seating Capacity ]]&gt;4,"SI","NO")</f>
        <v>SI</v>
      </c>
      <c r="T90">
        <v>50</v>
      </c>
    </row>
    <row r="91" spans="1:20" x14ac:dyDescent="0.3">
      <c r="A91" t="s">
        <v>46</v>
      </c>
      <c r="B91" t="s">
        <v>335</v>
      </c>
      <c r="C91">
        <v>1663</v>
      </c>
      <c r="D91" s="3">
        <v>499000</v>
      </c>
      <c r="E91" s="1">
        <f>datos_limpios[[#This Row],[Price INR   ]]*0.011</f>
        <v>5489</v>
      </c>
      <c r="F91">
        <v>2014</v>
      </c>
      <c r="G91">
        <v>88000</v>
      </c>
      <c r="H91" t="s">
        <v>21</v>
      </c>
      <c r="I91" t="s">
        <v>43</v>
      </c>
      <c r="J91" t="s">
        <v>104</v>
      </c>
      <c r="K91" t="s">
        <v>23</v>
      </c>
      <c r="L91" t="s">
        <v>201</v>
      </c>
      <c r="M91" t="s">
        <v>336</v>
      </c>
      <c r="N91" s="2" t="str">
        <f t="shared" si="1"/>
        <v/>
      </c>
      <c r="O91">
        <v>4.3860000000000001</v>
      </c>
      <c r="P91">
        <v>1.6990000000000001</v>
      </c>
      <c r="Q91">
        <v>1.466</v>
      </c>
      <c r="R91">
        <v>5</v>
      </c>
      <c r="S91" t="str">
        <f>IF(datos_limpios[[#This Row],[Seating Capacity ]]&gt;4,"SI","NO")</f>
        <v>SI</v>
      </c>
      <c r="T91">
        <v>55</v>
      </c>
    </row>
    <row r="92" spans="1:20" x14ac:dyDescent="0.3">
      <c r="A92" t="s">
        <v>46</v>
      </c>
      <c r="B92" t="s">
        <v>1410</v>
      </c>
      <c r="C92">
        <v>1664</v>
      </c>
      <c r="D92" s="3">
        <v>500000</v>
      </c>
      <c r="E92" s="1">
        <f>datos_limpios[[#This Row],[Price INR   ]]*0.011</f>
        <v>5500</v>
      </c>
      <c r="F92">
        <v>2012</v>
      </c>
      <c r="G92">
        <v>86288</v>
      </c>
      <c r="H92" t="s">
        <v>21</v>
      </c>
      <c r="I92" t="s">
        <v>14</v>
      </c>
      <c r="J92" t="s">
        <v>104</v>
      </c>
      <c r="K92" t="s">
        <v>16</v>
      </c>
      <c r="L92" t="s">
        <v>215</v>
      </c>
      <c r="M92" t="s">
        <v>336</v>
      </c>
      <c r="N92" s="2" t="str">
        <f t="shared" si="1"/>
        <v/>
      </c>
      <c r="O92">
        <v>4.3860000000000001</v>
      </c>
      <c r="P92">
        <v>1.6990000000000001</v>
      </c>
      <c r="Q92">
        <v>1.466</v>
      </c>
      <c r="R92">
        <v>5</v>
      </c>
      <c r="S92" t="str">
        <f>IF(datos_limpios[[#This Row],[Seating Capacity ]]&gt;4,"SI","NO")</f>
        <v>SI</v>
      </c>
      <c r="T92">
        <v>55</v>
      </c>
    </row>
    <row r="93" spans="1:20" x14ac:dyDescent="0.3">
      <c r="A93" t="s">
        <v>46</v>
      </c>
      <c r="B93" t="s">
        <v>1402</v>
      </c>
      <c r="C93">
        <v>1677</v>
      </c>
      <c r="D93" s="3">
        <v>1160000</v>
      </c>
      <c r="E93" s="1">
        <f>datos_limpios[[#This Row],[Price INR   ]]*0.011</f>
        <v>12760</v>
      </c>
      <c r="F93">
        <v>2015</v>
      </c>
      <c r="G93">
        <v>47981</v>
      </c>
      <c r="H93" t="s">
        <v>21</v>
      </c>
      <c r="I93" t="s">
        <v>43</v>
      </c>
      <c r="J93" t="s">
        <v>104</v>
      </c>
      <c r="K93" t="s">
        <v>16</v>
      </c>
      <c r="L93" t="s">
        <v>130</v>
      </c>
      <c r="M93" t="s">
        <v>669</v>
      </c>
      <c r="N93" s="2" t="str">
        <f t="shared" si="1"/>
        <v/>
      </c>
      <c r="O93">
        <v>4.6589999999999998</v>
      </c>
      <c r="P93">
        <v>1.8140000000000001</v>
      </c>
      <c r="Q93">
        <v>1.476</v>
      </c>
      <c r="R93">
        <v>5</v>
      </c>
      <c r="S93" t="str">
        <f>IF(datos_limpios[[#This Row],[Seating Capacity ]]&gt;4,"SI","NO")</f>
        <v>SI</v>
      </c>
      <c r="T93">
        <v>50</v>
      </c>
    </row>
    <row r="94" spans="1:20" x14ac:dyDescent="0.3">
      <c r="A94" t="s">
        <v>947</v>
      </c>
      <c r="B94" t="s">
        <v>989</v>
      </c>
      <c r="C94">
        <v>1697</v>
      </c>
      <c r="D94" s="3">
        <v>900000</v>
      </c>
      <c r="E94" s="1">
        <f>datos_limpios[[#This Row],[Price INR   ]]*0.011</f>
        <v>9900</v>
      </c>
      <c r="F94">
        <v>2016</v>
      </c>
      <c r="G94">
        <v>70000</v>
      </c>
      <c r="H94" t="s">
        <v>21</v>
      </c>
      <c r="I94" t="s">
        <v>14</v>
      </c>
      <c r="J94" t="s">
        <v>104</v>
      </c>
      <c r="K94" t="s">
        <v>23</v>
      </c>
      <c r="L94" t="s">
        <v>949</v>
      </c>
      <c r="M94" t="s">
        <v>990</v>
      </c>
      <c r="N94" s="2" t="str">
        <f t="shared" si="1"/>
        <v/>
      </c>
      <c r="O94">
        <v>4.7549999999999999</v>
      </c>
      <c r="P94">
        <v>1.9</v>
      </c>
      <c r="Q94">
        <v>1.7849999999999999</v>
      </c>
      <c r="R94">
        <v>7</v>
      </c>
      <c r="S94" t="str">
        <f>IF(datos_limpios[[#This Row],[Seating Capacity ]]&gt;4,"SI","NO")</f>
        <v>SI</v>
      </c>
      <c r="T94">
        <v>78</v>
      </c>
    </row>
    <row r="95" spans="1:20" x14ac:dyDescent="0.3">
      <c r="A95" t="s">
        <v>63</v>
      </c>
      <c r="B95" t="s">
        <v>526</v>
      </c>
      <c r="C95">
        <v>1703</v>
      </c>
      <c r="D95" s="3">
        <v>375000</v>
      </c>
      <c r="E95" s="1">
        <f>datos_limpios[[#This Row],[Price INR   ]]*0.011</f>
        <v>4125</v>
      </c>
      <c r="F95">
        <v>2013</v>
      </c>
      <c r="G95">
        <v>97000</v>
      </c>
      <c r="H95" t="s">
        <v>21</v>
      </c>
      <c r="I95" t="s">
        <v>14</v>
      </c>
      <c r="J95" t="s">
        <v>104</v>
      </c>
      <c r="K95" t="s">
        <v>16</v>
      </c>
      <c r="L95" t="s">
        <v>162</v>
      </c>
      <c r="M95" t="s">
        <v>527</v>
      </c>
      <c r="N95" s="2" t="str">
        <f t="shared" si="1"/>
        <v/>
      </c>
      <c r="O95">
        <v>4.6550000000000002</v>
      </c>
      <c r="P95">
        <v>1.9650000000000001</v>
      </c>
      <c r="Q95">
        <v>1.9219999999999999</v>
      </c>
      <c r="R95">
        <v>7</v>
      </c>
      <c r="S95" t="str">
        <f>IF(datos_limpios[[#This Row],[Seating Capacity ]]&gt;4,"SI","NO")</f>
        <v>SI</v>
      </c>
      <c r="T95">
        <v>55</v>
      </c>
    </row>
    <row r="96" spans="1:20" x14ac:dyDescent="0.3">
      <c r="A96" t="s">
        <v>63</v>
      </c>
      <c r="B96" t="s">
        <v>1006</v>
      </c>
      <c r="C96">
        <v>1724</v>
      </c>
      <c r="D96" s="3">
        <v>740000</v>
      </c>
      <c r="E96" s="1">
        <f>datos_limpios[[#This Row],[Price INR   ]]*0.011</f>
        <v>8139.9999999999991</v>
      </c>
      <c r="F96">
        <v>2015</v>
      </c>
      <c r="G96">
        <v>155000</v>
      </c>
      <c r="H96" t="s">
        <v>21</v>
      </c>
      <c r="I96" t="s">
        <v>14</v>
      </c>
      <c r="J96" t="s">
        <v>104</v>
      </c>
      <c r="K96" t="s">
        <v>16</v>
      </c>
      <c r="L96" t="s">
        <v>162</v>
      </c>
      <c r="M96" t="s">
        <v>527</v>
      </c>
      <c r="N96" s="2" t="str">
        <f t="shared" si="1"/>
        <v/>
      </c>
      <c r="O96">
        <v>4.6550000000000002</v>
      </c>
      <c r="P96">
        <v>1.9650000000000001</v>
      </c>
      <c r="Q96">
        <v>1.9219999999999999</v>
      </c>
      <c r="R96">
        <v>7</v>
      </c>
      <c r="S96" t="str">
        <f>IF(datos_limpios[[#This Row],[Seating Capacity ]]&gt;4,"SI","NO")</f>
        <v>SI</v>
      </c>
      <c r="T96">
        <v>55</v>
      </c>
    </row>
    <row r="97" spans="1:20" x14ac:dyDescent="0.3">
      <c r="A97" t="s">
        <v>63</v>
      </c>
      <c r="B97" t="s">
        <v>1288</v>
      </c>
      <c r="C97">
        <v>1742</v>
      </c>
      <c r="D97" s="3">
        <v>1930000</v>
      </c>
      <c r="E97" s="1">
        <f>datos_limpios[[#This Row],[Price INR   ]]*0.011</f>
        <v>21230</v>
      </c>
      <c r="F97">
        <v>2021</v>
      </c>
      <c r="G97">
        <v>15000</v>
      </c>
      <c r="H97" t="s">
        <v>21</v>
      </c>
      <c r="I97" t="s">
        <v>14</v>
      </c>
      <c r="J97" t="s">
        <v>104</v>
      </c>
      <c r="K97" t="s">
        <v>16</v>
      </c>
      <c r="L97" t="s">
        <v>66</v>
      </c>
      <c r="M97" t="s">
        <v>265</v>
      </c>
      <c r="N97" s="2" t="str">
        <f t="shared" si="1"/>
        <v/>
      </c>
      <c r="O97">
        <v>4.5979999999999999</v>
      </c>
      <c r="P97">
        <v>1.8939999999999999</v>
      </c>
      <c r="Q97">
        <v>1.706</v>
      </c>
      <c r="R97">
        <v>5</v>
      </c>
      <c r="S97" t="str">
        <f>IF(datos_limpios[[#This Row],[Seating Capacity ]]&gt;4,"SI","NO")</f>
        <v>SI</v>
      </c>
      <c r="T97">
        <v>50</v>
      </c>
    </row>
    <row r="98" spans="1:20" x14ac:dyDescent="0.3">
      <c r="A98" t="s">
        <v>63</v>
      </c>
      <c r="B98" t="s">
        <v>724</v>
      </c>
      <c r="C98">
        <v>1743</v>
      </c>
      <c r="D98" s="3">
        <v>1995000</v>
      </c>
      <c r="E98" s="1">
        <f>datos_limpios[[#This Row],[Price INR   ]]*0.011</f>
        <v>21945</v>
      </c>
      <c r="F98">
        <v>2020</v>
      </c>
      <c r="G98">
        <v>8000</v>
      </c>
      <c r="H98" t="s">
        <v>21</v>
      </c>
      <c r="I98" t="s">
        <v>43</v>
      </c>
      <c r="J98" t="s">
        <v>104</v>
      </c>
      <c r="K98" t="s">
        <v>16</v>
      </c>
      <c r="L98" t="s">
        <v>66</v>
      </c>
      <c r="M98" t="s">
        <v>265</v>
      </c>
      <c r="N98" s="2" t="str">
        <f t="shared" si="1"/>
        <v/>
      </c>
      <c r="O98">
        <v>4.5979999999999999</v>
      </c>
      <c r="P98">
        <v>1.8939999999999999</v>
      </c>
      <c r="Q98">
        <v>1.706</v>
      </c>
      <c r="R98">
        <v>5</v>
      </c>
      <c r="S98" t="str">
        <f>IF(datos_limpios[[#This Row],[Seating Capacity ]]&gt;4,"SI","NO")</f>
        <v>SI</v>
      </c>
      <c r="T98">
        <v>50</v>
      </c>
    </row>
    <row r="99" spans="1:20" x14ac:dyDescent="0.3">
      <c r="A99" t="s">
        <v>63</v>
      </c>
      <c r="B99" t="s">
        <v>1138</v>
      </c>
      <c r="C99">
        <v>1748</v>
      </c>
      <c r="D99" s="3">
        <v>2275000</v>
      </c>
      <c r="E99" s="1">
        <f>datos_limpios[[#This Row],[Price INR   ]]*0.011</f>
        <v>25025</v>
      </c>
      <c r="F99">
        <v>2022</v>
      </c>
      <c r="G99">
        <v>38000</v>
      </c>
      <c r="H99" t="s">
        <v>21</v>
      </c>
      <c r="I99" t="s">
        <v>43</v>
      </c>
      <c r="J99" t="s">
        <v>104</v>
      </c>
      <c r="K99" t="s">
        <v>16</v>
      </c>
      <c r="L99" t="s">
        <v>66</v>
      </c>
      <c r="M99" t="s">
        <v>265</v>
      </c>
      <c r="N99" s="2" t="str">
        <f t="shared" si="1"/>
        <v/>
      </c>
      <c r="O99">
        <v>4.5979999999999999</v>
      </c>
      <c r="P99">
        <v>1.8939999999999999</v>
      </c>
      <c r="Q99">
        <v>1.706</v>
      </c>
      <c r="R99">
        <v>5</v>
      </c>
      <c r="S99" t="str">
        <f>IF(datos_limpios[[#This Row],[Seating Capacity ]]&gt;4,"SI","NO")</f>
        <v>SI</v>
      </c>
      <c r="T99">
        <v>50</v>
      </c>
    </row>
    <row r="100" spans="1:20" x14ac:dyDescent="0.3">
      <c r="A100" t="s">
        <v>31</v>
      </c>
      <c r="B100" t="s">
        <v>423</v>
      </c>
      <c r="C100">
        <v>1781</v>
      </c>
      <c r="D100" s="3">
        <v>825000</v>
      </c>
      <c r="E100" s="1">
        <f>datos_limpios[[#This Row],[Price INR   ]]*0.011</f>
        <v>9075</v>
      </c>
      <c r="F100">
        <v>2010</v>
      </c>
      <c r="G100">
        <v>114000</v>
      </c>
      <c r="H100" t="s">
        <v>21</v>
      </c>
      <c r="I100" t="s">
        <v>14</v>
      </c>
      <c r="J100" t="s">
        <v>104</v>
      </c>
      <c r="K100" t="s">
        <v>23</v>
      </c>
      <c r="L100" t="s">
        <v>251</v>
      </c>
      <c r="M100" t="s">
        <v>1543</v>
      </c>
      <c r="N100" s="2" t="str">
        <f t="shared" si="1"/>
        <v/>
      </c>
      <c r="O100">
        <v>4.6950000000000003</v>
      </c>
      <c r="P100">
        <v>1.84</v>
      </c>
      <c r="Q100">
        <v>1.85</v>
      </c>
      <c r="R100">
        <v>7</v>
      </c>
      <c r="S100" t="str">
        <f>IF(datos_limpios[[#This Row],[Seating Capacity ]]&gt;4,"SI","NO")</f>
        <v>SI</v>
      </c>
      <c r="T100">
        <v>80</v>
      </c>
    </row>
    <row r="101" spans="1:20" x14ac:dyDescent="0.3">
      <c r="A101" t="s">
        <v>31</v>
      </c>
      <c r="B101" t="s">
        <v>445</v>
      </c>
      <c r="C101">
        <v>1821</v>
      </c>
      <c r="D101" s="3">
        <v>1750000</v>
      </c>
      <c r="E101" s="1">
        <f>datos_limpios[[#This Row],[Price INR   ]]*0.011</f>
        <v>19250</v>
      </c>
      <c r="F101">
        <v>2015</v>
      </c>
      <c r="G101">
        <v>72000</v>
      </c>
      <c r="H101" t="s">
        <v>21</v>
      </c>
      <c r="I101" t="s">
        <v>43</v>
      </c>
      <c r="J101" t="s">
        <v>104</v>
      </c>
      <c r="K101" t="s">
        <v>23</v>
      </c>
      <c r="L101" t="s">
        <v>251</v>
      </c>
      <c r="M101" t="s">
        <v>252</v>
      </c>
      <c r="N101" s="2" t="str">
        <f t="shared" si="1"/>
        <v/>
      </c>
      <c r="O101">
        <v>4.7050000000000001</v>
      </c>
      <c r="P101">
        <v>1.84</v>
      </c>
      <c r="Q101">
        <v>1.85</v>
      </c>
      <c r="R101">
        <v>7</v>
      </c>
      <c r="S101" t="str">
        <f>IF(datos_limpios[[#This Row],[Seating Capacity ]]&gt;4,"SI","NO")</f>
        <v>SI</v>
      </c>
      <c r="T101">
        <v>80</v>
      </c>
    </row>
    <row r="102" spans="1:20" x14ac:dyDescent="0.3">
      <c r="A102" t="s">
        <v>31</v>
      </c>
      <c r="B102" t="s">
        <v>422</v>
      </c>
      <c r="C102">
        <v>1850</v>
      </c>
      <c r="D102" s="3">
        <v>2425000</v>
      </c>
      <c r="E102" s="1">
        <f>datos_limpios[[#This Row],[Price INR   ]]*0.011</f>
        <v>26675</v>
      </c>
      <c r="F102">
        <v>2022</v>
      </c>
      <c r="G102">
        <v>11000</v>
      </c>
      <c r="H102" t="s">
        <v>21</v>
      </c>
      <c r="I102" t="s">
        <v>43</v>
      </c>
      <c r="J102" t="s">
        <v>104</v>
      </c>
      <c r="K102" t="s">
        <v>16</v>
      </c>
      <c r="L102" t="s">
        <v>36</v>
      </c>
      <c r="M102" t="s">
        <v>37</v>
      </c>
      <c r="N102" s="2" t="str">
        <f t="shared" si="1"/>
        <v/>
      </c>
      <c r="O102">
        <v>4.7350000000000003</v>
      </c>
      <c r="P102">
        <v>1.83</v>
      </c>
      <c r="Q102">
        <v>1.7949999999999999</v>
      </c>
      <c r="R102">
        <v>7</v>
      </c>
      <c r="S102" t="str">
        <f>IF(datos_limpios[[#This Row],[Seating Capacity ]]&gt;4,"SI","NO")</f>
        <v>SI</v>
      </c>
      <c r="T102">
        <v>55</v>
      </c>
    </row>
    <row r="103" spans="1:20" x14ac:dyDescent="0.3">
      <c r="A103" t="s">
        <v>31</v>
      </c>
      <c r="B103" t="s">
        <v>180</v>
      </c>
      <c r="C103">
        <v>1851</v>
      </c>
      <c r="D103" s="3">
        <v>2550000</v>
      </c>
      <c r="E103" s="1">
        <f>datos_limpios[[#This Row],[Price INR   ]]*0.011</f>
        <v>28050</v>
      </c>
      <c r="F103">
        <v>2017</v>
      </c>
      <c r="G103">
        <v>44000</v>
      </c>
      <c r="H103" t="s">
        <v>21</v>
      </c>
      <c r="I103" t="s">
        <v>43</v>
      </c>
      <c r="J103" t="s">
        <v>104</v>
      </c>
      <c r="K103" t="s">
        <v>23</v>
      </c>
      <c r="L103" t="s">
        <v>181</v>
      </c>
      <c r="M103" t="s">
        <v>182</v>
      </c>
      <c r="N103" s="2" t="str">
        <f t="shared" si="1"/>
        <v/>
      </c>
      <c r="O103">
        <v>4.7949999999999999</v>
      </c>
      <c r="P103">
        <v>1.855</v>
      </c>
      <c r="Q103">
        <v>1.835</v>
      </c>
      <c r="R103">
        <v>7</v>
      </c>
      <c r="S103" t="str">
        <f>IF(datos_limpios[[#This Row],[Seating Capacity ]]&gt;4,"SI","NO")</f>
        <v>SI</v>
      </c>
      <c r="T103">
        <v>80</v>
      </c>
    </row>
    <row r="104" spans="1:20" x14ac:dyDescent="0.3">
      <c r="A104" t="s">
        <v>31</v>
      </c>
      <c r="B104" t="s">
        <v>769</v>
      </c>
      <c r="C104">
        <v>1864</v>
      </c>
      <c r="D104" s="3">
        <v>2980000</v>
      </c>
      <c r="E104" s="1">
        <f>datos_limpios[[#This Row],[Price INR   ]]*0.011</f>
        <v>32780</v>
      </c>
      <c r="F104">
        <v>2019</v>
      </c>
      <c r="G104">
        <v>92000</v>
      </c>
      <c r="H104" t="s">
        <v>21</v>
      </c>
      <c r="I104" t="s">
        <v>14</v>
      </c>
      <c r="J104" t="s">
        <v>104</v>
      </c>
      <c r="K104" t="s">
        <v>16</v>
      </c>
      <c r="L104" t="s">
        <v>181</v>
      </c>
      <c r="M104" t="s">
        <v>182</v>
      </c>
      <c r="N104" s="2" t="str">
        <f t="shared" si="1"/>
        <v/>
      </c>
      <c r="O104">
        <v>4.7949999999999999</v>
      </c>
      <c r="P104">
        <v>1.855</v>
      </c>
      <c r="Q104">
        <v>1.835</v>
      </c>
      <c r="R104">
        <v>7</v>
      </c>
      <c r="S104" t="str">
        <f>IF(datos_limpios[[#This Row],[Seating Capacity ]]&gt;4,"SI","NO")</f>
        <v>SI</v>
      </c>
      <c r="T104">
        <v>80</v>
      </c>
    </row>
    <row r="105" spans="1:20" x14ac:dyDescent="0.3">
      <c r="A105" t="s">
        <v>31</v>
      </c>
      <c r="B105" t="s">
        <v>180</v>
      </c>
      <c r="C105">
        <v>1875</v>
      </c>
      <c r="D105" s="3">
        <v>3550000</v>
      </c>
      <c r="E105" s="1">
        <f>datos_limpios[[#This Row],[Price INR   ]]*0.011</f>
        <v>39050</v>
      </c>
      <c r="F105">
        <v>2020</v>
      </c>
      <c r="G105">
        <v>55000</v>
      </c>
      <c r="H105" t="s">
        <v>21</v>
      </c>
      <c r="I105" t="s">
        <v>43</v>
      </c>
      <c r="J105" t="s">
        <v>104</v>
      </c>
      <c r="K105" t="s">
        <v>16</v>
      </c>
      <c r="L105" t="s">
        <v>181</v>
      </c>
      <c r="M105" t="s">
        <v>182</v>
      </c>
      <c r="N105" s="2" t="str">
        <f t="shared" si="1"/>
        <v/>
      </c>
      <c r="O105">
        <v>4.7949999999999999</v>
      </c>
      <c r="P105">
        <v>1.855</v>
      </c>
      <c r="Q105">
        <v>1.835</v>
      </c>
      <c r="R105">
        <v>7</v>
      </c>
      <c r="S105" t="str">
        <f>IF(datos_limpios[[#This Row],[Seating Capacity ]]&gt;4,"SI","NO")</f>
        <v>SI</v>
      </c>
      <c r="T105">
        <v>80</v>
      </c>
    </row>
    <row r="106" spans="1:20" x14ac:dyDescent="0.3">
      <c r="A106" t="s">
        <v>31</v>
      </c>
      <c r="B106" t="s">
        <v>1122</v>
      </c>
      <c r="C106">
        <v>1879</v>
      </c>
      <c r="D106" s="3">
        <v>11500000</v>
      </c>
      <c r="E106" s="1">
        <f>datos_limpios[[#This Row],[Price INR   ]]*0.011</f>
        <v>126499.99999999999</v>
      </c>
      <c r="F106">
        <v>2022</v>
      </c>
      <c r="G106">
        <v>4000</v>
      </c>
      <c r="H106" t="s">
        <v>1092</v>
      </c>
      <c r="I106" t="s">
        <v>43</v>
      </c>
      <c r="J106" t="s">
        <v>104</v>
      </c>
      <c r="K106" t="s">
        <v>16</v>
      </c>
      <c r="L106" t="s">
        <v>154</v>
      </c>
      <c r="M106" t="s">
        <v>1123</v>
      </c>
      <c r="N106" s="2" t="str">
        <f t="shared" si="1"/>
        <v/>
      </c>
      <c r="O106">
        <v>4.9349999999999996</v>
      </c>
      <c r="P106">
        <v>1.85</v>
      </c>
      <c r="Q106">
        <v>1.895</v>
      </c>
      <c r="R106">
        <v>7</v>
      </c>
      <c r="S106" t="str">
        <f>IF(datos_limpios[[#This Row],[Seating Capacity ]]&gt;4,"SI","NO")</f>
        <v>SI</v>
      </c>
      <c r="T106">
        <v>58</v>
      </c>
    </row>
    <row r="107" spans="1:20" x14ac:dyDescent="0.3">
      <c r="A107" t="s">
        <v>128</v>
      </c>
      <c r="B107" t="s">
        <v>1256</v>
      </c>
      <c r="C107">
        <v>75</v>
      </c>
      <c r="D107" s="3">
        <v>2850000</v>
      </c>
      <c r="E107" s="1">
        <f>datos_limpios[[#This Row],[Price INR   ]]*0.011</f>
        <v>31350</v>
      </c>
      <c r="F107">
        <v>2017</v>
      </c>
      <c r="G107">
        <v>58000</v>
      </c>
      <c r="H107" t="s">
        <v>13</v>
      </c>
      <c r="I107" t="s">
        <v>43</v>
      </c>
      <c r="J107" t="s">
        <v>104</v>
      </c>
      <c r="K107" t="s">
        <v>16</v>
      </c>
      <c r="L107" t="s">
        <v>48</v>
      </c>
      <c r="M107" t="s">
        <v>1257</v>
      </c>
      <c r="N107" s="2" t="str">
        <f t="shared" si="1"/>
        <v/>
      </c>
      <c r="O107">
        <v>4.9329999999999998</v>
      </c>
      <c r="P107">
        <v>1.8740000000000001</v>
      </c>
      <c r="Q107">
        <v>1.4550000000000001</v>
      </c>
      <c r="R107">
        <v>5</v>
      </c>
      <c r="S107" t="str">
        <f>IF(datos_limpios[[#This Row],[Seating Capacity ]]&gt;4,"SI","NO")</f>
        <v>SI</v>
      </c>
      <c r="T107">
        <v>75</v>
      </c>
    </row>
    <row r="108" spans="1:20" x14ac:dyDescent="0.3">
      <c r="A108" t="s">
        <v>128</v>
      </c>
      <c r="B108" t="s">
        <v>955</v>
      </c>
      <c r="C108">
        <v>100</v>
      </c>
      <c r="D108" s="3">
        <v>4151000</v>
      </c>
      <c r="E108" s="1">
        <f>datos_limpios[[#This Row],[Price INR   ]]*0.011</f>
        <v>45661</v>
      </c>
      <c r="F108">
        <v>2022</v>
      </c>
      <c r="G108">
        <v>1</v>
      </c>
      <c r="H108" t="s">
        <v>13</v>
      </c>
      <c r="I108" t="s">
        <v>43</v>
      </c>
      <c r="J108" t="s">
        <v>104</v>
      </c>
      <c r="K108" t="s">
        <v>287</v>
      </c>
      <c r="L108" t="s">
        <v>274</v>
      </c>
      <c r="M108" t="s">
        <v>275</v>
      </c>
      <c r="N108" s="2" t="str">
        <f t="shared" si="1"/>
        <v/>
      </c>
      <c r="O108">
        <v>4.7619999999999996</v>
      </c>
      <c r="P108">
        <v>1.847</v>
      </c>
      <c r="Q108">
        <v>1.4330000000000001</v>
      </c>
      <c r="R108">
        <v>5</v>
      </c>
      <c r="S108" t="str">
        <f>IF(datos_limpios[[#This Row],[Seating Capacity ]]&gt;4,"SI","NO")</f>
        <v>SI</v>
      </c>
      <c r="T108">
        <v>54</v>
      </c>
    </row>
    <row r="109" spans="1:20" x14ac:dyDescent="0.3">
      <c r="A109" t="s">
        <v>128</v>
      </c>
      <c r="B109" t="s">
        <v>955</v>
      </c>
      <c r="C109">
        <v>101</v>
      </c>
      <c r="D109" s="3">
        <v>4200000</v>
      </c>
      <c r="E109" s="1">
        <f>datos_limpios[[#This Row],[Price INR   ]]*0.011</f>
        <v>46200</v>
      </c>
      <c r="F109">
        <v>2021</v>
      </c>
      <c r="G109">
        <v>12321</v>
      </c>
      <c r="H109" t="s">
        <v>13</v>
      </c>
      <c r="I109" t="s">
        <v>43</v>
      </c>
      <c r="J109" t="s">
        <v>104</v>
      </c>
      <c r="K109" t="s">
        <v>287</v>
      </c>
      <c r="L109" t="s">
        <v>274</v>
      </c>
      <c r="M109" t="s">
        <v>275</v>
      </c>
      <c r="N109" s="2" t="str">
        <f t="shared" si="1"/>
        <v/>
      </c>
      <c r="O109">
        <v>4.7619999999999996</v>
      </c>
      <c r="P109">
        <v>1.847</v>
      </c>
      <c r="Q109">
        <v>1.4330000000000001</v>
      </c>
      <c r="R109">
        <v>5</v>
      </c>
      <c r="S109" t="str">
        <f>IF(datos_limpios[[#This Row],[Seating Capacity ]]&gt;4,"SI","NO")</f>
        <v>SI</v>
      </c>
      <c r="T109">
        <v>54</v>
      </c>
    </row>
    <row r="110" spans="1:20" x14ac:dyDescent="0.3">
      <c r="A110" t="s">
        <v>128</v>
      </c>
      <c r="B110" t="s">
        <v>793</v>
      </c>
      <c r="C110">
        <v>118</v>
      </c>
      <c r="D110" s="3">
        <v>9400000</v>
      </c>
      <c r="E110" s="1">
        <f>datos_limpios[[#This Row],[Price INR   ]]*0.011</f>
        <v>103400</v>
      </c>
      <c r="F110">
        <v>2022</v>
      </c>
      <c r="G110">
        <v>4500</v>
      </c>
      <c r="H110" t="s">
        <v>13</v>
      </c>
      <c r="I110" t="s">
        <v>43</v>
      </c>
      <c r="J110" t="s">
        <v>104</v>
      </c>
      <c r="K110" t="s">
        <v>16</v>
      </c>
      <c r="L110" t="s">
        <v>229</v>
      </c>
      <c r="M110" t="s">
        <v>794</v>
      </c>
      <c r="N110" s="2" t="str">
        <f t="shared" si="1"/>
        <v/>
      </c>
      <c r="O110">
        <v>5.0640000000000001</v>
      </c>
      <c r="P110">
        <v>1.97</v>
      </c>
      <c r="Q110">
        <v>1.7030000000000001</v>
      </c>
      <c r="R110">
        <v>7</v>
      </c>
      <c r="S110" t="str">
        <f>IF(datos_limpios[[#This Row],[Seating Capacity ]]&gt;4,"SI","NO")</f>
        <v>SI</v>
      </c>
      <c r="T110">
        <v>85</v>
      </c>
    </row>
    <row r="111" spans="1:20" x14ac:dyDescent="0.3">
      <c r="A111" t="s">
        <v>41</v>
      </c>
      <c r="B111" t="s">
        <v>620</v>
      </c>
      <c r="C111">
        <v>193</v>
      </c>
      <c r="D111" s="3">
        <v>5500000</v>
      </c>
      <c r="E111" s="1">
        <f>datos_limpios[[#This Row],[Price INR   ]]*0.011</f>
        <v>60500</v>
      </c>
      <c r="F111">
        <v>2020</v>
      </c>
      <c r="G111">
        <v>19000</v>
      </c>
      <c r="H111" t="s">
        <v>13</v>
      </c>
      <c r="I111" t="s">
        <v>43</v>
      </c>
      <c r="J111" t="s">
        <v>104</v>
      </c>
      <c r="K111" t="s">
        <v>16</v>
      </c>
      <c r="L111" t="s">
        <v>166</v>
      </c>
      <c r="M111" t="s">
        <v>525</v>
      </c>
      <c r="N111" s="2" t="str">
        <f t="shared" si="1"/>
        <v/>
      </c>
      <c r="O111">
        <v>4.633</v>
      </c>
      <c r="P111">
        <v>1.8109999999999999</v>
      </c>
      <c r="Q111">
        <v>1.429</v>
      </c>
      <c r="R111">
        <v>5</v>
      </c>
      <c r="S111" t="str">
        <f>IF(datos_limpios[[#This Row],[Seating Capacity ]]&gt;4,"SI","NO")</f>
        <v>SI</v>
      </c>
      <c r="T111">
        <v>57</v>
      </c>
    </row>
    <row r="112" spans="1:20" x14ac:dyDescent="0.3">
      <c r="A112" t="s">
        <v>664</v>
      </c>
      <c r="B112" t="s">
        <v>665</v>
      </c>
      <c r="C112">
        <v>225</v>
      </c>
      <c r="D112" s="3">
        <v>35000000</v>
      </c>
      <c r="E112" s="1">
        <f>datos_limpios[[#This Row],[Price INR   ]]*0.011</f>
        <v>385000</v>
      </c>
      <c r="F112">
        <v>2018</v>
      </c>
      <c r="G112">
        <v>9500</v>
      </c>
      <c r="H112" t="s">
        <v>13</v>
      </c>
      <c r="I112" t="s">
        <v>43</v>
      </c>
      <c r="J112" t="s">
        <v>104</v>
      </c>
      <c r="K112" t="s">
        <v>16</v>
      </c>
      <c r="L112" t="s">
        <v>666</v>
      </c>
      <c r="M112" t="s">
        <v>667</v>
      </c>
      <c r="N112" s="2" t="str">
        <f t="shared" si="1"/>
        <v/>
      </c>
      <c r="O112">
        <v>4.5679999999999996</v>
      </c>
      <c r="P112">
        <v>1.952</v>
      </c>
      <c r="Q112">
        <v>1.2130000000000001</v>
      </c>
      <c r="R112">
        <v>2</v>
      </c>
      <c r="S112" t="str">
        <f>IF(datos_limpios[[#This Row],[Seating Capacity ]]&gt;4,"SI","NO")</f>
        <v>NO</v>
      </c>
      <c r="T112">
        <v>78</v>
      </c>
    </row>
    <row r="113" spans="1:20" x14ac:dyDescent="0.3">
      <c r="A113" t="s">
        <v>548</v>
      </c>
      <c r="B113" t="s">
        <v>549</v>
      </c>
      <c r="C113">
        <v>226</v>
      </c>
      <c r="D113" s="3">
        <v>235000</v>
      </c>
      <c r="E113" s="1">
        <f>datos_limpios[[#This Row],[Price INR   ]]*0.011</f>
        <v>2585</v>
      </c>
      <c r="F113">
        <v>2011</v>
      </c>
      <c r="G113">
        <v>54000</v>
      </c>
      <c r="H113" t="s">
        <v>13</v>
      </c>
      <c r="I113" t="s">
        <v>14</v>
      </c>
      <c r="J113" t="s">
        <v>104</v>
      </c>
      <c r="K113" t="s">
        <v>16</v>
      </c>
      <c r="L113" t="s">
        <v>516</v>
      </c>
      <c r="M113" t="s">
        <v>1544</v>
      </c>
      <c r="N113" s="2" t="str">
        <f t="shared" si="1"/>
        <v/>
      </c>
      <c r="O113">
        <v>4.5599999999999996</v>
      </c>
      <c r="P113">
        <v>1.73</v>
      </c>
      <c r="Q113">
        <v>1.4870000000000001</v>
      </c>
      <c r="R113">
        <v>5</v>
      </c>
      <c r="S113" t="str">
        <f>IF(datos_limpios[[#This Row],[Seating Capacity ]]&gt;4,"SI","NO")</f>
        <v>SI</v>
      </c>
      <c r="T113">
        <v>45</v>
      </c>
    </row>
    <row r="114" spans="1:20" x14ac:dyDescent="0.3">
      <c r="A114" t="s">
        <v>107</v>
      </c>
      <c r="B114" t="s">
        <v>1109</v>
      </c>
      <c r="C114">
        <v>248</v>
      </c>
      <c r="D114" s="3">
        <v>550000</v>
      </c>
      <c r="E114" s="1">
        <f>datos_limpios[[#This Row],[Price INR   ]]*0.011</f>
        <v>6050</v>
      </c>
      <c r="F114">
        <v>2013</v>
      </c>
      <c r="G114">
        <v>47000</v>
      </c>
      <c r="H114" t="s">
        <v>13</v>
      </c>
      <c r="I114" t="s">
        <v>14</v>
      </c>
      <c r="J114" t="s">
        <v>104</v>
      </c>
      <c r="K114" t="s">
        <v>16</v>
      </c>
      <c r="L114" t="s">
        <v>720</v>
      </c>
      <c r="M114" t="s">
        <v>721</v>
      </c>
      <c r="N114" s="2" t="str">
        <f t="shared" si="1"/>
        <v/>
      </c>
      <c r="O114">
        <v>3.9990000000000001</v>
      </c>
      <c r="P114">
        <v>1.7649999999999999</v>
      </c>
      <c r="Q114">
        <v>1.708</v>
      </c>
      <c r="R114">
        <v>5</v>
      </c>
      <c r="S114" t="str">
        <f>IF(datos_limpios[[#This Row],[Seating Capacity ]]&gt;4,"SI","NO")</f>
        <v>SI</v>
      </c>
      <c r="T114">
        <v>52</v>
      </c>
    </row>
    <row r="115" spans="1:20" x14ac:dyDescent="0.3">
      <c r="A115" t="s">
        <v>107</v>
      </c>
      <c r="B115" t="s">
        <v>1060</v>
      </c>
      <c r="C115">
        <v>275</v>
      </c>
      <c r="D115" s="3">
        <v>8000000</v>
      </c>
      <c r="E115" s="1">
        <f>datos_limpios[[#This Row],[Price INR   ]]*0.011</f>
        <v>88000</v>
      </c>
      <c r="F115">
        <v>2017</v>
      </c>
      <c r="G115">
        <v>25000</v>
      </c>
      <c r="H115" t="s">
        <v>13</v>
      </c>
      <c r="I115" t="s">
        <v>43</v>
      </c>
      <c r="J115" t="s">
        <v>104</v>
      </c>
      <c r="K115" t="s">
        <v>184</v>
      </c>
      <c r="L115" t="s">
        <v>1061</v>
      </c>
      <c r="M115" t="s">
        <v>1062</v>
      </c>
      <c r="N115" s="2" t="str">
        <f t="shared" si="1"/>
        <v/>
      </c>
      <c r="O115">
        <v>4.7839999999999998</v>
      </c>
      <c r="P115">
        <v>2.08</v>
      </c>
      <c r="Q115">
        <v>1.391</v>
      </c>
      <c r="R115">
        <v>4</v>
      </c>
      <c r="S115" t="str">
        <f>IF(datos_limpios[[#This Row],[Seating Capacity ]]&gt;4,"SI","NO")</f>
        <v>NO</v>
      </c>
      <c r="T115">
        <v>60.9</v>
      </c>
    </row>
    <row r="116" spans="1:20" x14ac:dyDescent="0.3">
      <c r="A116" t="s">
        <v>11</v>
      </c>
      <c r="B116" t="s">
        <v>324</v>
      </c>
      <c r="C116">
        <v>280</v>
      </c>
      <c r="D116" s="3">
        <v>250000</v>
      </c>
      <c r="E116" s="1">
        <f>datos_limpios[[#This Row],[Price INR   ]]*0.011</f>
        <v>2750</v>
      </c>
      <c r="F116">
        <v>2006</v>
      </c>
      <c r="G116">
        <v>119300</v>
      </c>
      <c r="H116" t="s">
        <v>13</v>
      </c>
      <c r="I116" t="s">
        <v>43</v>
      </c>
      <c r="J116" t="s">
        <v>104</v>
      </c>
      <c r="K116" t="s">
        <v>184</v>
      </c>
      <c r="L116" t="s">
        <v>325</v>
      </c>
      <c r="M116" t="s">
        <v>1545</v>
      </c>
      <c r="N116" s="2" t="str">
        <f t="shared" si="1"/>
        <v/>
      </c>
      <c r="O116">
        <v>4.63</v>
      </c>
      <c r="P116">
        <v>1.78</v>
      </c>
      <c r="Q116">
        <v>1.71</v>
      </c>
      <c r="R116">
        <v>5</v>
      </c>
      <c r="S116" t="str">
        <f>IF(datos_limpios[[#This Row],[Seating Capacity ]]&gt;4,"SI","NO")</f>
        <v>SI</v>
      </c>
      <c r="T116">
        <v>58</v>
      </c>
    </row>
    <row r="117" spans="1:20" x14ac:dyDescent="0.3">
      <c r="A117" t="s">
        <v>11</v>
      </c>
      <c r="B117" t="s">
        <v>246</v>
      </c>
      <c r="C117">
        <v>284</v>
      </c>
      <c r="D117" s="3">
        <v>250000</v>
      </c>
      <c r="E117" s="1">
        <f>datos_limpios[[#This Row],[Price INR   ]]*0.011</f>
        <v>2750</v>
      </c>
      <c r="F117">
        <v>2009</v>
      </c>
      <c r="G117">
        <v>72256</v>
      </c>
      <c r="H117" t="s">
        <v>13</v>
      </c>
      <c r="I117" t="s">
        <v>14</v>
      </c>
      <c r="J117" t="s">
        <v>104</v>
      </c>
      <c r="K117" t="s">
        <v>16</v>
      </c>
      <c r="L117" t="s">
        <v>169</v>
      </c>
      <c r="M117" t="s">
        <v>1546</v>
      </c>
      <c r="N117" s="2" t="str">
        <f t="shared" si="1"/>
        <v/>
      </c>
      <c r="O117">
        <v>4.42</v>
      </c>
      <c r="P117">
        <v>1.6950000000000001</v>
      </c>
      <c r="Q117">
        <v>1.48</v>
      </c>
      <c r="R117">
        <v>5</v>
      </c>
      <c r="S117" t="str">
        <f>IF(datos_limpios[[#This Row],[Seating Capacity ]]&gt;4,"SI","NO")</f>
        <v>SI</v>
      </c>
      <c r="T117">
        <v>42</v>
      </c>
    </row>
    <row r="118" spans="1:20" x14ac:dyDescent="0.3">
      <c r="A118" t="s">
        <v>11</v>
      </c>
      <c r="B118" t="s">
        <v>973</v>
      </c>
      <c r="C118">
        <v>345</v>
      </c>
      <c r="D118" s="3">
        <v>550000</v>
      </c>
      <c r="E118" s="1">
        <f>datos_limpios[[#This Row],[Price INR   ]]*0.011</f>
        <v>6050</v>
      </c>
      <c r="F118">
        <v>2011</v>
      </c>
      <c r="G118">
        <v>69000</v>
      </c>
      <c r="H118" t="s">
        <v>13</v>
      </c>
      <c r="I118" t="s">
        <v>43</v>
      </c>
      <c r="J118" t="s">
        <v>104</v>
      </c>
      <c r="K118" t="s">
        <v>23</v>
      </c>
      <c r="L118" t="s">
        <v>169</v>
      </c>
      <c r="M118" t="s">
        <v>247</v>
      </c>
      <c r="N118" s="2" t="str">
        <f t="shared" si="1"/>
        <v/>
      </c>
      <c r="O118">
        <v>4.42</v>
      </c>
      <c r="P118">
        <v>1.6950000000000001</v>
      </c>
      <c r="Q118">
        <v>1.48</v>
      </c>
      <c r="R118">
        <v>5</v>
      </c>
      <c r="S118" t="str">
        <f>IF(datos_limpios[[#This Row],[Seating Capacity ]]&gt;4,"SI","NO")</f>
        <v>SI</v>
      </c>
      <c r="T118">
        <v>42</v>
      </c>
    </row>
    <row r="119" spans="1:20" x14ac:dyDescent="0.3">
      <c r="A119" t="s">
        <v>11</v>
      </c>
      <c r="B119" t="s">
        <v>193</v>
      </c>
      <c r="C119">
        <v>419</v>
      </c>
      <c r="D119" s="3">
        <v>1340000</v>
      </c>
      <c r="E119" s="1">
        <f>datos_limpios[[#This Row],[Price INR   ]]*0.011</f>
        <v>14740</v>
      </c>
      <c r="F119">
        <v>2021</v>
      </c>
      <c r="G119">
        <v>11000</v>
      </c>
      <c r="H119" t="s">
        <v>13</v>
      </c>
      <c r="I119" t="s">
        <v>43</v>
      </c>
      <c r="J119" t="s">
        <v>104</v>
      </c>
      <c r="K119" t="s">
        <v>16</v>
      </c>
      <c r="L119" t="s">
        <v>169</v>
      </c>
      <c r="M119" t="s">
        <v>170</v>
      </c>
      <c r="N119" s="2" t="str">
        <f t="shared" si="1"/>
        <v/>
      </c>
      <c r="O119">
        <v>4.4400000000000004</v>
      </c>
      <c r="P119">
        <v>1.6950000000000001</v>
      </c>
      <c r="Q119">
        <v>1.4950000000000001</v>
      </c>
      <c r="R119">
        <v>5</v>
      </c>
      <c r="S119" t="str">
        <f>IF(datos_limpios[[#This Row],[Seating Capacity ]]&gt;4,"SI","NO")</f>
        <v>SI</v>
      </c>
      <c r="T119">
        <v>40</v>
      </c>
    </row>
    <row r="120" spans="1:20" x14ac:dyDescent="0.3">
      <c r="A120" t="s">
        <v>26</v>
      </c>
      <c r="B120" t="s">
        <v>1320</v>
      </c>
      <c r="C120">
        <v>437</v>
      </c>
      <c r="D120" s="3">
        <v>185000</v>
      </c>
      <c r="E120" s="1">
        <f>datos_limpios[[#This Row],[Price INR   ]]*0.011</f>
        <v>2034.9999999999998</v>
      </c>
      <c r="F120">
        <v>2008</v>
      </c>
      <c r="G120">
        <v>61000</v>
      </c>
      <c r="H120" t="s">
        <v>13</v>
      </c>
      <c r="I120" t="s">
        <v>43</v>
      </c>
      <c r="J120" t="s">
        <v>104</v>
      </c>
      <c r="K120" t="s">
        <v>184</v>
      </c>
      <c r="L120" t="s">
        <v>29</v>
      </c>
      <c r="M120" t="s">
        <v>475</v>
      </c>
      <c r="N120" s="2" t="str">
        <f t="shared" si="1"/>
        <v/>
      </c>
      <c r="O120">
        <v>3.5649999999999999</v>
      </c>
      <c r="P120">
        <v>1.595</v>
      </c>
      <c r="Q120">
        <v>1.55</v>
      </c>
      <c r="R120">
        <v>5</v>
      </c>
      <c r="S120" t="str">
        <f>IF(datos_limpios[[#This Row],[Seating Capacity ]]&gt;4,"SI","NO")</f>
        <v>SI</v>
      </c>
      <c r="T120">
        <v>35</v>
      </c>
    </row>
    <row r="121" spans="1:20" x14ac:dyDescent="0.3">
      <c r="A121" t="s">
        <v>26</v>
      </c>
      <c r="B121" t="s">
        <v>315</v>
      </c>
      <c r="C121">
        <v>515</v>
      </c>
      <c r="D121" s="3">
        <v>425000</v>
      </c>
      <c r="E121" s="1">
        <f>datos_limpios[[#This Row],[Price INR   ]]*0.011</f>
        <v>4675</v>
      </c>
      <c r="F121">
        <v>2015</v>
      </c>
      <c r="G121">
        <v>11628</v>
      </c>
      <c r="H121" t="s">
        <v>13</v>
      </c>
      <c r="I121" t="s">
        <v>14</v>
      </c>
      <c r="J121" t="s">
        <v>104</v>
      </c>
      <c r="K121" t="s">
        <v>16</v>
      </c>
      <c r="L121" t="s">
        <v>29</v>
      </c>
      <c r="M121" t="s">
        <v>269</v>
      </c>
      <c r="N121" s="2" t="str">
        <f t="shared" si="1"/>
        <v/>
      </c>
      <c r="O121">
        <v>3.9950000000000001</v>
      </c>
      <c r="P121">
        <v>1.66</v>
      </c>
      <c r="Q121">
        <v>1.52</v>
      </c>
      <c r="R121">
        <v>5</v>
      </c>
      <c r="S121" t="str">
        <f>IF(datos_limpios[[#This Row],[Seating Capacity ]]&gt;4,"SI","NO")</f>
        <v>SI</v>
      </c>
      <c r="T121">
        <v>43</v>
      </c>
    </row>
    <row r="122" spans="1:20" x14ac:dyDescent="0.3">
      <c r="A122" t="s">
        <v>26</v>
      </c>
      <c r="B122" t="s">
        <v>235</v>
      </c>
      <c r="C122">
        <v>636</v>
      </c>
      <c r="D122" s="3">
        <v>750000</v>
      </c>
      <c r="E122" s="1">
        <f>datos_limpios[[#This Row],[Price INR   ]]*0.011</f>
        <v>8250</v>
      </c>
      <c r="F122">
        <v>2018</v>
      </c>
      <c r="G122">
        <v>16339</v>
      </c>
      <c r="H122" t="s">
        <v>13</v>
      </c>
      <c r="I122" t="s">
        <v>14</v>
      </c>
      <c r="J122" t="s">
        <v>104</v>
      </c>
      <c r="K122" t="s">
        <v>16</v>
      </c>
      <c r="L122" t="s">
        <v>81</v>
      </c>
      <c r="M122" t="s">
        <v>236</v>
      </c>
      <c r="N122" s="2" t="str">
        <f t="shared" si="1"/>
        <v/>
      </c>
      <c r="O122">
        <v>4.375</v>
      </c>
      <c r="P122">
        <v>1.7</v>
      </c>
      <c r="Q122">
        <v>1.4750000000000001</v>
      </c>
      <c r="R122">
        <v>5</v>
      </c>
      <c r="S122" t="str">
        <f>IF(datos_limpios[[#This Row],[Seating Capacity ]]&gt;4,"SI","NO")</f>
        <v>SI</v>
      </c>
      <c r="T122">
        <v>43</v>
      </c>
    </row>
    <row r="123" spans="1:20" x14ac:dyDescent="0.3">
      <c r="A123" t="s">
        <v>26</v>
      </c>
      <c r="B123" t="s">
        <v>901</v>
      </c>
      <c r="C123">
        <v>709</v>
      </c>
      <c r="D123" s="3">
        <v>1115000</v>
      </c>
      <c r="E123" s="1">
        <f>datos_limpios[[#This Row],[Price INR   ]]*0.011</f>
        <v>12265</v>
      </c>
      <c r="F123">
        <v>2018</v>
      </c>
      <c r="G123">
        <v>37000</v>
      </c>
      <c r="H123" t="s">
        <v>13</v>
      </c>
      <c r="I123" t="s">
        <v>14</v>
      </c>
      <c r="J123" t="s">
        <v>104</v>
      </c>
      <c r="K123" t="s">
        <v>23</v>
      </c>
      <c r="L123" t="s">
        <v>81</v>
      </c>
      <c r="M123" t="s">
        <v>82</v>
      </c>
      <c r="N123" s="2" t="str">
        <f t="shared" si="1"/>
        <v/>
      </c>
      <c r="O123">
        <v>4.2699999999999996</v>
      </c>
      <c r="P123">
        <v>1.78</v>
      </c>
      <c r="Q123">
        <v>1.665</v>
      </c>
      <c r="R123">
        <v>5</v>
      </c>
      <c r="S123" t="str">
        <f>IF(datos_limpios[[#This Row],[Seating Capacity ]]&gt;4,"SI","NO")</f>
        <v>SI</v>
      </c>
      <c r="T123">
        <v>55</v>
      </c>
    </row>
    <row r="124" spans="1:20" x14ac:dyDescent="0.3">
      <c r="A124" t="s">
        <v>26</v>
      </c>
      <c r="B124" t="s">
        <v>1185</v>
      </c>
      <c r="C124">
        <v>715</v>
      </c>
      <c r="D124" s="3">
        <v>1149000</v>
      </c>
      <c r="E124" s="1">
        <f>datos_limpios[[#This Row],[Price INR   ]]*0.011</f>
        <v>12639</v>
      </c>
      <c r="F124">
        <v>2019</v>
      </c>
      <c r="G124">
        <v>26894</v>
      </c>
      <c r="H124" t="s">
        <v>13</v>
      </c>
      <c r="I124" t="s">
        <v>43</v>
      </c>
      <c r="J124" t="s">
        <v>104</v>
      </c>
      <c r="K124" t="s">
        <v>16</v>
      </c>
      <c r="L124" t="s">
        <v>81</v>
      </c>
      <c r="M124" t="s">
        <v>1186</v>
      </c>
      <c r="N124" s="2" t="str">
        <f t="shared" si="1"/>
        <v/>
      </c>
      <c r="O124">
        <v>4.4400000000000004</v>
      </c>
      <c r="P124">
        <v>1.7290000000000001</v>
      </c>
      <c r="Q124">
        <v>1.4750000000000001</v>
      </c>
      <c r="R124">
        <v>5</v>
      </c>
      <c r="S124" t="str">
        <f>IF(datos_limpios[[#This Row],[Seating Capacity ]]&gt;4,"SI","NO")</f>
        <v>SI</v>
      </c>
      <c r="T124">
        <v>45</v>
      </c>
    </row>
    <row r="125" spans="1:20" x14ac:dyDescent="0.3">
      <c r="A125" t="s">
        <v>26</v>
      </c>
      <c r="B125" t="s">
        <v>1160</v>
      </c>
      <c r="C125">
        <v>720</v>
      </c>
      <c r="D125" s="3">
        <v>1175000</v>
      </c>
      <c r="E125" s="1">
        <f>datos_limpios[[#This Row],[Price INR   ]]*0.011</f>
        <v>12925</v>
      </c>
      <c r="F125">
        <v>2019</v>
      </c>
      <c r="G125">
        <v>20000</v>
      </c>
      <c r="H125" t="s">
        <v>13</v>
      </c>
      <c r="I125" t="s">
        <v>14</v>
      </c>
      <c r="J125" t="s">
        <v>104</v>
      </c>
      <c r="K125" t="s">
        <v>16</v>
      </c>
      <c r="L125" t="s">
        <v>81</v>
      </c>
      <c r="M125" t="s">
        <v>236</v>
      </c>
      <c r="N125" s="2" t="str">
        <f t="shared" si="1"/>
        <v/>
      </c>
      <c r="O125">
        <v>4.375</v>
      </c>
      <c r="P125">
        <v>1.7</v>
      </c>
      <c r="Q125">
        <v>1.4750000000000001</v>
      </c>
      <c r="R125">
        <v>5</v>
      </c>
      <c r="S125" t="str">
        <f>IF(datos_limpios[[#This Row],[Seating Capacity ]]&gt;4,"SI","NO")</f>
        <v>SI</v>
      </c>
      <c r="T125">
        <v>43</v>
      </c>
    </row>
    <row r="126" spans="1:20" x14ac:dyDescent="0.3">
      <c r="A126" t="s">
        <v>26</v>
      </c>
      <c r="B126" t="s">
        <v>291</v>
      </c>
      <c r="C126">
        <v>734</v>
      </c>
      <c r="D126" s="3">
        <v>1295000</v>
      </c>
      <c r="E126" s="1">
        <f>datos_limpios[[#This Row],[Price INR   ]]*0.011</f>
        <v>14245</v>
      </c>
      <c r="F126">
        <v>2018</v>
      </c>
      <c r="G126">
        <v>30000</v>
      </c>
      <c r="H126" t="s">
        <v>13</v>
      </c>
      <c r="I126" t="s">
        <v>43</v>
      </c>
      <c r="J126" t="s">
        <v>104</v>
      </c>
      <c r="K126" t="s">
        <v>16</v>
      </c>
      <c r="L126" t="s">
        <v>81</v>
      </c>
      <c r="M126" t="s">
        <v>82</v>
      </c>
      <c r="N126" s="2" t="str">
        <f t="shared" si="1"/>
        <v/>
      </c>
      <c r="O126">
        <v>4.2699999999999996</v>
      </c>
      <c r="P126">
        <v>1.78</v>
      </c>
      <c r="Q126">
        <v>1.665</v>
      </c>
      <c r="R126">
        <v>5</v>
      </c>
      <c r="S126" t="str">
        <f>IF(datos_limpios[[#This Row],[Seating Capacity ]]&gt;4,"SI","NO")</f>
        <v>SI</v>
      </c>
      <c r="T126">
        <v>55</v>
      </c>
    </row>
    <row r="127" spans="1:20" x14ac:dyDescent="0.3">
      <c r="A127" t="s">
        <v>26</v>
      </c>
      <c r="B127" t="s">
        <v>553</v>
      </c>
      <c r="C127">
        <v>756</v>
      </c>
      <c r="D127" s="3">
        <v>1789999</v>
      </c>
      <c r="E127" s="1">
        <f>datos_limpios[[#This Row],[Price INR   ]]*0.011</f>
        <v>19689.988999999998</v>
      </c>
      <c r="F127">
        <v>2018</v>
      </c>
      <c r="G127">
        <v>46000</v>
      </c>
      <c r="H127" t="s">
        <v>13</v>
      </c>
      <c r="I127" t="s">
        <v>43</v>
      </c>
      <c r="J127" t="s">
        <v>104</v>
      </c>
      <c r="K127" t="s">
        <v>16</v>
      </c>
      <c r="L127" t="s">
        <v>311</v>
      </c>
      <c r="M127" t="s">
        <v>497</v>
      </c>
      <c r="N127" s="2" t="str">
        <f t="shared" si="1"/>
        <v/>
      </c>
      <c r="O127">
        <v>4.4749999999999996</v>
      </c>
      <c r="P127">
        <v>1.85</v>
      </c>
      <c r="Q127">
        <v>1.66</v>
      </c>
      <c r="R127">
        <v>5</v>
      </c>
      <c r="S127" t="str">
        <f>IF(datos_limpios[[#This Row],[Seating Capacity ]]&gt;4,"SI","NO")</f>
        <v>SI</v>
      </c>
      <c r="T127">
        <v>62</v>
      </c>
    </row>
    <row r="128" spans="1:20" x14ac:dyDescent="0.3">
      <c r="A128" t="s">
        <v>26</v>
      </c>
      <c r="B128" t="s">
        <v>270</v>
      </c>
      <c r="C128">
        <v>759</v>
      </c>
      <c r="D128" s="3">
        <v>1875000</v>
      </c>
      <c r="E128" s="1">
        <f>datos_limpios[[#This Row],[Price INR   ]]*0.011</f>
        <v>20625</v>
      </c>
      <c r="F128">
        <v>2022</v>
      </c>
      <c r="G128">
        <v>18000</v>
      </c>
      <c r="H128" t="s">
        <v>13</v>
      </c>
      <c r="I128" t="s">
        <v>43</v>
      </c>
      <c r="J128" t="s">
        <v>104</v>
      </c>
      <c r="K128" t="s">
        <v>16</v>
      </c>
      <c r="L128" t="s">
        <v>271</v>
      </c>
      <c r="M128" t="s">
        <v>272</v>
      </c>
      <c r="N128" s="2" t="str">
        <f t="shared" si="1"/>
        <v/>
      </c>
      <c r="O128">
        <v>4.3</v>
      </c>
      <c r="P128">
        <v>1.79</v>
      </c>
      <c r="Q128">
        <v>1.635</v>
      </c>
      <c r="R128">
        <v>5</v>
      </c>
      <c r="S128" t="str">
        <f>IF(datos_limpios[[#This Row],[Seating Capacity ]]&gt;4,"SI","NO")</f>
        <v>SI</v>
      </c>
      <c r="T128">
        <v>50</v>
      </c>
    </row>
    <row r="129" spans="1:20" x14ac:dyDescent="0.3">
      <c r="A129" t="s">
        <v>26</v>
      </c>
      <c r="B129" t="s">
        <v>270</v>
      </c>
      <c r="C129">
        <v>760</v>
      </c>
      <c r="D129" s="3">
        <v>1875000</v>
      </c>
      <c r="E129" s="1">
        <f>datos_limpios[[#This Row],[Price INR   ]]*0.011</f>
        <v>20625</v>
      </c>
      <c r="F129">
        <v>2020</v>
      </c>
      <c r="G129">
        <v>18000</v>
      </c>
      <c r="H129" t="s">
        <v>13</v>
      </c>
      <c r="I129" t="s">
        <v>43</v>
      </c>
      <c r="J129" t="s">
        <v>104</v>
      </c>
      <c r="K129" t="s">
        <v>16</v>
      </c>
      <c r="L129" t="s">
        <v>271</v>
      </c>
      <c r="M129" t="s">
        <v>272</v>
      </c>
      <c r="N129" s="2" t="str">
        <f t="shared" si="1"/>
        <v/>
      </c>
      <c r="O129">
        <v>4.3</v>
      </c>
      <c r="P129">
        <v>1.79</v>
      </c>
      <c r="Q129">
        <v>1.635</v>
      </c>
      <c r="R129">
        <v>5</v>
      </c>
      <c r="S129" t="str">
        <f>IF(datos_limpios[[#This Row],[Seating Capacity ]]&gt;4,"SI","NO")</f>
        <v>SI</v>
      </c>
      <c r="T129">
        <v>50</v>
      </c>
    </row>
    <row r="130" spans="1:20" x14ac:dyDescent="0.3">
      <c r="A130" t="s">
        <v>26</v>
      </c>
      <c r="B130" t="s">
        <v>874</v>
      </c>
      <c r="C130">
        <v>761</v>
      </c>
      <c r="D130" s="3">
        <v>1911000</v>
      </c>
      <c r="E130" s="1">
        <f>datos_limpios[[#This Row],[Price INR   ]]*0.011</f>
        <v>21021</v>
      </c>
      <c r="F130">
        <v>2022</v>
      </c>
      <c r="G130">
        <v>1300</v>
      </c>
      <c r="H130" t="s">
        <v>13</v>
      </c>
      <c r="I130" t="s">
        <v>43</v>
      </c>
      <c r="J130" t="s">
        <v>104</v>
      </c>
      <c r="K130" t="s">
        <v>16</v>
      </c>
      <c r="L130" t="s">
        <v>271</v>
      </c>
      <c r="M130" t="s">
        <v>272</v>
      </c>
      <c r="N130" s="2" t="str">
        <f t="shared" ref="N130:N193" si="2">MID(M130, 1, FIND("@", M130) - LEN(MID(M130, 1, FIND("@", M130) - 1)) - 1)</f>
        <v/>
      </c>
      <c r="O130">
        <v>4.3</v>
      </c>
      <c r="P130">
        <v>1.79</v>
      </c>
      <c r="Q130">
        <v>1.635</v>
      </c>
      <c r="R130">
        <v>5</v>
      </c>
      <c r="S130" t="str">
        <f>IF(datos_limpios[[#This Row],[Seating Capacity ]]&gt;4,"SI","NO")</f>
        <v>SI</v>
      </c>
      <c r="T130">
        <v>50</v>
      </c>
    </row>
    <row r="131" spans="1:20" x14ac:dyDescent="0.3">
      <c r="A131" t="s">
        <v>158</v>
      </c>
      <c r="B131" t="s">
        <v>1079</v>
      </c>
      <c r="C131">
        <v>791</v>
      </c>
      <c r="D131" s="3">
        <v>1748999</v>
      </c>
      <c r="E131" s="1">
        <f>datos_limpios[[#This Row],[Price INR   ]]*0.011</f>
        <v>19238.988999999998</v>
      </c>
      <c r="F131">
        <v>2021</v>
      </c>
      <c r="G131">
        <v>25700</v>
      </c>
      <c r="H131" t="s">
        <v>13</v>
      </c>
      <c r="I131" t="s">
        <v>14</v>
      </c>
      <c r="J131" t="s">
        <v>104</v>
      </c>
      <c r="K131" t="s">
        <v>16</v>
      </c>
      <c r="L131" t="s">
        <v>516</v>
      </c>
      <c r="M131" t="s">
        <v>517</v>
      </c>
      <c r="N131" s="2" t="str">
        <f t="shared" si="2"/>
        <v/>
      </c>
      <c r="O131">
        <v>4.3949999999999996</v>
      </c>
      <c r="P131">
        <v>1.8180000000000001</v>
      </c>
      <c r="Q131">
        <v>1.64</v>
      </c>
      <c r="R131">
        <v>5</v>
      </c>
      <c r="S131" t="str">
        <f>IF(datos_limpios[[#This Row],[Seating Capacity ]]&gt;4,"SI","NO")</f>
        <v>SI</v>
      </c>
      <c r="T131">
        <v>60</v>
      </c>
    </row>
    <row r="132" spans="1:20" x14ac:dyDescent="0.3">
      <c r="A132" t="s">
        <v>300</v>
      </c>
      <c r="B132" t="s">
        <v>760</v>
      </c>
      <c r="C132">
        <v>801</v>
      </c>
      <c r="D132" s="3">
        <v>1275000</v>
      </c>
      <c r="E132" s="1">
        <f>datos_limpios[[#This Row],[Price INR   ]]*0.011</f>
        <v>14025</v>
      </c>
      <c r="F132">
        <v>2020</v>
      </c>
      <c r="G132">
        <v>42000</v>
      </c>
      <c r="H132" t="s">
        <v>13</v>
      </c>
      <c r="I132" t="s">
        <v>14</v>
      </c>
      <c r="J132" t="s">
        <v>104</v>
      </c>
      <c r="K132" t="s">
        <v>16</v>
      </c>
      <c r="L132" t="s">
        <v>169</v>
      </c>
      <c r="M132" t="s">
        <v>607</v>
      </c>
      <c r="N132" s="2" t="str">
        <f t="shared" si="2"/>
        <v/>
      </c>
      <c r="O132">
        <v>4.3150000000000004</v>
      </c>
      <c r="P132">
        <v>1.8</v>
      </c>
      <c r="Q132">
        <v>1.645</v>
      </c>
      <c r="R132">
        <v>5</v>
      </c>
      <c r="S132" t="str">
        <f>IF(datos_limpios[[#This Row],[Seating Capacity ]]&gt;4,"SI","NO")</f>
        <v>SI</v>
      </c>
      <c r="T132">
        <v>50</v>
      </c>
    </row>
    <row r="133" spans="1:20" x14ac:dyDescent="0.3">
      <c r="A133" t="s">
        <v>300</v>
      </c>
      <c r="B133" t="s">
        <v>691</v>
      </c>
      <c r="C133">
        <v>811</v>
      </c>
      <c r="D133" s="3">
        <v>1525000</v>
      </c>
      <c r="E133" s="1">
        <f>datos_limpios[[#This Row],[Price INR   ]]*0.011</f>
        <v>16775</v>
      </c>
      <c r="F133">
        <v>2021</v>
      </c>
      <c r="G133">
        <v>14000</v>
      </c>
      <c r="H133" t="s">
        <v>13</v>
      </c>
      <c r="I133" t="s">
        <v>14</v>
      </c>
      <c r="J133" t="s">
        <v>104</v>
      </c>
      <c r="K133" t="s">
        <v>16</v>
      </c>
      <c r="L133" t="s">
        <v>169</v>
      </c>
      <c r="M133" t="s">
        <v>692</v>
      </c>
      <c r="N133" s="2" t="str">
        <f t="shared" si="2"/>
        <v/>
      </c>
      <c r="O133">
        <v>4.3150000000000004</v>
      </c>
      <c r="P133">
        <v>1.8</v>
      </c>
      <c r="Q133">
        <v>1.645</v>
      </c>
      <c r="R133">
        <v>5</v>
      </c>
      <c r="S133" t="str">
        <f>IF(datos_limpios[[#This Row],[Seating Capacity ]]&gt;4,"SI","NO")</f>
        <v>SI</v>
      </c>
      <c r="T133">
        <v>50</v>
      </c>
    </row>
    <row r="134" spans="1:20" x14ac:dyDescent="0.3">
      <c r="A134" t="s">
        <v>300</v>
      </c>
      <c r="B134" t="s">
        <v>1084</v>
      </c>
      <c r="C134">
        <v>818</v>
      </c>
      <c r="D134" s="3">
        <v>1850000</v>
      </c>
      <c r="E134" s="1">
        <f>datos_limpios[[#This Row],[Price INR   ]]*0.011</f>
        <v>20350</v>
      </c>
      <c r="F134">
        <v>2020</v>
      </c>
      <c r="G134">
        <v>7000</v>
      </c>
      <c r="H134" t="s">
        <v>13</v>
      </c>
      <c r="I134" t="s">
        <v>43</v>
      </c>
      <c r="J134" t="s">
        <v>104</v>
      </c>
      <c r="K134" t="s">
        <v>16</v>
      </c>
      <c r="L134" t="s">
        <v>271</v>
      </c>
      <c r="M134" t="s">
        <v>272</v>
      </c>
      <c r="N134" s="2" t="str">
        <f t="shared" si="2"/>
        <v/>
      </c>
      <c r="O134">
        <v>4.3150000000000004</v>
      </c>
      <c r="P134">
        <v>1.8</v>
      </c>
      <c r="Q134">
        <v>1.645</v>
      </c>
      <c r="R134">
        <v>5</v>
      </c>
      <c r="S134" t="str">
        <f>IF(datos_limpios[[#This Row],[Seating Capacity ]]&gt;4,"SI","NO")</f>
        <v>SI</v>
      </c>
      <c r="T134">
        <v>50</v>
      </c>
    </row>
    <row r="135" spans="1:20" x14ac:dyDescent="0.3">
      <c r="A135" t="s">
        <v>1042</v>
      </c>
      <c r="B135" t="s">
        <v>1043</v>
      </c>
      <c r="C135">
        <v>853</v>
      </c>
      <c r="D135" s="3">
        <v>4375000</v>
      </c>
      <c r="E135" s="1">
        <f>datos_limpios[[#This Row],[Price INR   ]]*0.011</f>
        <v>48125</v>
      </c>
      <c r="F135">
        <v>2018</v>
      </c>
      <c r="G135">
        <v>54500</v>
      </c>
      <c r="H135" t="s">
        <v>13</v>
      </c>
      <c r="I135" t="s">
        <v>43</v>
      </c>
      <c r="J135" t="s">
        <v>104</v>
      </c>
      <c r="K135" t="s">
        <v>23</v>
      </c>
      <c r="L135" t="s">
        <v>154</v>
      </c>
      <c r="M135" t="s">
        <v>1044</v>
      </c>
      <c r="N135" s="2" t="str">
        <f t="shared" si="2"/>
        <v/>
      </c>
      <c r="O135">
        <v>4.6399999999999997</v>
      </c>
      <c r="P135">
        <v>1.845</v>
      </c>
      <c r="Q135">
        <v>1.645</v>
      </c>
      <c r="R135">
        <v>5</v>
      </c>
      <c r="S135" t="str">
        <f>IF(datos_limpios[[#This Row],[Seating Capacity ]]&gt;4,"SI","NO")</f>
        <v>SI</v>
      </c>
      <c r="T135">
        <v>56</v>
      </c>
    </row>
    <row r="136" spans="1:20" x14ac:dyDescent="0.3">
      <c r="A136" t="s">
        <v>136</v>
      </c>
      <c r="B136" t="s">
        <v>205</v>
      </c>
      <c r="C136">
        <v>951</v>
      </c>
      <c r="D136" s="3">
        <v>1650000</v>
      </c>
      <c r="E136" s="1">
        <f>datos_limpios[[#This Row],[Price INR   ]]*0.011</f>
        <v>18150</v>
      </c>
      <c r="F136">
        <v>2022</v>
      </c>
      <c r="G136">
        <v>10000</v>
      </c>
      <c r="H136" t="s">
        <v>13</v>
      </c>
      <c r="I136" t="s">
        <v>43</v>
      </c>
      <c r="J136" t="s">
        <v>104</v>
      </c>
      <c r="K136" t="s">
        <v>16</v>
      </c>
      <c r="L136" t="s">
        <v>206</v>
      </c>
      <c r="M136" t="s">
        <v>207</v>
      </c>
      <c r="N136" s="2" t="str">
        <f t="shared" si="2"/>
        <v/>
      </c>
      <c r="O136">
        <v>3.9849999999999999</v>
      </c>
      <c r="P136">
        <v>1.82</v>
      </c>
      <c r="Q136">
        <v>1.8440000000000001</v>
      </c>
      <c r="R136">
        <v>4</v>
      </c>
      <c r="S136" t="str">
        <f>IF(datos_limpios[[#This Row],[Seating Capacity ]]&gt;4,"SI","NO")</f>
        <v>NO</v>
      </c>
      <c r="T136">
        <v>57</v>
      </c>
    </row>
    <row r="137" spans="1:20" x14ac:dyDescent="0.3">
      <c r="A137" t="s">
        <v>136</v>
      </c>
      <c r="B137" t="s">
        <v>205</v>
      </c>
      <c r="C137">
        <v>956</v>
      </c>
      <c r="D137" s="3">
        <v>1710000</v>
      </c>
      <c r="E137" s="1">
        <f>datos_limpios[[#This Row],[Price INR   ]]*0.011</f>
        <v>18810</v>
      </c>
      <c r="F137">
        <v>2021</v>
      </c>
      <c r="G137">
        <v>4400</v>
      </c>
      <c r="H137" t="s">
        <v>13</v>
      </c>
      <c r="I137" t="s">
        <v>43</v>
      </c>
      <c r="J137" t="s">
        <v>104</v>
      </c>
      <c r="K137" t="s">
        <v>16</v>
      </c>
      <c r="L137" t="s">
        <v>206</v>
      </c>
      <c r="M137" t="s">
        <v>207</v>
      </c>
      <c r="N137" s="2" t="str">
        <f t="shared" si="2"/>
        <v/>
      </c>
      <c r="O137">
        <v>3.9849999999999999</v>
      </c>
      <c r="P137">
        <v>1.82</v>
      </c>
      <c r="Q137">
        <v>1.8440000000000001</v>
      </c>
      <c r="R137">
        <v>4</v>
      </c>
      <c r="S137" t="str">
        <f>IF(datos_limpios[[#This Row],[Seating Capacity ]]&gt;4,"SI","NO")</f>
        <v>NO</v>
      </c>
      <c r="T137">
        <v>57</v>
      </c>
    </row>
    <row r="138" spans="1:20" x14ac:dyDescent="0.3">
      <c r="A138" t="s">
        <v>19</v>
      </c>
      <c r="B138" t="s">
        <v>761</v>
      </c>
      <c r="C138">
        <v>1060</v>
      </c>
      <c r="D138" s="3">
        <v>328000</v>
      </c>
      <c r="E138" s="1">
        <f>datos_limpios[[#This Row],[Price INR   ]]*0.011</f>
        <v>3608</v>
      </c>
      <c r="F138">
        <v>2018</v>
      </c>
      <c r="G138">
        <v>26807</v>
      </c>
      <c r="H138" t="s">
        <v>13</v>
      </c>
      <c r="I138" t="s">
        <v>14</v>
      </c>
      <c r="J138" t="s">
        <v>104</v>
      </c>
      <c r="K138" t="s">
        <v>23</v>
      </c>
      <c r="L138" t="s">
        <v>175</v>
      </c>
      <c r="M138" t="s">
        <v>176</v>
      </c>
      <c r="N138" s="2" t="str">
        <f t="shared" si="2"/>
        <v/>
      </c>
      <c r="O138">
        <v>3.6749999999999998</v>
      </c>
      <c r="P138">
        <v>1.4750000000000001</v>
      </c>
      <c r="Q138">
        <v>1.8</v>
      </c>
      <c r="R138">
        <v>5</v>
      </c>
      <c r="S138" t="str">
        <f>IF(datos_limpios[[#This Row],[Seating Capacity ]]&gt;4,"SI","NO")</f>
        <v>SI</v>
      </c>
      <c r="T138">
        <v>40</v>
      </c>
    </row>
    <row r="139" spans="1:20" x14ac:dyDescent="0.3">
      <c r="A139" t="s">
        <v>19</v>
      </c>
      <c r="B139" t="s">
        <v>654</v>
      </c>
      <c r="C139">
        <v>1067</v>
      </c>
      <c r="D139" s="3">
        <v>345000</v>
      </c>
      <c r="E139" s="1">
        <f>datos_limpios[[#This Row],[Price INR   ]]*0.011</f>
        <v>3795</v>
      </c>
      <c r="F139">
        <v>2007</v>
      </c>
      <c r="G139">
        <v>92000</v>
      </c>
      <c r="H139" t="s">
        <v>13</v>
      </c>
      <c r="I139" t="s">
        <v>43</v>
      </c>
      <c r="J139" t="s">
        <v>104</v>
      </c>
      <c r="K139" t="s">
        <v>184</v>
      </c>
      <c r="L139" t="s">
        <v>44</v>
      </c>
      <c r="M139" t="s">
        <v>655</v>
      </c>
      <c r="N139" s="2" t="str">
        <f t="shared" si="2"/>
        <v/>
      </c>
      <c r="O139">
        <v>4.47</v>
      </c>
      <c r="P139">
        <v>1.81</v>
      </c>
      <c r="Q139">
        <v>1.6950000000000001</v>
      </c>
      <c r="R139">
        <v>5</v>
      </c>
      <c r="S139" t="str">
        <f>IF(datos_limpios[[#This Row],[Seating Capacity ]]&gt;4,"SI","NO")</f>
        <v>SI</v>
      </c>
      <c r="T139">
        <v>66</v>
      </c>
    </row>
    <row r="140" spans="1:20" x14ac:dyDescent="0.3">
      <c r="A140" t="s">
        <v>119</v>
      </c>
      <c r="B140" t="s">
        <v>1476</v>
      </c>
      <c r="C140">
        <v>1401</v>
      </c>
      <c r="D140" s="3">
        <v>950000</v>
      </c>
      <c r="E140" s="1">
        <f>datos_limpios[[#This Row],[Price INR   ]]*0.011</f>
        <v>10450</v>
      </c>
      <c r="F140">
        <v>2011</v>
      </c>
      <c r="G140">
        <v>65000</v>
      </c>
      <c r="H140" t="s">
        <v>13</v>
      </c>
      <c r="I140" t="s">
        <v>43</v>
      </c>
      <c r="J140" t="s">
        <v>104</v>
      </c>
      <c r="K140" t="s">
        <v>23</v>
      </c>
      <c r="L140" t="s">
        <v>232</v>
      </c>
      <c r="M140" t="s">
        <v>816</v>
      </c>
      <c r="N140" s="2" t="str">
        <f t="shared" si="2"/>
        <v/>
      </c>
      <c r="O140">
        <v>4.8789999999999996</v>
      </c>
      <c r="P140">
        <v>1.8540000000000001</v>
      </c>
      <c r="Q140">
        <v>1.474</v>
      </c>
      <c r="R140">
        <v>5</v>
      </c>
      <c r="S140" t="str">
        <f>IF(datos_limpios[[#This Row],[Seating Capacity ]]&gt;4,"SI","NO")</f>
        <v>SI</v>
      </c>
      <c r="T140">
        <v>80</v>
      </c>
    </row>
    <row r="141" spans="1:20" x14ac:dyDescent="0.3">
      <c r="A141" t="s">
        <v>119</v>
      </c>
      <c r="B141" t="s">
        <v>599</v>
      </c>
      <c r="C141">
        <v>1426</v>
      </c>
      <c r="D141" s="3">
        <v>1850000</v>
      </c>
      <c r="E141" s="1">
        <f>datos_limpios[[#This Row],[Price INR   ]]*0.011</f>
        <v>20350</v>
      </c>
      <c r="F141">
        <v>2011</v>
      </c>
      <c r="G141">
        <v>26000</v>
      </c>
      <c r="H141" t="s">
        <v>13</v>
      </c>
      <c r="I141" t="s">
        <v>43</v>
      </c>
      <c r="J141" t="s">
        <v>104</v>
      </c>
      <c r="K141" t="s">
        <v>16</v>
      </c>
      <c r="L141" t="s">
        <v>600</v>
      </c>
      <c r="M141" t="s">
        <v>601</v>
      </c>
      <c r="N141" s="2" t="str">
        <f t="shared" si="2"/>
        <v/>
      </c>
      <c r="O141">
        <v>5.226</v>
      </c>
      <c r="P141">
        <v>2.12</v>
      </c>
      <c r="Q141">
        <v>1.4790000000000001</v>
      </c>
      <c r="R141">
        <v>5</v>
      </c>
      <c r="S141" t="str">
        <f>IF(datos_limpios[[#This Row],[Seating Capacity ]]&gt;4,"SI","NO")</f>
        <v>SI</v>
      </c>
      <c r="T141">
        <v>90</v>
      </c>
    </row>
    <row r="142" spans="1:20" x14ac:dyDescent="0.3">
      <c r="A142" t="s">
        <v>119</v>
      </c>
      <c r="B142" t="s">
        <v>329</v>
      </c>
      <c r="C142">
        <v>1439</v>
      </c>
      <c r="D142" s="3">
        <v>2385000</v>
      </c>
      <c r="E142" s="1">
        <f>datos_limpios[[#This Row],[Price INR   ]]*0.011</f>
        <v>26235</v>
      </c>
      <c r="F142">
        <v>2015</v>
      </c>
      <c r="G142">
        <v>60921</v>
      </c>
      <c r="H142" t="s">
        <v>13</v>
      </c>
      <c r="I142" t="s">
        <v>43</v>
      </c>
      <c r="J142" t="s">
        <v>104</v>
      </c>
      <c r="K142" t="s">
        <v>23</v>
      </c>
      <c r="L142" t="s">
        <v>232</v>
      </c>
      <c r="M142" t="s">
        <v>330</v>
      </c>
      <c r="N142" s="2" t="str">
        <f t="shared" si="2"/>
        <v/>
      </c>
      <c r="O142">
        <v>4.6859999999999999</v>
      </c>
      <c r="P142">
        <v>1.81</v>
      </c>
      <c r="Q142">
        <v>1.4419999999999999</v>
      </c>
      <c r="R142">
        <v>5</v>
      </c>
      <c r="S142" t="str">
        <f>IF(datos_limpios[[#This Row],[Seating Capacity ]]&gt;4,"SI","NO")</f>
        <v>SI</v>
      </c>
      <c r="T142">
        <v>66</v>
      </c>
    </row>
    <row r="143" spans="1:20" x14ac:dyDescent="0.3">
      <c r="A143" t="s">
        <v>119</v>
      </c>
      <c r="B143" t="s">
        <v>815</v>
      </c>
      <c r="C143">
        <v>1442</v>
      </c>
      <c r="D143" s="3">
        <v>2400000</v>
      </c>
      <c r="E143" s="1">
        <f>datos_limpios[[#This Row],[Price INR   ]]*0.011</f>
        <v>26400</v>
      </c>
      <c r="F143">
        <v>2016</v>
      </c>
      <c r="G143">
        <v>61159</v>
      </c>
      <c r="H143" t="s">
        <v>13</v>
      </c>
      <c r="I143" t="s">
        <v>43</v>
      </c>
      <c r="J143" t="s">
        <v>104</v>
      </c>
      <c r="K143" t="s">
        <v>23</v>
      </c>
      <c r="L143" t="s">
        <v>232</v>
      </c>
      <c r="M143" t="s">
        <v>816</v>
      </c>
      <c r="N143" s="2" t="str">
        <f t="shared" si="2"/>
        <v/>
      </c>
      <c r="O143">
        <v>4.8789999999999996</v>
      </c>
      <c r="P143">
        <v>1.8540000000000001</v>
      </c>
      <c r="Q143">
        <v>1.474</v>
      </c>
      <c r="R143">
        <v>5</v>
      </c>
      <c r="S143" t="str">
        <f>IF(datos_limpios[[#This Row],[Seating Capacity ]]&gt;4,"SI","NO")</f>
        <v>SI</v>
      </c>
      <c r="T143">
        <v>80</v>
      </c>
    </row>
    <row r="144" spans="1:20" x14ac:dyDescent="0.3">
      <c r="A144" t="s">
        <v>119</v>
      </c>
      <c r="B144" t="s">
        <v>815</v>
      </c>
      <c r="C144">
        <v>1443</v>
      </c>
      <c r="D144" s="3">
        <v>2400000</v>
      </c>
      <c r="E144" s="1">
        <f>datos_limpios[[#This Row],[Price INR   ]]*0.011</f>
        <v>26400</v>
      </c>
      <c r="F144">
        <v>2016</v>
      </c>
      <c r="G144">
        <v>60000</v>
      </c>
      <c r="H144" t="s">
        <v>13</v>
      </c>
      <c r="I144" t="s">
        <v>43</v>
      </c>
      <c r="J144" t="s">
        <v>104</v>
      </c>
      <c r="K144" t="s">
        <v>23</v>
      </c>
      <c r="L144" t="s">
        <v>232</v>
      </c>
      <c r="M144" t="s">
        <v>816</v>
      </c>
      <c r="N144" s="2" t="str">
        <f t="shared" si="2"/>
        <v/>
      </c>
      <c r="O144">
        <v>4.8789999999999996</v>
      </c>
      <c r="P144">
        <v>1.8540000000000001</v>
      </c>
      <c r="Q144">
        <v>1.474</v>
      </c>
      <c r="R144">
        <v>5</v>
      </c>
      <c r="S144" t="str">
        <f>IF(datos_limpios[[#This Row],[Seating Capacity ]]&gt;4,"SI","NO")</f>
        <v>SI</v>
      </c>
      <c r="T144">
        <v>80</v>
      </c>
    </row>
    <row r="145" spans="1:20" x14ac:dyDescent="0.3">
      <c r="A145" t="s">
        <v>119</v>
      </c>
      <c r="B145" t="s">
        <v>1483</v>
      </c>
      <c r="C145">
        <v>1511</v>
      </c>
      <c r="D145" s="3">
        <v>5950000</v>
      </c>
      <c r="E145" s="1">
        <f>datos_limpios[[#This Row],[Price INR   ]]*0.011</f>
        <v>65449.999999999993</v>
      </c>
      <c r="F145">
        <v>2017</v>
      </c>
      <c r="G145">
        <v>80000</v>
      </c>
      <c r="H145" t="s">
        <v>13</v>
      </c>
      <c r="I145" t="s">
        <v>43</v>
      </c>
      <c r="J145" t="s">
        <v>104</v>
      </c>
      <c r="K145" t="s">
        <v>16</v>
      </c>
      <c r="L145" t="s">
        <v>431</v>
      </c>
      <c r="M145" t="s">
        <v>1484</v>
      </c>
      <c r="N145" s="2" t="str">
        <f t="shared" si="2"/>
        <v/>
      </c>
      <c r="O145">
        <v>5.13</v>
      </c>
      <c r="P145">
        <v>1.9339999999999999</v>
      </c>
      <c r="Q145">
        <v>1.85</v>
      </c>
      <c r="R145">
        <v>5</v>
      </c>
      <c r="S145" t="str">
        <f>IF(datos_limpios[[#This Row],[Seating Capacity ]]&gt;4,"SI","NO")</f>
        <v>SI</v>
      </c>
      <c r="T145">
        <v>100</v>
      </c>
    </row>
    <row r="146" spans="1:20" x14ac:dyDescent="0.3">
      <c r="A146" t="s">
        <v>119</v>
      </c>
      <c r="B146" t="s">
        <v>751</v>
      </c>
      <c r="C146">
        <v>1519</v>
      </c>
      <c r="D146" s="3">
        <v>6500000</v>
      </c>
      <c r="E146" s="1">
        <f>datos_limpios[[#This Row],[Price INR   ]]*0.011</f>
        <v>71500</v>
      </c>
      <c r="F146">
        <v>2021</v>
      </c>
      <c r="G146">
        <v>7500</v>
      </c>
      <c r="H146" t="s">
        <v>13</v>
      </c>
      <c r="I146" t="s">
        <v>43</v>
      </c>
      <c r="J146" t="s">
        <v>104</v>
      </c>
      <c r="K146" t="s">
        <v>16</v>
      </c>
      <c r="L146" t="s">
        <v>232</v>
      </c>
      <c r="M146" t="s">
        <v>752</v>
      </c>
      <c r="N146" s="2" t="str">
        <f t="shared" si="2"/>
        <v/>
      </c>
      <c r="O146">
        <v>5.0629999999999997</v>
      </c>
      <c r="P146">
        <v>1.86</v>
      </c>
      <c r="Q146">
        <v>1.494</v>
      </c>
      <c r="R146">
        <v>5</v>
      </c>
      <c r="S146" t="str">
        <f>IF(datos_limpios[[#This Row],[Seating Capacity ]]&gt;4,"SI","NO")</f>
        <v>SI</v>
      </c>
      <c r="T146">
        <v>80</v>
      </c>
    </row>
    <row r="147" spans="1:20" x14ac:dyDescent="0.3">
      <c r="A147" t="s">
        <v>119</v>
      </c>
      <c r="B147" t="s">
        <v>672</v>
      </c>
      <c r="C147">
        <v>1544</v>
      </c>
      <c r="D147" s="3">
        <v>8500000</v>
      </c>
      <c r="E147" s="1">
        <f>datos_limpios[[#This Row],[Price INR   ]]*0.011</f>
        <v>93500</v>
      </c>
      <c r="F147">
        <v>2018</v>
      </c>
      <c r="G147">
        <v>25275</v>
      </c>
      <c r="H147" t="s">
        <v>13</v>
      </c>
      <c r="I147" t="s">
        <v>43</v>
      </c>
      <c r="J147" t="s">
        <v>104</v>
      </c>
      <c r="K147" t="s">
        <v>16</v>
      </c>
      <c r="L147" t="s">
        <v>431</v>
      </c>
      <c r="M147" t="s">
        <v>432</v>
      </c>
      <c r="N147" s="2" t="str">
        <f t="shared" si="2"/>
        <v/>
      </c>
      <c r="O147">
        <v>4.891</v>
      </c>
      <c r="P147">
        <v>2.0030000000000001</v>
      </c>
      <c r="Q147">
        <v>1.7190000000000001</v>
      </c>
      <c r="R147">
        <v>5</v>
      </c>
      <c r="S147" t="str">
        <f>IF(datos_limpios[[#This Row],[Seating Capacity ]]&gt;4,"SI","NO")</f>
        <v>SI</v>
      </c>
      <c r="T147">
        <v>93</v>
      </c>
    </row>
    <row r="148" spans="1:20" x14ac:dyDescent="0.3">
      <c r="A148" t="s">
        <v>119</v>
      </c>
      <c r="B148" t="s">
        <v>622</v>
      </c>
      <c r="C148">
        <v>1552</v>
      </c>
      <c r="D148" s="3">
        <v>18500000</v>
      </c>
      <c r="E148" s="1">
        <f>datos_limpios[[#This Row],[Price INR   ]]*0.011</f>
        <v>203500</v>
      </c>
      <c r="F148">
        <v>2021</v>
      </c>
      <c r="G148">
        <v>21000</v>
      </c>
      <c r="H148" t="s">
        <v>13</v>
      </c>
      <c r="I148" t="s">
        <v>43</v>
      </c>
      <c r="J148" t="s">
        <v>104</v>
      </c>
      <c r="K148" t="s">
        <v>16</v>
      </c>
      <c r="L148" t="s">
        <v>623</v>
      </c>
      <c r="M148" t="s">
        <v>624</v>
      </c>
      <c r="N148" s="2" t="str">
        <f t="shared" si="2"/>
        <v/>
      </c>
      <c r="O148">
        <v>5.4619999999999997</v>
      </c>
      <c r="P148">
        <v>1.899</v>
      </c>
      <c r="Q148">
        <v>1.498</v>
      </c>
      <c r="R148">
        <v>4</v>
      </c>
      <c r="S148" t="str">
        <f>IF(datos_limpios[[#This Row],[Seating Capacity ]]&gt;4,"SI","NO")</f>
        <v>NO</v>
      </c>
      <c r="T148">
        <v>70</v>
      </c>
    </row>
    <row r="149" spans="1:20" x14ac:dyDescent="0.3">
      <c r="A149" t="s">
        <v>149</v>
      </c>
      <c r="B149" t="s">
        <v>1193</v>
      </c>
      <c r="C149">
        <v>1561</v>
      </c>
      <c r="D149" s="3">
        <v>1750000</v>
      </c>
      <c r="E149" s="1">
        <f>datos_limpios[[#This Row],[Price INR   ]]*0.011</f>
        <v>19250</v>
      </c>
      <c r="F149">
        <v>2021</v>
      </c>
      <c r="G149">
        <v>33000</v>
      </c>
      <c r="H149" t="s">
        <v>13</v>
      </c>
      <c r="I149" t="s">
        <v>43</v>
      </c>
      <c r="J149" t="s">
        <v>104</v>
      </c>
      <c r="K149" t="s">
        <v>16</v>
      </c>
      <c r="L149" t="s">
        <v>320</v>
      </c>
      <c r="M149" t="s">
        <v>321</v>
      </c>
      <c r="N149" s="2" t="str">
        <f t="shared" si="2"/>
        <v/>
      </c>
      <c r="O149">
        <v>4.6550000000000002</v>
      </c>
      <c r="P149">
        <v>1.835</v>
      </c>
      <c r="Q149">
        <v>1.76</v>
      </c>
      <c r="R149">
        <v>5</v>
      </c>
      <c r="S149" t="str">
        <f>IF(datos_limpios[[#This Row],[Seating Capacity ]]&gt;4,"SI","NO")</f>
        <v>SI</v>
      </c>
      <c r="T149">
        <v>60</v>
      </c>
    </row>
    <row r="150" spans="1:20" x14ac:dyDescent="0.3">
      <c r="A150" t="s">
        <v>149</v>
      </c>
      <c r="B150" t="s">
        <v>1051</v>
      </c>
      <c r="C150">
        <v>1567</v>
      </c>
      <c r="D150" s="3">
        <v>1950000</v>
      </c>
      <c r="E150" s="1">
        <f>datos_limpios[[#This Row],[Price INR   ]]*0.011</f>
        <v>21450</v>
      </c>
      <c r="F150">
        <v>2020</v>
      </c>
      <c r="G150">
        <v>28584</v>
      </c>
      <c r="H150" t="s">
        <v>13</v>
      </c>
      <c r="I150" t="s">
        <v>43</v>
      </c>
      <c r="J150" t="s">
        <v>104</v>
      </c>
      <c r="K150" t="s">
        <v>16</v>
      </c>
      <c r="L150" t="s">
        <v>320</v>
      </c>
      <c r="M150" t="s">
        <v>321</v>
      </c>
      <c r="N150" s="2" t="str">
        <f t="shared" si="2"/>
        <v/>
      </c>
      <c r="O150">
        <v>4.72</v>
      </c>
      <c r="P150">
        <v>1.835</v>
      </c>
      <c r="Q150">
        <v>1.76</v>
      </c>
      <c r="R150">
        <v>6</v>
      </c>
      <c r="S150" t="str">
        <f>IF(datos_limpios[[#This Row],[Seating Capacity ]]&gt;4,"SI","NO")</f>
        <v>SI</v>
      </c>
      <c r="T150">
        <v>60</v>
      </c>
    </row>
    <row r="151" spans="1:20" x14ac:dyDescent="0.3">
      <c r="A151" t="s">
        <v>638</v>
      </c>
      <c r="B151" t="s">
        <v>876</v>
      </c>
      <c r="C151">
        <v>1575</v>
      </c>
      <c r="D151" s="3">
        <v>3200000</v>
      </c>
      <c r="E151" s="1">
        <f>datos_limpios[[#This Row],[Price INR   ]]*0.011</f>
        <v>35200</v>
      </c>
      <c r="F151">
        <v>2017</v>
      </c>
      <c r="G151">
        <v>10500</v>
      </c>
      <c r="H151" t="s">
        <v>13</v>
      </c>
      <c r="I151" t="s">
        <v>43</v>
      </c>
      <c r="J151" t="s">
        <v>104</v>
      </c>
      <c r="K151" t="s">
        <v>16</v>
      </c>
      <c r="L151" t="s">
        <v>166</v>
      </c>
      <c r="M151" t="s">
        <v>877</v>
      </c>
      <c r="N151" s="2" t="str">
        <f t="shared" si="2"/>
        <v/>
      </c>
      <c r="O151">
        <v>3.85</v>
      </c>
      <c r="P151">
        <v>1.7270000000000001</v>
      </c>
      <c r="Q151">
        <v>1.4139999999999999</v>
      </c>
      <c r="R151">
        <v>4</v>
      </c>
      <c r="S151" t="str">
        <f>IF(datos_limpios[[#This Row],[Seating Capacity ]]&gt;4,"SI","NO")</f>
        <v>NO</v>
      </c>
      <c r="T151">
        <v>44</v>
      </c>
    </row>
    <row r="152" spans="1:20" x14ac:dyDescent="0.3">
      <c r="A152" t="s">
        <v>638</v>
      </c>
      <c r="B152" t="s">
        <v>876</v>
      </c>
      <c r="C152">
        <v>1580</v>
      </c>
      <c r="D152" s="3">
        <v>3900000</v>
      </c>
      <c r="E152" s="1">
        <f>datos_limpios[[#This Row],[Price INR   ]]*0.011</f>
        <v>42900</v>
      </c>
      <c r="F152">
        <v>2020</v>
      </c>
      <c r="G152">
        <v>13000</v>
      </c>
      <c r="H152" t="s">
        <v>13</v>
      </c>
      <c r="I152" t="s">
        <v>43</v>
      </c>
      <c r="J152" t="s">
        <v>104</v>
      </c>
      <c r="K152" t="s">
        <v>16</v>
      </c>
      <c r="L152" t="s">
        <v>166</v>
      </c>
      <c r="M152" t="s">
        <v>877</v>
      </c>
      <c r="N152" s="2" t="str">
        <f t="shared" si="2"/>
        <v/>
      </c>
      <c r="O152">
        <v>3.85</v>
      </c>
      <c r="P152">
        <v>1.7270000000000001</v>
      </c>
      <c r="Q152">
        <v>1.4139999999999999</v>
      </c>
      <c r="R152">
        <v>4</v>
      </c>
      <c r="S152" t="str">
        <f>IF(datos_limpios[[#This Row],[Seating Capacity ]]&gt;4,"SI","NO")</f>
        <v>NO</v>
      </c>
      <c r="T152">
        <v>44</v>
      </c>
    </row>
    <row r="153" spans="1:20" x14ac:dyDescent="0.3">
      <c r="A153" t="s">
        <v>55</v>
      </c>
      <c r="B153" t="s">
        <v>521</v>
      </c>
      <c r="C153">
        <v>1646</v>
      </c>
      <c r="D153" s="3">
        <v>600000</v>
      </c>
      <c r="E153" s="1">
        <f>datos_limpios[[#This Row],[Price INR   ]]*0.011</f>
        <v>6600</v>
      </c>
      <c r="F153">
        <v>2017</v>
      </c>
      <c r="G153">
        <v>48000</v>
      </c>
      <c r="H153" t="s">
        <v>13</v>
      </c>
      <c r="I153" t="s">
        <v>14</v>
      </c>
      <c r="J153" t="s">
        <v>104</v>
      </c>
      <c r="K153" t="s">
        <v>16</v>
      </c>
      <c r="L153" t="s">
        <v>201</v>
      </c>
      <c r="M153" t="s">
        <v>290</v>
      </c>
      <c r="N153" s="2" t="str">
        <f t="shared" si="2"/>
        <v/>
      </c>
      <c r="O153">
        <v>4.3150000000000004</v>
      </c>
      <c r="P153">
        <v>1.8220000000000001</v>
      </c>
      <c r="Q153">
        <v>1.6950000000000001</v>
      </c>
      <c r="R153">
        <v>5</v>
      </c>
      <c r="S153" t="str">
        <f>IF(datos_limpios[[#This Row],[Seating Capacity ]]&gt;4,"SI","NO")</f>
        <v>SI</v>
      </c>
      <c r="T153">
        <v>50</v>
      </c>
    </row>
    <row r="154" spans="1:20" x14ac:dyDescent="0.3">
      <c r="A154" t="s">
        <v>46</v>
      </c>
      <c r="B154" t="s">
        <v>1267</v>
      </c>
      <c r="C154">
        <v>1670</v>
      </c>
      <c r="D154" s="3">
        <v>819999</v>
      </c>
      <c r="E154" s="1">
        <f>datos_limpios[[#This Row],[Price INR   ]]*0.011</f>
        <v>9019.9889999999996</v>
      </c>
      <c r="F154">
        <v>2015</v>
      </c>
      <c r="G154">
        <v>94580</v>
      </c>
      <c r="H154" t="s">
        <v>13</v>
      </c>
      <c r="I154" t="s">
        <v>43</v>
      </c>
      <c r="J154" t="s">
        <v>104</v>
      </c>
      <c r="K154" t="s">
        <v>16</v>
      </c>
      <c r="L154" t="s">
        <v>48</v>
      </c>
      <c r="M154" t="s">
        <v>916</v>
      </c>
      <c r="N154" s="2" t="str">
        <f t="shared" si="2"/>
        <v/>
      </c>
      <c r="O154">
        <v>4.6589999999999998</v>
      </c>
      <c r="P154">
        <v>1.8140000000000001</v>
      </c>
      <c r="Q154">
        <v>1.476</v>
      </c>
      <c r="R154">
        <v>5</v>
      </c>
      <c r="S154" t="str">
        <f>IF(datos_limpios[[#This Row],[Seating Capacity ]]&gt;4,"SI","NO")</f>
        <v>SI</v>
      </c>
      <c r="T154">
        <v>50</v>
      </c>
    </row>
    <row r="155" spans="1:20" x14ac:dyDescent="0.3">
      <c r="A155" t="s">
        <v>46</v>
      </c>
      <c r="B155" t="s">
        <v>1220</v>
      </c>
      <c r="C155">
        <v>1687</v>
      </c>
      <c r="D155" s="3">
        <v>1650000</v>
      </c>
      <c r="E155" s="1">
        <f>datos_limpios[[#This Row],[Price INR   ]]*0.011</f>
        <v>18150</v>
      </c>
      <c r="F155">
        <v>2017</v>
      </c>
      <c r="G155">
        <v>52458</v>
      </c>
      <c r="H155" t="s">
        <v>13</v>
      </c>
      <c r="I155" t="s">
        <v>43</v>
      </c>
      <c r="J155" t="s">
        <v>104</v>
      </c>
      <c r="K155" t="s">
        <v>16</v>
      </c>
      <c r="L155" t="s">
        <v>48</v>
      </c>
      <c r="M155" t="s">
        <v>49</v>
      </c>
      <c r="N155" s="2" t="str">
        <f t="shared" si="2"/>
        <v/>
      </c>
      <c r="O155">
        <v>4.8609999999999998</v>
      </c>
      <c r="P155">
        <v>1.8640000000000001</v>
      </c>
      <c r="Q155">
        <v>1.4830000000000001</v>
      </c>
      <c r="R155">
        <v>5</v>
      </c>
      <c r="S155" t="str">
        <f>IF(datos_limpios[[#This Row],[Seating Capacity ]]&gt;4,"SI","NO")</f>
        <v>SI</v>
      </c>
      <c r="T155">
        <v>66</v>
      </c>
    </row>
    <row r="156" spans="1:20" x14ac:dyDescent="0.3">
      <c r="A156" t="s">
        <v>63</v>
      </c>
      <c r="B156" t="s">
        <v>1117</v>
      </c>
      <c r="C156">
        <v>1707</v>
      </c>
      <c r="D156" s="3">
        <v>400000</v>
      </c>
      <c r="E156" s="1">
        <f>datos_limpios[[#This Row],[Price INR   ]]*0.011</f>
        <v>4400</v>
      </c>
      <c r="F156">
        <v>2018</v>
      </c>
      <c r="G156">
        <v>91460</v>
      </c>
      <c r="H156" t="s">
        <v>13</v>
      </c>
      <c r="I156" t="s">
        <v>14</v>
      </c>
      <c r="J156" t="s">
        <v>104</v>
      </c>
      <c r="K156" t="s">
        <v>16</v>
      </c>
      <c r="L156" t="s">
        <v>100</v>
      </c>
      <c r="M156" t="s">
        <v>113</v>
      </c>
      <c r="N156" s="2" t="str">
        <f t="shared" si="2"/>
        <v/>
      </c>
      <c r="O156">
        <v>3.746</v>
      </c>
      <c r="P156">
        <v>1.647</v>
      </c>
      <c r="Q156">
        <v>1.5349999999999999</v>
      </c>
      <c r="R156">
        <v>5</v>
      </c>
      <c r="S156" t="str">
        <f>IF(datos_limpios[[#This Row],[Seating Capacity ]]&gt;4,"SI","NO")</f>
        <v>SI</v>
      </c>
      <c r="T156">
        <v>35</v>
      </c>
    </row>
    <row r="157" spans="1:20" x14ac:dyDescent="0.3">
      <c r="A157" t="s">
        <v>63</v>
      </c>
      <c r="B157" t="s">
        <v>562</v>
      </c>
      <c r="C157">
        <v>1734</v>
      </c>
      <c r="D157" s="3">
        <v>1050000</v>
      </c>
      <c r="E157" s="1">
        <f>datos_limpios[[#This Row],[Price INR   ]]*0.011</f>
        <v>11550</v>
      </c>
      <c r="F157">
        <v>2022</v>
      </c>
      <c r="G157">
        <v>1500</v>
      </c>
      <c r="H157" t="s">
        <v>13</v>
      </c>
      <c r="I157" t="s">
        <v>14</v>
      </c>
      <c r="J157" t="s">
        <v>104</v>
      </c>
      <c r="K157" t="s">
        <v>16</v>
      </c>
      <c r="L157" t="s">
        <v>100</v>
      </c>
      <c r="M157" t="s">
        <v>563</v>
      </c>
      <c r="N157" s="2" t="str">
        <f t="shared" si="2"/>
        <v/>
      </c>
      <c r="O157">
        <v>3.9929999999999999</v>
      </c>
      <c r="P157">
        <v>1.8109999999999999</v>
      </c>
      <c r="Q157">
        <v>1.6060000000000001</v>
      </c>
      <c r="R157">
        <v>5</v>
      </c>
      <c r="S157" t="str">
        <f>IF(datos_limpios[[#This Row],[Seating Capacity ]]&gt;4,"SI","NO")</f>
        <v>SI</v>
      </c>
      <c r="T157">
        <v>44</v>
      </c>
    </row>
    <row r="158" spans="1:20" x14ac:dyDescent="0.3">
      <c r="A158" t="s">
        <v>31</v>
      </c>
      <c r="B158" t="s">
        <v>708</v>
      </c>
      <c r="C158">
        <v>1751</v>
      </c>
      <c r="D158" s="3">
        <v>265000</v>
      </c>
      <c r="E158" s="1">
        <f>datos_limpios[[#This Row],[Price INR   ]]*0.011</f>
        <v>2915</v>
      </c>
      <c r="F158">
        <v>2011</v>
      </c>
      <c r="G158">
        <v>66000</v>
      </c>
      <c r="H158" t="s">
        <v>13</v>
      </c>
      <c r="I158" t="s">
        <v>14</v>
      </c>
      <c r="J158" t="s">
        <v>104</v>
      </c>
      <c r="K158" t="s">
        <v>16</v>
      </c>
      <c r="L158" t="s">
        <v>709</v>
      </c>
      <c r="M158" t="s">
        <v>710</v>
      </c>
      <c r="N158" s="2" t="str">
        <f t="shared" si="2"/>
        <v/>
      </c>
      <c r="O158">
        <v>4.2649999999999997</v>
      </c>
      <c r="P158">
        <v>1.6950000000000001</v>
      </c>
      <c r="Q158">
        <v>1.51</v>
      </c>
      <c r="R158">
        <v>5</v>
      </c>
      <c r="S158" t="str">
        <f>IF(datos_limpios[[#This Row],[Seating Capacity ]]&gt;4,"SI","NO")</f>
        <v>SI</v>
      </c>
      <c r="T158">
        <v>45</v>
      </c>
    </row>
    <row r="159" spans="1:20" x14ac:dyDescent="0.3">
      <c r="A159" t="s">
        <v>31</v>
      </c>
      <c r="B159" t="s">
        <v>1394</v>
      </c>
      <c r="C159">
        <v>1758</v>
      </c>
      <c r="D159" s="3">
        <v>350000</v>
      </c>
      <c r="E159" s="1">
        <f>datos_limpios[[#This Row],[Price INR   ]]*0.011</f>
        <v>3850</v>
      </c>
      <c r="F159">
        <v>2013</v>
      </c>
      <c r="G159">
        <v>34000</v>
      </c>
      <c r="H159" t="s">
        <v>13</v>
      </c>
      <c r="I159" t="s">
        <v>14</v>
      </c>
      <c r="J159" t="s">
        <v>104</v>
      </c>
      <c r="K159" t="s">
        <v>16</v>
      </c>
      <c r="L159" t="s">
        <v>29</v>
      </c>
      <c r="M159" t="s">
        <v>710</v>
      </c>
      <c r="N159" s="2" t="str">
        <f t="shared" si="2"/>
        <v/>
      </c>
      <c r="O159">
        <v>3.7749999999999999</v>
      </c>
      <c r="P159">
        <v>1.6950000000000001</v>
      </c>
      <c r="Q159">
        <v>1.51</v>
      </c>
      <c r="R159">
        <v>5</v>
      </c>
      <c r="S159" t="str">
        <f>IF(datos_limpios[[#This Row],[Seating Capacity ]]&gt;4,"SI","NO")</f>
        <v>SI</v>
      </c>
      <c r="T159">
        <v>45</v>
      </c>
    </row>
    <row r="160" spans="1:20" x14ac:dyDescent="0.3">
      <c r="A160" t="s">
        <v>31</v>
      </c>
      <c r="B160" t="s">
        <v>126</v>
      </c>
      <c r="C160">
        <v>1797</v>
      </c>
      <c r="D160" s="3">
        <v>1095000</v>
      </c>
      <c r="E160" s="1">
        <f>datos_limpios[[#This Row],[Price INR   ]]*0.011</f>
        <v>12045</v>
      </c>
      <c r="F160">
        <v>2016</v>
      </c>
      <c r="G160">
        <v>45000</v>
      </c>
      <c r="H160" t="s">
        <v>13</v>
      </c>
      <c r="I160" t="s">
        <v>43</v>
      </c>
      <c r="J160" t="s">
        <v>104</v>
      </c>
      <c r="K160" t="s">
        <v>16</v>
      </c>
      <c r="L160" t="s">
        <v>48</v>
      </c>
      <c r="M160" t="s">
        <v>127</v>
      </c>
      <c r="N160" s="2" t="str">
        <f t="shared" si="2"/>
        <v/>
      </c>
      <c r="O160">
        <v>4.62</v>
      </c>
      <c r="P160">
        <v>1.7749999999999999</v>
      </c>
      <c r="Q160">
        <v>1.4750000000000001</v>
      </c>
      <c r="R160">
        <v>5</v>
      </c>
      <c r="S160" t="str">
        <f>IF(datos_limpios[[#This Row],[Seating Capacity ]]&gt;4,"SI","NO")</f>
        <v>SI</v>
      </c>
      <c r="T160">
        <v>55</v>
      </c>
    </row>
    <row r="161" spans="1:20" x14ac:dyDescent="0.3">
      <c r="A161" t="s">
        <v>31</v>
      </c>
      <c r="B161" t="s">
        <v>842</v>
      </c>
      <c r="C161">
        <v>1852</v>
      </c>
      <c r="D161" s="3">
        <v>2598000</v>
      </c>
      <c r="E161" s="1">
        <f>datos_limpios[[#This Row],[Price INR   ]]*0.011</f>
        <v>28578</v>
      </c>
      <c r="F161">
        <v>2022</v>
      </c>
      <c r="G161">
        <v>12050</v>
      </c>
      <c r="H161" t="s">
        <v>13</v>
      </c>
      <c r="I161" t="s">
        <v>43</v>
      </c>
      <c r="J161" t="s">
        <v>104</v>
      </c>
      <c r="K161" t="s">
        <v>16</v>
      </c>
      <c r="L161" t="s">
        <v>555</v>
      </c>
      <c r="M161" t="s">
        <v>556</v>
      </c>
      <c r="N161" s="2" t="str">
        <f t="shared" si="2"/>
        <v/>
      </c>
      <c r="O161">
        <v>4.7350000000000003</v>
      </c>
      <c r="P161">
        <v>1.83</v>
      </c>
      <c r="Q161">
        <v>1.7949999999999999</v>
      </c>
      <c r="R161">
        <v>7</v>
      </c>
      <c r="S161" t="str">
        <f>IF(datos_limpios[[#This Row],[Seating Capacity ]]&gt;4,"SI","NO")</f>
        <v>SI</v>
      </c>
      <c r="T161">
        <v>65</v>
      </c>
    </row>
    <row r="162" spans="1:20" x14ac:dyDescent="0.3">
      <c r="A162" t="s">
        <v>128</v>
      </c>
      <c r="B162" t="s">
        <v>240</v>
      </c>
      <c r="C162">
        <v>4</v>
      </c>
      <c r="D162" s="3">
        <v>1175000</v>
      </c>
      <c r="E162" s="1">
        <f>datos_limpios[[#This Row],[Price INR   ]]*0.011</f>
        <v>12925</v>
      </c>
      <c r="F162">
        <v>2012</v>
      </c>
      <c r="G162">
        <v>77000</v>
      </c>
      <c r="H162" t="s">
        <v>21</v>
      </c>
      <c r="I162" t="s">
        <v>43</v>
      </c>
      <c r="J162" t="s">
        <v>60</v>
      </c>
      <c r="K162" t="s">
        <v>23</v>
      </c>
      <c r="L162" t="s">
        <v>130</v>
      </c>
      <c r="M162" t="s">
        <v>241</v>
      </c>
      <c r="N162" s="2" t="str">
        <f t="shared" si="2"/>
        <v/>
      </c>
      <c r="O162">
        <v>4.915</v>
      </c>
      <c r="P162">
        <v>1.8740000000000001</v>
      </c>
      <c r="Q162">
        <v>1.4550000000000001</v>
      </c>
      <c r="R162">
        <v>5</v>
      </c>
      <c r="S162" t="str">
        <f>IF(datos_limpios[[#This Row],[Seating Capacity ]]&gt;4,"SI","NO")</f>
        <v>SI</v>
      </c>
      <c r="T162">
        <v>65</v>
      </c>
    </row>
    <row r="163" spans="1:20" x14ac:dyDescent="0.3">
      <c r="A163" t="s">
        <v>128</v>
      </c>
      <c r="B163" t="s">
        <v>364</v>
      </c>
      <c r="C163">
        <v>13</v>
      </c>
      <c r="D163" s="3">
        <v>1390000</v>
      </c>
      <c r="E163" s="1">
        <f>datos_limpios[[#This Row],[Price INR   ]]*0.011</f>
        <v>15290</v>
      </c>
      <c r="F163">
        <v>2012</v>
      </c>
      <c r="G163">
        <v>69500</v>
      </c>
      <c r="H163" t="s">
        <v>21</v>
      </c>
      <c r="I163" t="s">
        <v>43</v>
      </c>
      <c r="J163" t="s">
        <v>60</v>
      </c>
      <c r="K163" t="s">
        <v>16</v>
      </c>
      <c r="L163" t="s">
        <v>130</v>
      </c>
      <c r="M163" t="s">
        <v>365</v>
      </c>
      <c r="N163" s="2" t="str">
        <f t="shared" si="2"/>
        <v/>
      </c>
      <c r="O163">
        <v>4.3849999999999998</v>
      </c>
      <c r="P163">
        <v>1.831</v>
      </c>
      <c r="Q163">
        <v>1.6080000000000001</v>
      </c>
      <c r="R163">
        <v>5</v>
      </c>
      <c r="S163" t="str">
        <f>IF(datos_limpios[[#This Row],[Seating Capacity ]]&gt;4,"SI","NO")</f>
        <v>SI</v>
      </c>
      <c r="T163">
        <v>64</v>
      </c>
    </row>
    <row r="164" spans="1:20" x14ac:dyDescent="0.3">
      <c r="A164" t="s">
        <v>128</v>
      </c>
      <c r="B164" t="s">
        <v>1428</v>
      </c>
      <c r="C164">
        <v>19</v>
      </c>
      <c r="D164" s="3">
        <v>1450000</v>
      </c>
      <c r="E164" s="1">
        <f>datos_limpios[[#This Row],[Price INR   ]]*0.011</f>
        <v>15949.999999999998</v>
      </c>
      <c r="F164">
        <v>2014</v>
      </c>
      <c r="G164">
        <v>71796</v>
      </c>
      <c r="H164" t="s">
        <v>21</v>
      </c>
      <c r="I164" t="s">
        <v>43</v>
      </c>
      <c r="J164" t="s">
        <v>60</v>
      </c>
      <c r="K164" t="s">
        <v>184</v>
      </c>
      <c r="L164" t="s">
        <v>130</v>
      </c>
      <c r="M164" t="s">
        <v>365</v>
      </c>
      <c r="N164" s="2" t="str">
        <f t="shared" si="2"/>
        <v/>
      </c>
      <c r="O164">
        <v>4.3849999999999998</v>
      </c>
      <c r="P164">
        <v>1.831</v>
      </c>
      <c r="Q164">
        <v>1.6080000000000001</v>
      </c>
      <c r="R164">
        <v>5</v>
      </c>
      <c r="S164" t="str">
        <f>IF(datos_limpios[[#This Row],[Seating Capacity ]]&gt;4,"SI","NO")</f>
        <v>SI</v>
      </c>
      <c r="T164">
        <v>64</v>
      </c>
    </row>
    <row r="165" spans="1:20" x14ac:dyDescent="0.3">
      <c r="A165" t="s">
        <v>128</v>
      </c>
      <c r="B165" t="s">
        <v>240</v>
      </c>
      <c r="C165">
        <v>22</v>
      </c>
      <c r="D165" s="3">
        <v>1500000</v>
      </c>
      <c r="E165" s="1">
        <f>datos_limpios[[#This Row],[Price INR   ]]*0.011</f>
        <v>16500</v>
      </c>
      <c r="F165">
        <v>2014</v>
      </c>
      <c r="G165">
        <v>69000</v>
      </c>
      <c r="H165" t="s">
        <v>21</v>
      </c>
      <c r="I165" t="s">
        <v>43</v>
      </c>
      <c r="J165" t="s">
        <v>60</v>
      </c>
      <c r="K165" t="s">
        <v>16</v>
      </c>
      <c r="L165" t="s">
        <v>130</v>
      </c>
      <c r="M165" t="s">
        <v>241</v>
      </c>
      <c r="N165" s="2" t="str">
        <f t="shared" si="2"/>
        <v/>
      </c>
      <c r="O165">
        <v>4.915</v>
      </c>
      <c r="P165">
        <v>1.8740000000000001</v>
      </c>
      <c r="Q165">
        <v>1.4550000000000001</v>
      </c>
      <c r="R165">
        <v>5</v>
      </c>
      <c r="S165" t="str">
        <f>IF(datos_limpios[[#This Row],[Seating Capacity ]]&gt;4,"SI","NO")</f>
        <v>SI</v>
      </c>
      <c r="T165">
        <v>65</v>
      </c>
    </row>
    <row r="166" spans="1:20" x14ac:dyDescent="0.3">
      <c r="A166" t="s">
        <v>128</v>
      </c>
      <c r="B166" t="s">
        <v>478</v>
      </c>
      <c r="C166">
        <v>23</v>
      </c>
      <c r="D166" s="3">
        <v>1513000</v>
      </c>
      <c r="E166" s="1">
        <f>datos_limpios[[#This Row],[Price INR   ]]*0.011</f>
        <v>16643</v>
      </c>
      <c r="F166">
        <v>2015</v>
      </c>
      <c r="G166">
        <v>79000</v>
      </c>
      <c r="H166" t="s">
        <v>21</v>
      </c>
      <c r="I166" t="s">
        <v>43</v>
      </c>
      <c r="J166" t="s">
        <v>60</v>
      </c>
      <c r="K166" t="s">
        <v>23</v>
      </c>
      <c r="L166" t="s">
        <v>130</v>
      </c>
      <c r="M166" t="s">
        <v>365</v>
      </c>
      <c r="N166" s="2" t="str">
        <f t="shared" si="2"/>
        <v/>
      </c>
      <c r="O166">
        <v>4.3849999999999998</v>
      </c>
      <c r="P166">
        <v>1.831</v>
      </c>
      <c r="Q166">
        <v>1.6080000000000001</v>
      </c>
      <c r="R166">
        <v>5</v>
      </c>
      <c r="S166" t="str">
        <f>IF(datos_limpios[[#This Row],[Seating Capacity ]]&gt;4,"SI","NO")</f>
        <v>SI</v>
      </c>
      <c r="T166">
        <v>64</v>
      </c>
    </row>
    <row r="167" spans="1:20" x14ac:dyDescent="0.3">
      <c r="A167" t="s">
        <v>128</v>
      </c>
      <c r="B167" t="s">
        <v>483</v>
      </c>
      <c r="C167">
        <v>31</v>
      </c>
      <c r="D167" s="3">
        <v>1685000</v>
      </c>
      <c r="E167" s="1">
        <f>datos_limpios[[#This Row],[Price INR   ]]*0.011</f>
        <v>18535</v>
      </c>
      <c r="F167">
        <v>2016</v>
      </c>
      <c r="G167">
        <v>80251</v>
      </c>
      <c r="H167" t="s">
        <v>21</v>
      </c>
      <c r="I167" t="s">
        <v>43</v>
      </c>
      <c r="J167" t="s">
        <v>60</v>
      </c>
      <c r="K167" t="s">
        <v>23</v>
      </c>
      <c r="L167" t="s">
        <v>130</v>
      </c>
      <c r="M167" t="s">
        <v>365</v>
      </c>
      <c r="N167" s="2" t="str">
        <f t="shared" si="2"/>
        <v/>
      </c>
      <c r="O167">
        <v>4.3849999999999998</v>
      </c>
      <c r="P167">
        <v>1.831</v>
      </c>
      <c r="Q167">
        <v>1.6080000000000001</v>
      </c>
      <c r="R167">
        <v>5</v>
      </c>
      <c r="S167" t="str">
        <f>IF(datos_limpios[[#This Row],[Seating Capacity ]]&gt;4,"SI","NO")</f>
        <v>SI</v>
      </c>
      <c r="T167">
        <v>64</v>
      </c>
    </row>
    <row r="168" spans="1:20" x14ac:dyDescent="0.3">
      <c r="A168" t="s">
        <v>128</v>
      </c>
      <c r="B168" t="s">
        <v>855</v>
      </c>
      <c r="C168">
        <v>38</v>
      </c>
      <c r="D168" s="3">
        <v>1800000</v>
      </c>
      <c r="E168" s="1">
        <f>datos_limpios[[#This Row],[Price INR   ]]*0.011</f>
        <v>19800</v>
      </c>
      <c r="F168">
        <v>2014</v>
      </c>
      <c r="G168">
        <v>76529</v>
      </c>
      <c r="H168" t="s">
        <v>21</v>
      </c>
      <c r="I168" t="s">
        <v>43</v>
      </c>
      <c r="J168" t="s">
        <v>60</v>
      </c>
      <c r="K168" t="s">
        <v>16</v>
      </c>
      <c r="L168" t="s">
        <v>130</v>
      </c>
      <c r="M168" t="s">
        <v>192</v>
      </c>
      <c r="N168" s="2" t="str">
        <f t="shared" si="2"/>
        <v/>
      </c>
      <c r="O168">
        <v>4.4560000000000004</v>
      </c>
      <c r="P168">
        <v>1.796</v>
      </c>
      <c r="Q168">
        <v>1.4159999999999999</v>
      </c>
      <c r="R168">
        <v>5</v>
      </c>
      <c r="S168" t="str">
        <f>IF(datos_limpios[[#This Row],[Seating Capacity ]]&gt;4,"SI","NO")</f>
        <v>SI</v>
      </c>
      <c r="T168">
        <v>50</v>
      </c>
    </row>
    <row r="169" spans="1:20" x14ac:dyDescent="0.3">
      <c r="A169" t="s">
        <v>128</v>
      </c>
      <c r="B169" t="s">
        <v>1026</v>
      </c>
      <c r="C169">
        <v>40</v>
      </c>
      <c r="D169" s="3">
        <v>1839000</v>
      </c>
      <c r="E169" s="1">
        <f>datos_limpios[[#This Row],[Price INR   ]]*0.011</f>
        <v>20229</v>
      </c>
      <c r="F169">
        <v>2017</v>
      </c>
      <c r="G169">
        <v>110000</v>
      </c>
      <c r="H169" t="s">
        <v>21</v>
      </c>
      <c r="I169" t="s">
        <v>43</v>
      </c>
      <c r="J169" t="s">
        <v>60</v>
      </c>
      <c r="K169" t="s">
        <v>16</v>
      </c>
      <c r="L169" t="s">
        <v>130</v>
      </c>
      <c r="M169" t="s">
        <v>365</v>
      </c>
      <c r="N169" s="2" t="str">
        <f t="shared" si="2"/>
        <v/>
      </c>
      <c r="O169">
        <v>4.3849999999999998</v>
      </c>
      <c r="P169">
        <v>1.831</v>
      </c>
      <c r="Q169">
        <v>1.6080000000000001</v>
      </c>
      <c r="R169">
        <v>5</v>
      </c>
      <c r="S169" t="str">
        <f>IF(datos_limpios[[#This Row],[Seating Capacity ]]&gt;4,"SI","NO")</f>
        <v>SI</v>
      </c>
      <c r="T169">
        <v>64</v>
      </c>
    </row>
    <row r="170" spans="1:20" x14ac:dyDescent="0.3">
      <c r="A170" t="s">
        <v>128</v>
      </c>
      <c r="B170" t="s">
        <v>1009</v>
      </c>
      <c r="C170">
        <v>46</v>
      </c>
      <c r="D170" s="3">
        <v>1970000</v>
      </c>
      <c r="E170" s="1">
        <f>datos_limpios[[#This Row],[Price INR   ]]*0.011</f>
        <v>21670</v>
      </c>
      <c r="F170">
        <v>2017</v>
      </c>
      <c r="G170">
        <v>85000</v>
      </c>
      <c r="H170" t="s">
        <v>21</v>
      </c>
      <c r="I170" t="s">
        <v>43</v>
      </c>
      <c r="J170" t="s">
        <v>60</v>
      </c>
      <c r="K170" t="s">
        <v>23</v>
      </c>
      <c r="L170" t="s">
        <v>130</v>
      </c>
      <c r="M170" t="s">
        <v>371</v>
      </c>
      <c r="N170" s="2" t="str">
        <f t="shared" si="2"/>
        <v/>
      </c>
      <c r="O170">
        <v>4.3849999999999998</v>
      </c>
      <c r="P170">
        <v>1.831</v>
      </c>
      <c r="Q170">
        <v>1.6080000000000001</v>
      </c>
      <c r="R170">
        <v>5</v>
      </c>
      <c r="S170" t="str">
        <f>IF(datos_limpios[[#This Row],[Seating Capacity ]]&gt;4,"SI","NO")</f>
        <v>SI</v>
      </c>
      <c r="T170">
        <v>64</v>
      </c>
    </row>
    <row r="171" spans="1:20" x14ac:dyDescent="0.3">
      <c r="A171" t="s">
        <v>128</v>
      </c>
      <c r="B171" t="s">
        <v>483</v>
      </c>
      <c r="C171">
        <v>56</v>
      </c>
      <c r="D171" s="3">
        <v>2375000</v>
      </c>
      <c r="E171" s="1">
        <f>datos_limpios[[#This Row],[Price INR   ]]*0.011</f>
        <v>26125</v>
      </c>
      <c r="F171">
        <v>2017</v>
      </c>
      <c r="G171">
        <v>61643</v>
      </c>
      <c r="H171" t="s">
        <v>21</v>
      </c>
      <c r="I171" t="s">
        <v>43</v>
      </c>
      <c r="J171" t="s">
        <v>60</v>
      </c>
      <c r="K171" t="s">
        <v>16</v>
      </c>
      <c r="L171" t="s">
        <v>130</v>
      </c>
      <c r="M171" t="s">
        <v>365</v>
      </c>
      <c r="N171" s="2" t="str">
        <f t="shared" si="2"/>
        <v/>
      </c>
      <c r="O171">
        <v>4.3849999999999998</v>
      </c>
      <c r="P171">
        <v>1.831</v>
      </c>
      <c r="Q171">
        <v>1.6080000000000001</v>
      </c>
      <c r="R171">
        <v>5</v>
      </c>
      <c r="S171" t="str">
        <f>IF(datos_limpios[[#This Row],[Seating Capacity ]]&gt;4,"SI","NO")</f>
        <v>SI</v>
      </c>
      <c r="T171">
        <v>64</v>
      </c>
    </row>
    <row r="172" spans="1:20" x14ac:dyDescent="0.3">
      <c r="A172" t="s">
        <v>128</v>
      </c>
      <c r="B172" t="s">
        <v>295</v>
      </c>
      <c r="C172">
        <v>59</v>
      </c>
      <c r="D172" s="3">
        <v>2400000</v>
      </c>
      <c r="E172" s="1">
        <f>datos_limpios[[#This Row],[Price INR   ]]*0.011</f>
        <v>26400</v>
      </c>
      <c r="F172">
        <v>2017</v>
      </c>
      <c r="G172">
        <v>81802</v>
      </c>
      <c r="H172" t="s">
        <v>21</v>
      </c>
      <c r="I172" t="s">
        <v>43</v>
      </c>
      <c r="J172" t="s">
        <v>60</v>
      </c>
      <c r="K172" t="s">
        <v>23</v>
      </c>
      <c r="L172" t="s">
        <v>130</v>
      </c>
      <c r="M172" t="s">
        <v>296</v>
      </c>
      <c r="N172" s="2" t="str">
        <f t="shared" si="2"/>
        <v/>
      </c>
      <c r="O172">
        <v>4.9329999999999998</v>
      </c>
      <c r="P172">
        <v>1.8740000000000001</v>
      </c>
      <c r="Q172">
        <v>1.4550000000000001</v>
      </c>
      <c r="R172">
        <v>5</v>
      </c>
      <c r="S172" t="str">
        <f>IF(datos_limpios[[#This Row],[Seating Capacity ]]&gt;4,"SI","NO")</f>
        <v>SI</v>
      </c>
      <c r="T172">
        <v>75</v>
      </c>
    </row>
    <row r="173" spans="1:20" x14ac:dyDescent="0.3">
      <c r="A173" t="s">
        <v>128</v>
      </c>
      <c r="B173" t="s">
        <v>295</v>
      </c>
      <c r="C173">
        <v>60</v>
      </c>
      <c r="D173" s="3">
        <v>2400000</v>
      </c>
      <c r="E173" s="1">
        <f>datos_limpios[[#This Row],[Price INR   ]]*0.011</f>
        <v>26400</v>
      </c>
      <c r="F173">
        <v>2015</v>
      </c>
      <c r="G173">
        <v>100000</v>
      </c>
      <c r="H173" t="s">
        <v>21</v>
      </c>
      <c r="I173" t="s">
        <v>43</v>
      </c>
      <c r="J173" t="s">
        <v>60</v>
      </c>
      <c r="K173" t="s">
        <v>16</v>
      </c>
      <c r="L173" t="s">
        <v>130</v>
      </c>
      <c r="M173" t="s">
        <v>296</v>
      </c>
      <c r="N173" s="2" t="str">
        <f t="shared" si="2"/>
        <v/>
      </c>
      <c r="O173">
        <v>4.9329999999999998</v>
      </c>
      <c r="P173">
        <v>1.8740000000000001</v>
      </c>
      <c r="Q173">
        <v>1.4550000000000001</v>
      </c>
      <c r="R173">
        <v>5</v>
      </c>
      <c r="S173" t="str">
        <f>IF(datos_limpios[[#This Row],[Seating Capacity ]]&gt;4,"SI","NO")</f>
        <v>SI</v>
      </c>
      <c r="T173">
        <v>75</v>
      </c>
    </row>
    <row r="174" spans="1:20" x14ac:dyDescent="0.3">
      <c r="A174" t="s">
        <v>128</v>
      </c>
      <c r="B174" t="s">
        <v>424</v>
      </c>
      <c r="C174">
        <v>61</v>
      </c>
      <c r="D174" s="3">
        <v>2400000</v>
      </c>
      <c r="E174" s="1">
        <f>datos_limpios[[#This Row],[Price INR   ]]*0.011</f>
        <v>26400</v>
      </c>
      <c r="F174">
        <v>2014</v>
      </c>
      <c r="G174">
        <v>42533</v>
      </c>
      <c r="H174" t="s">
        <v>21</v>
      </c>
      <c r="I174" t="s">
        <v>43</v>
      </c>
      <c r="J174" t="s">
        <v>60</v>
      </c>
      <c r="K174" t="s">
        <v>16</v>
      </c>
      <c r="L174" t="s">
        <v>277</v>
      </c>
      <c r="M174" t="s">
        <v>351</v>
      </c>
      <c r="N174" s="2" t="str">
        <f t="shared" si="2"/>
        <v/>
      </c>
      <c r="O174">
        <v>5.0890000000000004</v>
      </c>
      <c r="P174">
        <v>1.9830000000000001</v>
      </c>
      <c r="Q174">
        <v>1.7370000000000001</v>
      </c>
      <c r="R174">
        <v>7</v>
      </c>
      <c r="S174" t="str">
        <f>IF(datos_limpios[[#This Row],[Seating Capacity ]]&gt;4,"SI","NO")</f>
        <v>SI</v>
      </c>
      <c r="T174">
        <v>100</v>
      </c>
    </row>
    <row r="175" spans="1:20" x14ac:dyDescent="0.3">
      <c r="A175" t="s">
        <v>128</v>
      </c>
      <c r="B175" t="s">
        <v>350</v>
      </c>
      <c r="C175">
        <v>63</v>
      </c>
      <c r="D175" s="3">
        <v>2450000</v>
      </c>
      <c r="E175" s="1">
        <f>datos_limpios[[#This Row],[Price INR   ]]*0.011</f>
        <v>26950</v>
      </c>
      <c r="F175">
        <v>2014</v>
      </c>
      <c r="G175">
        <v>48600</v>
      </c>
      <c r="H175" t="s">
        <v>21</v>
      </c>
      <c r="I175" t="s">
        <v>43</v>
      </c>
      <c r="J175" t="s">
        <v>60</v>
      </c>
      <c r="K175" t="s">
        <v>23</v>
      </c>
      <c r="L175" t="s">
        <v>277</v>
      </c>
      <c r="M175" t="s">
        <v>351</v>
      </c>
      <c r="N175" s="2" t="str">
        <f t="shared" si="2"/>
        <v/>
      </c>
      <c r="O175">
        <v>5.0890000000000004</v>
      </c>
      <c r="P175">
        <v>1.9830000000000001</v>
      </c>
      <c r="Q175">
        <v>1.7370000000000001</v>
      </c>
      <c r="R175">
        <v>6</v>
      </c>
      <c r="S175" t="str">
        <f>IF(datos_limpios[[#This Row],[Seating Capacity ]]&gt;4,"SI","NO")</f>
        <v>SI</v>
      </c>
      <c r="T175">
        <v>100</v>
      </c>
    </row>
    <row r="176" spans="1:20" x14ac:dyDescent="0.3">
      <c r="A176" t="s">
        <v>128</v>
      </c>
      <c r="B176" t="s">
        <v>209</v>
      </c>
      <c r="C176">
        <v>68</v>
      </c>
      <c r="D176" s="3">
        <v>2550000</v>
      </c>
      <c r="E176" s="1">
        <f>datos_limpios[[#This Row],[Price INR   ]]*0.011</f>
        <v>28050</v>
      </c>
      <c r="F176">
        <v>2017</v>
      </c>
      <c r="G176">
        <v>36000</v>
      </c>
      <c r="H176" t="s">
        <v>21</v>
      </c>
      <c r="I176" t="s">
        <v>43</v>
      </c>
      <c r="J176" t="s">
        <v>60</v>
      </c>
      <c r="K176" t="s">
        <v>16</v>
      </c>
      <c r="L176" t="s">
        <v>130</v>
      </c>
      <c r="M176" t="s">
        <v>210</v>
      </c>
      <c r="N176" s="2" t="str">
        <f t="shared" si="2"/>
        <v/>
      </c>
      <c r="O176">
        <v>4.3849999999999998</v>
      </c>
      <c r="P176">
        <v>1.831</v>
      </c>
      <c r="Q176">
        <v>1.6080000000000001</v>
      </c>
      <c r="R176">
        <v>5</v>
      </c>
      <c r="S176" t="str">
        <f>IF(datos_limpios[[#This Row],[Seating Capacity ]]&gt;4,"SI","NO")</f>
        <v>SI</v>
      </c>
      <c r="T176">
        <v>64</v>
      </c>
    </row>
    <row r="177" spans="1:20" x14ac:dyDescent="0.3">
      <c r="A177" t="s">
        <v>128</v>
      </c>
      <c r="B177" t="s">
        <v>850</v>
      </c>
      <c r="C177">
        <v>69</v>
      </c>
      <c r="D177" s="3">
        <v>2590000</v>
      </c>
      <c r="E177" s="1">
        <f>datos_limpios[[#This Row],[Price INR   ]]*0.011</f>
        <v>28490</v>
      </c>
      <c r="F177">
        <v>2020</v>
      </c>
      <c r="G177">
        <v>36978</v>
      </c>
      <c r="H177" t="s">
        <v>21</v>
      </c>
      <c r="I177" t="s">
        <v>43</v>
      </c>
      <c r="J177" t="s">
        <v>60</v>
      </c>
      <c r="K177" t="s">
        <v>23</v>
      </c>
      <c r="L177" t="s">
        <v>130</v>
      </c>
      <c r="M177" t="s">
        <v>192</v>
      </c>
      <c r="N177" s="2" t="str">
        <f t="shared" si="2"/>
        <v/>
      </c>
      <c r="O177">
        <v>4.4560000000000004</v>
      </c>
      <c r="P177">
        <v>1.796</v>
      </c>
      <c r="Q177">
        <v>1.4159999999999999</v>
      </c>
      <c r="R177">
        <v>5</v>
      </c>
      <c r="S177" t="str">
        <f>IF(datos_limpios[[#This Row],[Seating Capacity ]]&gt;4,"SI","NO")</f>
        <v>SI</v>
      </c>
      <c r="T177">
        <v>50</v>
      </c>
    </row>
    <row r="178" spans="1:20" x14ac:dyDescent="0.3">
      <c r="A178" t="s">
        <v>128</v>
      </c>
      <c r="B178" t="s">
        <v>855</v>
      </c>
      <c r="C178">
        <v>70</v>
      </c>
      <c r="D178" s="3">
        <v>2600000</v>
      </c>
      <c r="E178" s="1">
        <f>datos_limpios[[#This Row],[Price INR   ]]*0.011</f>
        <v>28600</v>
      </c>
      <c r="F178">
        <v>2017</v>
      </c>
      <c r="G178">
        <v>64000</v>
      </c>
      <c r="H178" t="s">
        <v>21</v>
      </c>
      <c r="I178" t="s">
        <v>43</v>
      </c>
      <c r="J178" t="s">
        <v>60</v>
      </c>
      <c r="K178" t="s">
        <v>16</v>
      </c>
      <c r="L178" t="s">
        <v>130</v>
      </c>
      <c r="M178" t="s">
        <v>192</v>
      </c>
      <c r="N178" s="2" t="str">
        <f t="shared" si="2"/>
        <v/>
      </c>
      <c r="O178">
        <v>4.4560000000000004</v>
      </c>
      <c r="P178">
        <v>1.796</v>
      </c>
      <c r="Q178">
        <v>1.4159999999999999</v>
      </c>
      <c r="R178">
        <v>5</v>
      </c>
      <c r="S178" t="str">
        <f>IF(datos_limpios[[#This Row],[Seating Capacity ]]&gt;4,"SI","NO")</f>
        <v>SI</v>
      </c>
      <c r="T178">
        <v>50</v>
      </c>
    </row>
    <row r="179" spans="1:20" x14ac:dyDescent="0.3">
      <c r="A179" t="s">
        <v>128</v>
      </c>
      <c r="B179" t="s">
        <v>1207</v>
      </c>
      <c r="C179">
        <v>107</v>
      </c>
      <c r="D179" s="3">
        <v>4900000</v>
      </c>
      <c r="E179" s="1">
        <f>datos_limpios[[#This Row],[Price INR   ]]*0.011</f>
        <v>53900</v>
      </c>
      <c r="F179">
        <v>2015</v>
      </c>
      <c r="G179">
        <v>32000</v>
      </c>
      <c r="H179" t="s">
        <v>21</v>
      </c>
      <c r="I179" t="s">
        <v>43</v>
      </c>
      <c r="J179" t="s">
        <v>60</v>
      </c>
      <c r="K179" t="s">
        <v>16</v>
      </c>
      <c r="L179" t="s">
        <v>277</v>
      </c>
      <c r="M179" t="s">
        <v>1208</v>
      </c>
      <c r="N179" s="2" t="str">
        <f t="shared" si="2"/>
        <v/>
      </c>
      <c r="O179">
        <v>5.2649999999999997</v>
      </c>
      <c r="P179">
        <v>1.9490000000000001</v>
      </c>
      <c r="Q179">
        <v>1.4710000000000001</v>
      </c>
      <c r="R179">
        <v>4</v>
      </c>
      <c r="S179" t="str">
        <f>IF(datos_limpios[[#This Row],[Seating Capacity ]]&gt;4,"SI","NO")</f>
        <v>NO</v>
      </c>
      <c r="T179">
        <v>90</v>
      </c>
    </row>
    <row r="180" spans="1:20" x14ac:dyDescent="0.3">
      <c r="A180" t="s">
        <v>128</v>
      </c>
      <c r="B180" t="s">
        <v>276</v>
      </c>
      <c r="C180">
        <v>108</v>
      </c>
      <c r="D180" s="3">
        <v>5175000</v>
      </c>
      <c r="E180" s="1">
        <f>datos_limpios[[#This Row],[Price INR   ]]*0.011</f>
        <v>56925</v>
      </c>
      <c r="F180">
        <v>2016</v>
      </c>
      <c r="G180">
        <v>65000</v>
      </c>
      <c r="H180" t="s">
        <v>21</v>
      </c>
      <c r="I180" t="s">
        <v>43</v>
      </c>
      <c r="J180" t="s">
        <v>60</v>
      </c>
      <c r="K180" t="s">
        <v>16</v>
      </c>
      <c r="L180" t="s">
        <v>277</v>
      </c>
      <c r="M180" t="s">
        <v>278</v>
      </c>
      <c r="N180" s="2" t="str">
        <f t="shared" si="2"/>
        <v/>
      </c>
      <c r="O180">
        <v>5.0519999999999996</v>
      </c>
      <c r="P180">
        <v>1.968</v>
      </c>
      <c r="Q180">
        <v>1.74</v>
      </c>
      <c r="R180">
        <v>7</v>
      </c>
      <c r="S180" t="str">
        <f>IF(datos_limpios[[#This Row],[Seating Capacity ]]&gt;4,"SI","NO")</f>
        <v>SI</v>
      </c>
      <c r="T180">
        <v>75</v>
      </c>
    </row>
    <row r="181" spans="1:20" x14ac:dyDescent="0.3">
      <c r="A181" t="s">
        <v>128</v>
      </c>
      <c r="B181" t="s">
        <v>953</v>
      </c>
      <c r="C181">
        <v>115</v>
      </c>
      <c r="D181" s="3">
        <v>5900000</v>
      </c>
      <c r="E181" s="1">
        <f>datos_limpios[[#This Row],[Price INR   ]]*0.011</f>
        <v>64899.999999999993</v>
      </c>
      <c r="F181">
        <v>2018</v>
      </c>
      <c r="G181">
        <v>47000</v>
      </c>
      <c r="H181" t="s">
        <v>21</v>
      </c>
      <c r="I181" t="s">
        <v>43</v>
      </c>
      <c r="J181" t="s">
        <v>60</v>
      </c>
      <c r="K181" t="s">
        <v>16</v>
      </c>
      <c r="L181" t="s">
        <v>277</v>
      </c>
      <c r="M181" t="s">
        <v>278</v>
      </c>
      <c r="N181" s="2" t="str">
        <f t="shared" si="2"/>
        <v/>
      </c>
      <c r="O181">
        <v>5.0519999999999996</v>
      </c>
      <c r="P181">
        <v>1.968</v>
      </c>
      <c r="Q181">
        <v>1.74</v>
      </c>
      <c r="R181">
        <v>7</v>
      </c>
      <c r="S181" t="str">
        <f>IF(datos_limpios[[#This Row],[Seating Capacity ]]&gt;4,"SI","NO")</f>
        <v>SI</v>
      </c>
      <c r="T181">
        <v>75</v>
      </c>
    </row>
    <row r="182" spans="1:20" x14ac:dyDescent="0.3">
      <c r="A182" t="s">
        <v>128</v>
      </c>
      <c r="B182" t="s">
        <v>953</v>
      </c>
      <c r="C182">
        <v>116</v>
      </c>
      <c r="D182" s="3">
        <v>6700000</v>
      </c>
      <c r="E182" s="1">
        <f>datos_limpios[[#This Row],[Price INR   ]]*0.011</f>
        <v>73700</v>
      </c>
      <c r="F182">
        <v>2018</v>
      </c>
      <c r="G182">
        <v>39850</v>
      </c>
      <c r="H182" t="s">
        <v>21</v>
      </c>
      <c r="I182" t="s">
        <v>43</v>
      </c>
      <c r="J182" t="s">
        <v>60</v>
      </c>
      <c r="K182" t="s">
        <v>16</v>
      </c>
      <c r="L182" t="s">
        <v>277</v>
      </c>
      <c r="M182" t="s">
        <v>278</v>
      </c>
      <c r="N182" s="2" t="str">
        <f t="shared" si="2"/>
        <v/>
      </c>
      <c r="O182">
        <v>5.0519999999999996</v>
      </c>
      <c r="P182">
        <v>1.968</v>
      </c>
      <c r="Q182">
        <v>1.74</v>
      </c>
      <c r="R182">
        <v>7</v>
      </c>
      <c r="S182" t="str">
        <f>IF(datos_limpios[[#This Row],[Seating Capacity ]]&gt;4,"SI","NO")</f>
        <v>SI</v>
      </c>
      <c r="T182">
        <v>75</v>
      </c>
    </row>
    <row r="183" spans="1:20" x14ac:dyDescent="0.3">
      <c r="A183" t="s">
        <v>41</v>
      </c>
      <c r="B183" t="s">
        <v>979</v>
      </c>
      <c r="C183">
        <v>120</v>
      </c>
      <c r="D183" s="3">
        <v>750000</v>
      </c>
      <c r="E183" s="1">
        <f>datos_limpios[[#This Row],[Price INR   ]]*0.011</f>
        <v>8250</v>
      </c>
      <c r="F183">
        <v>2010</v>
      </c>
      <c r="G183">
        <v>112000</v>
      </c>
      <c r="H183" t="s">
        <v>21</v>
      </c>
      <c r="I183" t="s">
        <v>43</v>
      </c>
      <c r="J183" t="s">
        <v>60</v>
      </c>
      <c r="K183" t="s">
        <v>23</v>
      </c>
      <c r="L183" t="s">
        <v>44</v>
      </c>
      <c r="M183" t="s">
        <v>463</v>
      </c>
      <c r="N183" s="2" t="str">
        <f t="shared" si="2"/>
        <v/>
      </c>
      <c r="O183">
        <v>4.8410000000000002</v>
      </c>
      <c r="P183">
        <v>1.8460000000000001</v>
      </c>
      <c r="Q183">
        <v>1.468</v>
      </c>
      <c r="R183">
        <v>5</v>
      </c>
      <c r="S183" t="str">
        <f>IF(datos_limpios[[#This Row],[Seating Capacity ]]&gt;4,"SI","NO")</f>
        <v>SI</v>
      </c>
      <c r="T183">
        <v>70</v>
      </c>
    </row>
    <row r="184" spans="1:20" x14ac:dyDescent="0.3">
      <c r="A184" t="s">
        <v>41</v>
      </c>
      <c r="B184" t="s">
        <v>662</v>
      </c>
      <c r="C184">
        <v>127</v>
      </c>
      <c r="D184" s="3">
        <v>1450000</v>
      </c>
      <c r="E184" s="1">
        <f>datos_limpios[[#This Row],[Price INR   ]]*0.011</f>
        <v>15949.999999999998</v>
      </c>
      <c r="F184">
        <v>2013</v>
      </c>
      <c r="G184">
        <v>70000</v>
      </c>
      <c r="H184" t="s">
        <v>21</v>
      </c>
      <c r="I184" t="s">
        <v>43</v>
      </c>
      <c r="J184" t="s">
        <v>60</v>
      </c>
      <c r="K184" t="s">
        <v>23</v>
      </c>
      <c r="L184" t="s">
        <v>44</v>
      </c>
      <c r="M184" t="s">
        <v>179</v>
      </c>
      <c r="N184" s="2" t="str">
        <f t="shared" si="2"/>
        <v/>
      </c>
      <c r="O184">
        <v>4.6239999999999997</v>
      </c>
      <c r="P184">
        <v>2.0310000000000001</v>
      </c>
      <c r="Q184">
        <v>1.429</v>
      </c>
      <c r="R184">
        <v>5</v>
      </c>
      <c r="S184" t="str">
        <f>IF(datos_limpios[[#This Row],[Seating Capacity ]]&gt;4,"SI","NO")</f>
        <v>SI</v>
      </c>
      <c r="T184">
        <v>60</v>
      </c>
    </row>
    <row r="185" spans="1:20" x14ac:dyDescent="0.3">
      <c r="A185" t="s">
        <v>41</v>
      </c>
      <c r="B185" t="s">
        <v>372</v>
      </c>
      <c r="C185">
        <v>129</v>
      </c>
      <c r="D185" s="3">
        <v>1600000</v>
      </c>
      <c r="E185" s="1">
        <f>datos_limpios[[#This Row],[Price INR   ]]*0.011</f>
        <v>17600</v>
      </c>
      <c r="F185">
        <v>2013</v>
      </c>
      <c r="G185">
        <v>80000</v>
      </c>
      <c r="H185" t="s">
        <v>21</v>
      </c>
      <c r="I185" t="s">
        <v>43</v>
      </c>
      <c r="J185" t="s">
        <v>60</v>
      </c>
      <c r="K185" t="s">
        <v>23</v>
      </c>
      <c r="L185" t="s">
        <v>373</v>
      </c>
      <c r="M185" t="s">
        <v>374</v>
      </c>
      <c r="N185" s="2" t="str">
        <f t="shared" si="2"/>
        <v/>
      </c>
      <c r="O185">
        <v>4.899</v>
      </c>
      <c r="P185">
        <v>2.0939999999999999</v>
      </c>
      <c r="Q185">
        <v>1.464</v>
      </c>
      <c r="R185">
        <v>5</v>
      </c>
      <c r="S185" t="str">
        <f>IF(datos_limpios[[#This Row],[Seating Capacity ]]&gt;4,"SI","NO")</f>
        <v>SI</v>
      </c>
      <c r="T185">
        <v>65</v>
      </c>
    </row>
    <row r="186" spans="1:20" x14ac:dyDescent="0.3">
      <c r="A186" t="s">
        <v>41</v>
      </c>
      <c r="B186" t="s">
        <v>998</v>
      </c>
      <c r="C186">
        <v>130</v>
      </c>
      <c r="D186" s="3">
        <v>1679000</v>
      </c>
      <c r="E186" s="1">
        <f>datos_limpios[[#This Row],[Price INR   ]]*0.011</f>
        <v>18469</v>
      </c>
      <c r="F186">
        <v>2016</v>
      </c>
      <c r="G186">
        <v>46000</v>
      </c>
      <c r="H186" t="s">
        <v>21</v>
      </c>
      <c r="I186" t="s">
        <v>43</v>
      </c>
      <c r="J186" t="s">
        <v>60</v>
      </c>
      <c r="K186" t="s">
        <v>23</v>
      </c>
      <c r="L186" t="s">
        <v>44</v>
      </c>
      <c r="M186" t="s">
        <v>45</v>
      </c>
      <c r="N186" s="2" t="str">
        <f t="shared" si="2"/>
        <v/>
      </c>
      <c r="O186">
        <v>4.633</v>
      </c>
      <c r="P186">
        <v>1.8109999999999999</v>
      </c>
      <c r="Q186">
        <v>1.429</v>
      </c>
      <c r="R186">
        <v>5</v>
      </c>
      <c r="S186" t="str">
        <f>IF(datos_limpios[[#This Row],[Seating Capacity ]]&gt;4,"SI","NO")</f>
        <v>SI</v>
      </c>
      <c r="T186">
        <v>57</v>
      </c>
    </row>
    <row r="187" spans="1:20" x14ac:dyDescent="0.3">
      <c r="A187" t="s">
        <v>41</v>
      </c>
      <c r="B187" t="s">
        <v>725</v>
      </c>
      <c r="C187">
        <v>139</v>
      </c>
      <c r="D187" s="3">
        <v>2550000</v>
      </c>
      <c r="E187" s="1">
        <f>datos_limpios[[#This Row],[Price INR   ]]*0.011</f>
        <v>28050</v>
      </c>
      <c r="F187">
        <v>2015</v>
      </c>
      <c r="G187">
        <v>70000</v>
      </c>
      <c r="H187" t="s">
        <v>21</v>
      </c>
      <c r="I187" t="s">
        <v>43</v>
      </c>
      <c r="J187" t="s">
        <v>60</v>
      </c>
      <c r="K187" t="s">
        <v>23</v>
      </c>
      <c r="L187" t="s">
        <v>44</v>
      </c>
      <c r="M187" t="s">
        <v>157</v>
      </c>
      <c r="N187" s="2" t="str">
        <f t="shared" si="2"/>
        <v/>
      </c>
      <c r="O187">
        <v>4.899</v>
      </c>
      <c r="P187">
        <v>2.0939999999999999</v>
      </c>
      <c r="Q187">
        <v>1.464</v>
      </c>
      <c r="R187">
        <v>5</v>
      </c>
      <c r="S187" t="str">
        <f>IF(datos_limpios[[#This Row],[Seating Capacity ]]&gt;4,"SI","NO")</f>
        <v>SI</v>
      </c>
      <c r="T187">
        <v>65</v>
      </c>
    </row>
    <row r="188" spans="1:20" x14ac:dyDescent="0.3">
      <c r="A188" t="s">
        <v>41</v>
      </c>
      <c r="B188" t="s">
        <v>447</v>
      </c>
      <c r="C188">
        <v>140</v>
      </c>
      <c r="D188" s="3">
        <v>2600000</v>
      </c>
      <c r="E188" s="1">
        <f>datos_limpios[[#This Row],[Price INR   ]]*0.011</f>
        <v>28600</v>
      </c>
      <c r="F188">
        <v>2017</v>
      </c>
      <c r="G188">
        <v>41000</v>
      </c>
      <c r="H188" t="s">
        <v>21</v>
      </c>
      <c r="I188" t="s">
        <v>43</v>
      </c>
      <c r="J188" t="s">
        <v>60</v>
      </c>
      <c r="K188" t="s">
        <v>16</v>
      </c>
      <c r="L188" t="s">
        <v>44</v>
      </c>
      <c r="M188" t="s">
        <v>45</v>
      </c>
      <c r="N188" s="2" t="str">
        <f t="shared" si="2"/>
        <v/>
      </c>
      <c r="O188">
        <v>4.4390000000000001</v>
      </c>
      <c r="P188">
        <v>1.821</v>
      </c>
      <c r="Q188">
        <v>1.6120000000000001</v>
      </c>
      <c r="R188">
        <v>5</v>
      </c>
      <c r="S188" t="str">
        <f>IF(datos_limpios[[#This Row],[Seating Capacity ]]&gt;4,"SI","NO")</f>
        <v>SI</v>
      </c>
      <c r="T188">
        <v>51</v>
      </c>
    </row>
    <row r="189" spans="1:20" x14ac:dyDescent="0.3">
      <c r="A189" t="s">
        <v>41</v>
      </c>
      <c r="B189" t="s">
        <v>212</v>
      </c>
      <c r="C189">
        <v>143</v>
      </c>
      <c r="D189" s="3">
        <v>2650000</v>
      </c>
      <c r="E189" s="1">
        <f>datos_limpios[[#This Row],[Price INR   ]]*0.011</f>
        <v>29150</v>
      </c>
      <c r="F189">
        <v>2018</v>
      </c>
      <c r="G189">
        <v>50000</v>
      </c>
      <c r="H189" t="s">
        <v>21</v>
      </c>
      <c r="I189" t="s">
        <v>43</v>
      </c>
      <c r="J189" t="s">
        <v>60</v>
      </c>
      <c r="K189" t="s">
        <v>23</v>
      </c>
      <c r="L189" t="s">
        <v>44</v>
      </c>
      <c r="M189" t="s">
        <v>179</v>
      </c>
      <c r="N189" s="2" t="str">
        <f t="shared" si="2"/>
        <v/>
      </c>
      <c r="O189">
        <v>4.4539999999999997</v>
      </c>
      <c r="P189">
        <v>2.044</v>
      </c>
      <c r="Q189">
        <v>1.5449999999999999</v>
      </c>
      <c r="R189">
        <v>5</v>
      </c>
      <c r="S189" t="str">
        <f>IF(datos_limpios[[#This Row],[Seating Capacity ]]&gt;4,"SI","NO")</f>
        <v>SI</v>
      </c>
      <c r="T189">
        <v>63</v>
      </c>
    </row>
    <row r="190" spans="1:20" x14ac:dyDescent="0.3">
      <c r="A190" t="s">
        <v>41</v>
      </c>
      <c r="B190" t="s">
        <v>212</v>
      </c>
      <c r="C190">
        <v>144</v>
      </c>
      <c r="D190" s="3">
        <v>2650000</v>
      </c>
      <c r="E190" s="1">
        <f>datos_limpios[[#This Row],[Price INR   ]]*0.011</f>
        <v>29150</v>
      </c>
      <c r="F190">
        <v>2018</v>
      </c>
      <c r="G190">
        <v>53000</v>
      </c>
      <c r="H190" t="s">
        <v>21</v>
      </c>
      <c r="I190" t="s">
        <v>43</v>
      </c>
      <c r="J190" t="s">
        <v>60</v>
      </c>
      <c r="K190" t="s">
        <v>23</v>
      </c>
      <c r="L190" t="s">
        <v>44</v>
      </c>
      <c r="M190" t="s">
        <v>179</v>
      </c>
      <c r="N190" s="2" t="str">
        <f t="shared" si="2"/>
        <v/>
      </c>
      <c r="O190">
        <v>4.4539999999999997</v>
      </c>
      <c r="P190">
        <v>2.044</v>
      </c>
      <c r="Q190">
        <v>1.5449999999999999</v>
      </c>
      <c r="R190">
        <v>5</v>
      </c>
      <c r="S190" t="str">
        <f>IF(datos_limpios[[#This Row],[Seating Capacity ]]&gt;4,"SI","NO")</f>
        <v>SI</v>
      </c>
      <c r="T190">
        <v>63</v>
      </c>
    </row>
    <row r="191" spans="1:20" x14ac:dyDescent="0.3">
      <c r="A191" t="s">
        <v>41</v>
      </c>
      <c r="B191" t="s">
        <v>998</v>
      </c>
      <c r="C191">
        <v>145</v>
      </c>
      <c r="D191" s="3">
        <v>2690000</v>
      </c>
      <c r="E191" s="1">
        <f>datos_limpios[[#This Row],[Price INR   ]]*0.011</f>
        <v>29590</v>
      </c>
      <c r="F191">
        <v>2019</v>
      </c>
      <c r="G191">
        <v>15500</v>
      </c>
      <c r="H191" t="s">
        <v>21</v>
      </c>
      <c r="I191" t="s">
        <v>43</v>
      </c>
      <c r="J191" t="s">
        <v>60</v>
      </c>
      <c r="K191" t="s">
        <v>16</v>
      </c>
      <c r="L191" t="s">
        <v>44</v>
      </c>
      <c r="M191" t="s">
        <v>45</v>
      </c>
      <c r="N191" s="2" t="str">
        <f t="shared" si="2"/>
        <v/>
      </c>
      <c r="O191">
        <v>4.633</v>
      </c>
      <c r="P191">
        <v>1.8109999999999999</v>
      </c>
      <c r="Q191">
        <v>1.429</v>
      </c>
      <c r="R191">
        <v>5</v>
      </c>
      <c r="S191" t="str">
        <f>IF(datos_limpios[[#This Row],[Seating Capacity ]]&gt;4,"SI","NO")</f>
        <v>SI</v>
      </c>
      <c r="T191">
        <v>57</v>
      </c>
    </row>
    <row r="192" spans="1:20" x14ac:dyDescent="0.3">
      <c r="A192" t="s">
        <v>41</v>
      </c>
      <c r="B192" t="s">
        <v>212</v>
      </c>
      <c r="C192">
        <v>155</v>
      </c>
      <c r="D192" s="3">
        <v>3025000</v>
      </c>
      <c r="E192" s="1">
        <f>datos_limpios[[#This Row],[Price INR   ]]*0.011</f>
        <v>33275</v>
      </c>
      <c r="F192">
        <v>2019</v>
      </c>
      <c r="G192">
        <v>59000</v>
      </c>
      <c r="H192" t="s">
        <v>21</v>
      </c>
      <c r="I192" t="s">
        <v>43</v>
      </c>
      <c r="J192" t="s">
        <v>60</v>
      </c>
      <c r="K192" t="s">
        <v>16</v>
      </c>
      <c r="L192" t="s">
        <v>44</v>
      </c>
      <c r="M192" t="s">
        <v>179</v>
      </c>
      <c r="N192" s="2" t="str">
        <f t="shared" si="2"/>
        <v/>
      </c>
      <c r="O192">
        <v>4.4539999999999997</v>
      </c>
      <c r="P192">
        <v>2.044</v>
      </c>
      <c r="Q192">
        <v>1.5449999999999999</v>
      </c>
      <c r="R192">
        <v>5</v>
      </c>
      <c r="S192" t="str">
        <f>IF(datos_limpios[[#This Row],[Seating Capacity ]]&gt;4,"SI","NO")</f>
        <v>SI</v>
      </c>
      <c r="T192">
        <v>63</v>
      </c>
    </row>
    <row r="193" spans="1:20" x14ac:dyDescent="0.3">
      <c r="A193" t="s">
        <v>41</v>
      </c>
      <c r="B193" t="s">
        <v>212</v>
      </c>
      <c r="C193">
        <v>156</v>
      </c>
      <c r="D193" s="3">
        <v>3125000</v>
      </c>
      <c r="E193" s="1">
        <f>datos_limpios[[#This Row],[Price INR   ]]*0.011</f>
        <v>34375</v>
      </c>
      <c r="F193">
        <v>2018</v>
      </c>
      <c r="G193">
        <v>49000</v>
      </c>
      <c r="H193" t="s">
        <v>21</v>
      </c>
      <c r="I193" t="s">
        <v>43</v>
      </c>
      <c r="J193" t="s">
        <v>60</v>
      </c>
      <c r="K193" t="s">
        <v>16</v>
      </c>
      <c r="L193" t="s">
        <v>44</v>
      </c>
      <c r="M193" t="s">
        <v>179</v>
      </c>
      <c r="N193" s="2" t="str">
        <f t="shared" si="2"/>
        <v/>
      </c>
      <c r="O193">
        <v>4.4539999999999997</v>
      </c>
      <c r="P193">
        <v>2.044</v>
      </c>
      <c r="Q193">
        <v>1.5449999999999999</v>
      </c>
      <c r="R193">
        <v>5</v>
      </c>
      <c r="S193" t="str">
        <f>IF(datos_limpios[[#This Row],[Seating Capacity ]]&gt;4,"SI","NO")</f>
        <v>SI</v>
      </c>
      <c r="T193">
        <v>63</v>
      </c>
    </row>
    <row r="194" spans="1:20" x14ac:dyDescent="0.3">
      <c r="A194" t="s">
        <v>41</v>
      </c>
      <c r="B194" t="s">
        <v>1363</v>
      </c>
      <c r="C194">
        <v>157</v>
      </c>
      <c r="D194" s="3">
        <v>3250000</v>
      </c>
      <c r="E194" s="1">
        <f>datos_limpios[[#This Row],[Price INR   ]]*0.011</f>
        <v>35750</v>
      </c>
      <c r="F194">
        <v>2020</v>
      </c>
      <c r="G194">
        <v>32005</v>
      </c>
      <c r="H194" t="s">
        <v>21</v>
      </c>
      <c r="I194" t="s">
        <v>43</v>
      </c>
      <c r="J194" t="s">
        <v>60</v>
      </c>
      <c r="K194" t="s">
        <v>23</v>
      </c>
      <c r="L194" t="s">
        <v>44</v>
      </c>
      <c r="M194" t="s">
        <v>179</v>
      </c>
      <c r="N194" s="2" t="str">
        <f t="shared" ref="N194:N257" si="3">MID(M194, 1, FIND("@", M194) - LEN(MID(M194, 1, FIND("@", M194) - 1)) - 1)</f>
        <v/>
      </c>
      <c r="O194">
        <v>4.4539999999999997</v>
      </c>
      <c r="P194">
        <v>1.798</v>
      </c>
      <c r="Q194">
        <v>1.5449999999999999</v>
      </c>
      <c r="R194">
        <v>5</v>
      </c>
      <c r="S194" t="str">
        <f>IF(datos_limpios[[#This Row],[Seating Capacity ]]&gt;4,"SI","NO")</f>
        <v>SI</v>
      </c>
      <c r="T194">
        <v>61</v>
      </c>
    </row>
    <row r="195" spans="1:20" x14ac:dyDescent="0.3">
      <c r="A195" t="s">
        <v>41</v>
      </c>
      <c r="B195" t="s">
        <v>542</v>
      </c>
      <c r="C195">
        <v>158</v>
      </c>
      <c r="D195" s="3">
        <v>3300000</v>
      </c>
      <c r="E195" s="1">
        <f>datos_limpios[[#This Row],[Price INR   ]]*0.011</f>
        <v>36300</v>
      </c>
      <c r="F195">
        <v>2017</v>
      </c>
      <c r="G195">
        <v>41296</v>
      </c>
      <c r="H195" t="s">
        <v>21</v>
      </c>
      <c r="I195" t="s">
        <v>43</v>
      </c>
      <c r="J195" t="s">
        <v>60</v>
      </c>
      <c r="K195" t="s">
        <v>16</v>
      </c>
      <c r="L195" t="s">
        <v>44</v>
      </c>
      <c r="M195" t="s">
        <v>157</v>
      </c>
      <c r="N195" s="2" t="str">
        <f t="shared" si="3"/>
        <v/>
      </c>
      <c r="O195">
        <v>4.899</v>
      </c>
      <c r="P195">
        <v>2.0939999999999999</v>
      </c>
      <c r="Q195">
        <v>1.464</v>
      </c>
      <c r="R195">
        <v>5</v>
      </c>
      <c r="S195" t="str">
        <f>IF(datos_limpios[[#This Row],[Seating Capacity ]]&gt;4,"SI","NO")</f>
        <v>SI</v>
      </c>
      <c r="T195">
        <v>65</v>
      </c>
    </row>
    <row r="196" spans="1:20" x14ac:dyDescent="0.3">
      <c r="A196" t="s">
        <v>41</v>
      </c>
      <c r="B196" t="s">
        <v>212</v>
      </c>
      <c r="C196">
        <v>164</v>
      </c>
      <c r="D196" s="3">
        <v>3785000</v>
      </c>
      <c r="E196" s="1">
        <f>datos_limpios[[#This Row],[Price INR   ]]*0.011</f>
        <v>41635</v>
      </c>
      <c r="F196">
        <v>2019</v>
      </c>
      <c r="G196">
        <v>29221</v>
      </c>
      <c r="H196" t="s">
        <v>21</v>
      </c>
      <c r="I196" t="s">
        <v>43</v>
      </c>
      <c r="J196" t="s">
        <v>60</v>
      </c>
      <c r="K196" t="s">
        <v>16</v>
      </c>
      <c r="L196" t="s">
        <v>44</v>
      </c>
      <c r="M196" t="s">
        <v>179</v>
      </c>
      <c r="N196" s="2" t="str">
        <f t="shared" si="3"/>
        <v/>
      </c>
      <c r="O196">
        <v>4.4539999999999997</v>
      </c>
      <c r="P196">
        <v>2.044</v>
      </c>
      <c r="Q196">
        <v>1.5449999999999999</v>
      </c>
      <c r="R196">
        <v>5</v>
      </c>
      <c r="S196" t="str">
        <f>IF(datos_limpios[[#This Row],[Seating Capacity ]]&gt;4,"SI","NO")</f>
        <v>SI</v>
      </c>
      <c r="T196">
        <v>63</v>
      </c>
    </row>
    <row r="197" spans="1:20" x14ac:dyDescent="0.3">
      <c r="A197" t="s">
        <v>41</v>
      </c>
      <c r="B197" t="s">
        <v>156</v>
      </c>
      <c r="C197">
        <v>165</v>
      </c>
      <c r="D197" s="3">
        <v>3800000</v>
      </c>
      <c r="E197" s="1">
        <f>datos_limpios[[#This Row],[Price INR   ]]*0.011</f>
        <v>41800</v>
      </c>
      <c r="F197">
        <v>2018</v>
      </c>
      <c r="G197">
        <v>9512</v>
      </c>
      <c r="H197" t="s">
        <v>21</v>
      </c>
      <c r="I197" t="s">
        <v>43</v>
      </c>
      <c r="J197" t="s">
        <v>60</v>
      </c>
      <c r="K197" t="s">
        <v>16</v>
      </c>
      <c r="L197" t="s">
        <v>44</v>
      </c>
      <c r="M197" t="s">
        <v>157</v>
      </c>
      <c r="N197" s="2" t="str">
        <f t="shared" si="3"/>
        <v/>
      </c>
      <c r="O197">
        <v>4.657</v>
      </c>
      <c r="P197">
        <v>1.881</v>
      </c>
      <c r="Q197">
        <v>1.6779999999999999</v>
      </c>
      <c r="R197">
        <v>5</v>
      </c>
      <c r="S197" t="str">
        <f>IF(datos_limpios[[#This Row],[Seating Capacity ]]&gt;4,"SI","NO")</f>
        <v>SI</v>
      </c>
      <c r="T197">
        <v>67</v>
      </c>
    </row>
    <row r="198" spans="1:20" x14ac:dyDescent="0.3">
      <c r="A198" t="s">
        <v>41</v>
      </c>
      <c r="B198" t="s">
        <v>156</v>
      </c>
      <c r="C198">
        <v>166</v>
      </c>
      <c r="D198" s="3">
        <v>3800000</v>
      </c>
      <c r="E198" s="1">
        <f>datos_limpios[[#This Row],[Price INR   ]]*0.011</f>
        <v>41800</v>
      </c>
      <c r="F198">
        <v>2018</v>
      </c>
      <c r="G198">
        <v>87000</v>
      </c>
      <c r="H198" t="s">
        <v>21</v>
      </c>
      <c r="I198" t="s">
        <v>43</v>
      </c>
      <c r="J198" t="s">
        <v>60</v>
      </c>
      <c r="K198" t="s">
        <v>16</v>
      </c>
      <c r="L198" t="s">
        <v>44</v>
      </c>
      <c r="M198" t="s">
        <v>157</v>
      </c>
      <c r="N198" s="2" t="str">
        <f t="shared" si="3"/>
        <v/>
      </c>
      <c r="O198">
        <v>4.657</v>
      </c>
      <c r="P198">
        <v>1.881</v>
      </c>
      <c r="Q198">
        <v>1.6779999999999999</v>
      </c>
      <c r="R198">
        <v>5</v>
      </c>
      <c r="S198" t="str">
        <f>IF(datos_limpios[[#This Row],[Seating Capacity ]]&gt;4,"SI","NO")</f>
        <v>SI</v>
      </c>
      <c r="T198">
        <v>67</v>
      </c>
    </row>
    <row r="199" spans="1:20" x14ac:dyDescent="0.3">
      <c r="A199" t="s">
        <v>41</v>
      </c>
      <c r="B199" t="s">
        <v>1115</v>
      </c>
      <c r="C199">
        <v>169</v>
      </c>
      <c r="D199" s="3">
        <v>4100000</v>
      </c>
      <c r="E199" s="1">
        <f>datos_limpios[[#This Row],[Price INR   ]]*0.011</f>
        <v>45100</v>
      </c>
      <c r="F199">
        <v>2020</v>
      </c>
      <c r="G199">
        <v>12136</v>
      </c>
      <c r="H199" t="s">
        <v>21</v>
      </c>
      <c r="I199" t="s">
        <v>43</v>
      </c>
      <c r="J199" t="s">
        <v>60</v>
      </c>
      <c r="K199" t="s">
        <v>16</v>
      </c>
      <c r="L199" t="s">
        <v>44</v>
      </c>
      <c r="M199" t="s">
        <v>45</v>
      </c>
      <c r="N199" s="2" t="str">
        <f t="shared" si="3"/>
        <v/>
      </c>
      <c r="O199">
        <v>4.5259999999999998</v>
      </c>
      <c r="P199">
        <v>1.8</v>
      </c>
      <c r="Q199">
        <v>1.42</v>
      </c>
      <c r="R199">
        <v>5</v>
      </c>
      <c r="S199" t="str">
        <f>IF(datos_limpios[[#This Row],[Seating Capacity ]]&gt;4,"SI","NO")</f>
        <v>SI</v>
      </c>
      <c r="T199">
        <v>50</v>
      </c>
    </row>
    <row r="200" spans="1:20" x14ac:dyDescent="0.3">
      <c r="A200" t="s">
        <v>41</v>
      </c>
      <c r="B200" t="s">
        <v>340</v>
      </c>
      <c r="C200">
        <v>170</v>
      </c>
      <c r="D200" s="3">
        <v>4150000</v>
      </c>
      <c r="E200" s="1">
        <f>datos_limpios[[#This Row],[Price INR   ]]*0.011</f>
        <v>45650</v>
      </c>
      <c r="F200">
        <v>2019</v>
      </c>
      <c r="G200">
        <v>29000</v>
      </c>
      <c r="H200" t="s">
        <v>21</v>
      </c>
      <c r="I200" t="s">
        <v>43</v>
      </c>
      <c r="J200" t="s">
        <v>60</v>
      </c>
      <c r="K200" t="s">
        <v>16</v>
      </c>
      <c r="L200" t="s">
        <v>44</v>
      </c>
      <c r="M200" t="s">
        <v>45</v>
      </c>
      <c r="N200" s="2" t="str">
        <f t="shared" si="3"/>
        <v/>
      </c>
      <c r="O200">
        <v>4.633</v>
      </c>
      <c r="P200">
        <v>1.8109999999999999</v>
      </c>
      <c r="Q200">
        <v>1.429</v>
      </c>
      <c r="R200">
        <v>5</v>
      </c>
      <c r="S200" t="str">
        <f>IF(datos_limpios[[#This Row],[Seating Capacity ]]&gt;4,"SI","NO")</f>
        <v>SI</v>
      </c>
      <c r="T200">
        <v>57</v>
      </c>
    </row>
    <row r="201" spans="1:20" x14ac:dyDescent="0.3">
      <c r="A201" t="s">
        <v>41</v>
      </c>
      <c r="B201" t="s">
        <v>1115</v>
      </c>
      <c r="C201">
        <v>175</v>
      </c>
      <c r="D201" s="3">
        <v>4300000</v>
      </c>
      <c r="E201" s="1">
        <f>datos_limpios[[#This Row],[Price INR   ]]*0.011</f>
        <v>47300</v>
      </c>
      <c r="F201">
        <v>2020</v>
      </c>
      <c r="G201">
        <v>11000</v>
      </c>
      <c r="H201" t="s">
        <v>21</v>
      </c>
      <c r="I201" t="s">
        <v>43</v>
      </c>
      <c r="J201" t="s">
        <v>60</v>
      </c>
      <c r="K201" t="s">
        <v>16</v>
      </c>
      <c r="L201" t="s">
        <v>44</v>
      </c>
      <c r="M201" t="s">
        <v>45</v>
      </c>
      <c r="N201" s="2" t="str">
        <f t="shared" si="3"/>
        <v/>
      </c>
      <c r="O201">
        <v>4.5259999999999998</v>
      </c>
      <c r="P201">
        <v>1.8</v>
      </c>
      <c r="Q201">
        <v>1.42</v>
      </c>
      <c r="R201">
        <v>5</v>
      </c>
      <c r="S201" t="str">
        <f>IF(datos_limpios[[#This Row],[Seating Capacity ]]&gt;4,"SI","NO")</f>
        <v>SI</v>
      </c>
      <c r="T201">
        <v>50</v>
      </c>
    </row>
    <row r="202" spans="1:20" x14ac:dyDescent="0.3">
      <c r="A202" t="s">
        <v>41</v>
      </c>
      <c r="B202" t="s">
        <v>372</v>
      </c>
      <c r="C202">
        <v>187</v>
      </c>
      <c r="D202" s="3">
        <v>4900000</v>
      </c>
      <c r="E202" s="1">
        <f>datos_limpios[[#This Row],[Price INR   ]]*0.011</f>
        <v>53900</v>
      </c>
      <c r="F202">
        <v>2018</v>
      </c>
      <c r="G202">
        <v>38000</v>
      </c>
      <c r="H202" t="s">
        <v>21</v>
      </c>
      <c r="I202" t="s">
        <v>43</v>
      </c>
      <c r="J202" t="s">
        <v>60</v>
      </c>
      <c r="K202" t="s">
        <v>16</v>
      </c>
      <c r="L202" t="s">
        <v>373</v>
      </c>
      <c r="M202" t="s">
        <v>374</v>
      </c>
      <c r="N202" s="2" t="str">
        <f t="shared" si="3"/>
        <v/>
      </c>
      <c r="O202">
        <v>4.899</v>
      </c>
      <c r="P202">
        <v>2.0939999999999999</v>
      </c>
      <c r="Q202">
        <v>1.464</v>
      </c>
      <c r="R202">
        <v>5</v>
      </c>
      <c r="S202" t="str">
        <f>IF(datos_limpios[[#This Row],[Seating Capacity ]]&gt;4,"SI","NO")</f>
        <v>SI</v>
      </c>
      <c r="T202">
        <v>65</v>
      </c>
    </row>
    <row r="203" spans="1:20" x14ac:dyDescent="0.3">
      <c r="A203" t="s">
        <v>41</v>
      </c>
      <c r="B203" t="s">
        <v>961</v>
      </c>
      <c r="C203">
        <v>189</v>
      </c>
      <c r="D203" s="3">
        <v>5100000</v>
      </c>
      <c r="E203" s="1">
        <f>datos_limpios[[#This Row],[Price INR   ]]*0.011</f>
        <v>56100</v>
      </c>
      <c r="F203">
        <v>2019</v>
      </c>
      <c r="G203">
        <v>79000</v>
      </c>
      <c r="H203" t="s">
        <v>21</v>
      </c>
      <c r="I203" t="s">
        <v>43</v>
      </c>
      <c r="J203" t="s">
        <v>60</v>
      </c>
      <c r="K203" t="s">
        <v>16</v>
      </c>
      <c r="L203" t="s">
        <v>373</v>
      </c>
      <c r="M203" t="s">
        <v>962</v>
      </c>
      <c r="N203" s="2" t="str">
        <f t="shared" si="3"/>
        <v/>
      </c>
      <c r="O203">
        <v>5.0910000000000002</v>
      </c>
      <c r="P203">
        <v>1.9019999999999999</v>
      </c>
      <c r="Q203">
        <v>1.538</v>
      </c>
      <c r="R203">
        <v>5</v>
      </c>
      <c r="S203" t="str">
        <f>IF(datos_limpios[[#This Row],[Seating Capacity ]]&gt;4,"SI","NO")</f>
        <v>SI</v>
      </c>
      <c r="T203">
        <v>68</v>
      </c>
    </row>
    <row r="204" spans="1:20" x14ac:dyDescent="0.3">
      <c r="A204" t="s">
        <v>41</v>
      </c>
      <c r="B204" t="s">
        <v>372</v>
      </c>
      <c r="C204">
        <v>190</v>
      </c>
      <c r="D204" s="3">
        <v>5250000</v>
      </c>
      <c r="E204" s="1">
        <f>datos_limpios[[#This Row],[Price INR   ]]*0.011</f>
        <v>57750</v>
      </c>
      <c r="F204">
        <v>2018</v>
      </c>
      <c r="G204">
        <v>21000</v>
      </c>
      <c r="H204" t="s">
        <v>21</v>
      </c>
      <c r="I204" t="s">
        <v>43</v>
      </c>
      <c r="J204" t="s">
        <v>60</v>
      </c>
      <c r="K204" t="s">
        <v>16</v>
      </c>
      <c r="L204" t="s">
        <v>373</v>
      </c>
      <c r="M204" t="s">
        <v>374</v>
      </c>
      <c r="N204" s="2" t="str">
        <f t="shared" si="3"/>
        <v/>
      </c>
      <c r="O204">
        <v>4.899</v>
      </c>
      <c r="P204">
        <v>2.0939999999999999</v>
      </c>
      <c r="Q204">
        <v>1.464</v>
      </c>
      <c r="R204">
        <v>5</v>
      </c>
      <c r="S204" t="str">
        <f>IF(datos_limpios[[#This Row],[Seating Capacity ]]&gt;4,"SI","NO")</f>
        <v>SI</v>
      </c>
      <c r="T204">
        <v>65</v>
      </c>
    </row>
    <row r="205" spans="1:20" x14ac:dyDescent="0.3">
      <c r="A205" t="s">
        <v>41</v>
      </c>
      <c r="B205" t="s">
        <v>992</v>
      </c>
      <c r="C205">
        <v>191</v>
      </c>
      <c r="D205" s="3">
        <v>5300000</v>
      </c>
      <c r="E205" s="1">
        <f>datos_limpios[[#This Row],[Price INR   ]]*0.011</f>
        <v>58300</v>
      </c>
      <c r="F205">
        <v>2019</v>
      </c>
      <c r="G205">
        <v>15087</v>
      </c>
      <c r="H205" t="s">
        <v>21</v>
      </c>
      <c r="I205" t="s">
        <v>43</v>
      </c>
      <c r="J205" t="s">
        <v>60</v>
      </c>
      <c r="K205" t="s">
        <v>16</v>
      </c>
      <c r="L205" t="s">
        <v>44</v>
      </c>
      <c r="M205" t="s">
        <v>157</v>
      </c>
      <c r="N205" s="2" t="str">
        <f t="shared" si="3"/>
        <v/>
      </c>
      <c r="O205">
        <v>4.657</v>
      </c>
      <c r="P205">
        <v>1.881</v>
      </c>
      <c r="Q205">
        <v>1.6779999999999999</v>
      </c>
      <c r="R205">
        <v>5</v>
      </c>
      <c r="S205" t="str">
        <f>IF(datos_limpios[[#This Row],[Seating Capacity ]]&gt;4,"SI","NO")</f>
        <v>SI</v>
      </c>
      <c r="T205">
        <v>67</v>
      </c>
    </row>
    <row r="206" spans="1:20" x14ac:dyDescent="0.3">
      <c r="A206" t="s">
        <v>41</v>
      </c>
      <c r="B206" t="s">
        <v>372</v>
      </c>
      <c r="C206">
        <v>198</v>
      </c>
      <c r="D206" s="3">
        <v>6000000</v>
      </c>
      <c r="E206" s="1">
        <f>datos_limpios[[#This Row],[Price INR   ]]*0.011</f>
        <v>66000</v>
      </c>
      <c r="F206">
        <v>2018</v>
      </c>
      <c r="G206">
        <v>27600</v>
      </c>
      <c r="H206" t="s">
        <v>21</v>
      </c>
      <c r="I206" t="s">
        <v>43</v>
      </c>
      <c r="J206" t="s">
        <v>60</v>
      </c>
      <c r="K206" t="s">
        <v>16</v>
      </c>
      <c r="L206" t="s">
        <v>373</v>
      </c>
      <c r="M206" t="s">
        <v>374</v>
      </c>
      <c r="N206" s="2" t="str">
        <f t="shared" si="3"/>
        <v/>
      </c>
      <c r="O206">
        <v>4.899</v>
      </c>
      <c r="P206">
        <v>2.0939999999999999</v>
      </c>
      <c r="Q206">
        <v>1.464</v>
      </c>
      <c r="R206">
        <v>5</v>
      </c>
      <c r="S206" t="str">
        <f>IF(datos_limpios[[#This Row],[Seating Capacity ]]&gt;4,"SI","NO")</f>
        <v>SI</v>
      </c>
      <c r="T206">
        <v>65</v>
      </c>
    </row>
    <row r="207" spans="1:20" x14ac:dyDescent="0.3">
      <c r="A207" t="s">
        <v>41</v>
      </c>
      <c r="B207" t="s">
        <v>530</v>
      </c>
      <c r="C207">
        <v>206</v>
      </c>
      <c r="D207" s="3">
        <v>8300000</v>
      </c>
      <c r="E207" s="1">
        <f>datos_limpios[[#This Row],[Price INR   ]]*0.011</f>
        <v>91300</v>
      </c>
      <c r="F207">
        <v>2020</v>
      </c>
      <c r="G207">
        <v>29000</v>
      </c>
      <c r="H207" t="s">
        <v>21</v>
      </c>
      <c r="I207" t="s">
        <v>43</v>
      </c>
      <c r="J207" t="s">
        <v>60</v>
      </c>
      <c r="K207" t="s">
        <v>16</v>
      </c>
      <c r="L207" t="s">
        <v>373</v>
      </c>
      <c r="M207" t="s">
        <v>531</v>
      </c>
      <c r="N207" s="2" t="str">
        <f t="shared" si="3"/>
        <v/>
      </c>
      <c r="O207">
        <v>4.9219999999999997</v>
      </c>
      <c r="P207">
        <v>2.004</v>
      </c>
      <c r="Q207">
        <v>1.7450000000000001</v>
      </c>
      <c r="R207">
        <v>5</v>
      </c>
      <c r="S207" t="str">
        <f>IF(datos_limpios[[#This Row],[Seating Capacity ]]&gt;4,"SI","NO")</f>
        <v>SI</v>
      </c>
      <c r="T207">
        <v>80</v>
      </c>
    </row>
    <row r="208" spans="1:20" x14ac:dyDescent="0.3">
      <c r="A208" t="s">
        <v>41</v>
      </c>
      <c r="B208" t="s">
        <v>530</v>
      </c>
      <c r="C208">
        <v>207</v>
      </c>
      <c r="D208" s="3">
        <v>8600000</v>
      </c>
      <c r="E208" s="1">
        <f>datos_limpios[[#This Row],[Price INR   ]]*0.011</f>
        <v>94600</v>
      </c>
      <c r="F208">
        <v>2020</v>
      </c>
      <c r="G208">
        <v>21696</v>
      </c>
      <c r="H208" t="s">
        <v>21</v>
      </c>
      <c r="I208" t="s">
        <v>43</v>
      </c>
      <c r="J208" t="s">
        <v>60</v>
      </c>
      <c r="K208" t="s">
        <v>16</v>
      </c>
      <c r="L208" t="s">
        <v>373</v>
      </c>
      <c r="M208" t="s">
        <v>531</v>
      </c>
      <c r="N208" s="2" t="str">
        <f t="shared" si="3"/>
        <v/>
      </c>
      <c r="O208">
        <v>4.9219999999999997</v>
      </c>
      <c r="P208">
        <v>2.004</v>
      </c>
      <c r="Q208">
        <v>1.7450000000000001</v>
      </c>
      <c r="R208">
        <v>5</v>
      </c>
      <c r="S208" t="str">
        <f>IF(datos_limpios[[#This Row],[Seating Capacity ]]&gt;4,"SI","NO")</f>
        <v>SI</v>
      </c>
      <c r="T208">
        <v>80</v>
      </c>
    </row>
    <row r="209" spans="1:20" x14ac:dyDescent="0.3">
      <c r="A209" t="s">
        <v>26</v>
      </c>
      <c r="B209" t="s">
        <v>1154</v>
      </c>
      <c r="C209">
        <v>700</v>
      </c>
      <c r="D209" s="3">
        <v>1080000</v>
      </c>
      <c r="E209" s="1">
        <f>datos_limpios[[#This Row],[Price INR   ]]*0.011</f>
        <v>11880</v>
      </c>
      <c r="F209">
        <v>2020</v>
      </c>
      <c r="G209">
        <v>56000</v>
      </c>
      <c r="H209" t="s">
        <v>21</v>
      </c>
      <c r="I209" t="s">
        <v>14</v>
      </c>
      <c r="J209" t="s">
        <v>60</v>
      </c>
      <c r="K209" t="s">
        <v>16</v>
      </c>
      <c r="L209" t="s">
        <v>189</v>
      </c>
      <c r="M209" t="s">
        <v>190</v>
      </c>
      <c r="N209" s="2" t="str">
        <f t="shared" si="3"/>
        <v/>
      </c>
      <c r="O209">
        <v>3.9950000000000001</v>
      </c>
      <c r="P209">
        <v>1.77</v>
      </c>
      <c r="Q209">
        <v>1.605</v>
      </c>
      <c r="R209">
        <v>5</v>
      </c>
      <c r="S209" t="str">
        <f>IF(datos_limpios[[#This Row],[Seating Capacity ]]&gt;4,"SI","NO")</f>
        <v>SI</v>
      </c>
      <c r="T209">
        <v>45</v>
      </c>
    </row>
    <row r="210" spans="1:20" x14ac:dyDescent="0.3">
      <c r="A210" t="s">
        <v>26</v>
      </c>
      <c r="B210" t="s">
        <v>805</v>
      </c>
      <c r="C210">
        <v>704</v>
      </c>
      <c r="D210" s="3">
        <v>1090000</v>
      </c>
      <c r="E210" s="1">
        <f>datos_limpios[[#This Row],[Price INR   ]]*0.011</f>
        <v>11990</v>
      </c>
      <c r="F210">
        <v>2019</v>
      </c>
      <c r="G210">
        <v>37000</v>
      </c>
      <c r="H210" t="s">
        <v>21</v>
      </c>
      <c r="I210" t="s">
        <v>14</v>
      </c>
      <c r="J210" t="s">
        <v>60</v>
      </c>
      <c r="K210" t="s">
        <v>16</v>
      </c>
      <c r="L210" t="s">
        <v>332</v>
      </c>
      <c r="M210" t="s">
        <v>144</v>
      </c>
      <c r="N210" s="2" t="str">
        <f t="shared" si="3"/>
        <v/>
      </c>
      <c r="O210">
        <v>4.2699999999999996</v>
      </c>
      <c r="P210">
        <v>1.78</v>
      </c>
      <c r="Q210">
        <v>1.665</v>
      </c>
      <c r="R210">
        <v>5</v>
      </c>
      <c r="S210" t="str">
        <f>IF(datos_limpios[[#This Row],[Seating Capacity ]]&gt;4,"SI","NO")</f>
        <v>SI</v>
      </c>
      <c r="T210">
        <v>55</v>
      </c>
    </row>
    <row r="211" spans="1:20" x14ac:dyDescent="0.3">
      <c r="A211" t="s">
        <v>441</v>
      </c>
      <c r="B211" t="s">
        <v>480</v>
      </c>
      <c r="C211">
        <v>774</v>
      </c>
      <c r="D211" s="3">
        <v>3299000</v>
      </c>
      <c r="E211" s="1">
        <f>datos_limpios[[#This Row],[Price INR   ]]*0.011</f>
        <v>36289</v>
      </c>
      <c r="F211">
        <v>2017</v>
      </c>
      <c r="G211">
        <v>29999</v>
      </c>
      <c r="H211" t="s">
        <v>21</v>
      </c>
      <c r="I211" t="s">
        <v>43</v>
      </c>
      <c r="J211" t="s">
        <v>60</v>
      </c>
      <c r="K211" t="s">
        <v>16</v>
      </c>
      <c r="L211" t="s">
        <v>311</v>
      </c>
      <c r="M211" t="s">
        <v>312</v>
      </c>
      <c r="N211" s="2" t="str">
        <f t="shared" si="3"/>
        <v/>
      </c>
      <c r="O211">
        <v>4.7949999999999999</v>
      </c>
      <c r="P211">
        <v>1.9670000000000001</v>
      </c>
      <c r="Q211">
        <v>1.4159999999999999</v>
      </c>
      <c r="R211">
        <v>5</v>
      </c>
      <c r="S211" t="str">
        <f>IF(datos_limpios[[#This Row],[Seating Capacity ]]&gt;4,"SI","NO")</f>
        <v>SI</v>
      </c>
      <c r="T211">
        <v>56</v>
      </c>
    </row>
    <row r="212" spans="1:20" x14ac:dyDescent="0.3">
      <c r="A212" t="s">
        <v>441</v>
      </c>
      <c r="B212" t="s">
        <v>442</v>
      </c>
      <c r="C212">
        <v>778</v>
      </c>
      <c r="D212" s="3">
        <v>4200000</v>
      </c>
      <c r="E212" s="1">
        <f>datos_limpios[[#This Row],[Price INR   ]]*0.011</f>
        <v>46200</v>
      </c>
      <c r="F212">
        <v>2018</v>
      </c>
      <c r="G212">
        <v>90868</v>
      </c>
      <c r="H212" t="s">
        <v>21</v>
      </c>
      <c r="I212" t="s">
        <v>43</v>
      </c>
      <c r="J212" t="s">
        <v>60</v>
      </c>
      <c r="K212" t="s">
        <v>16</v>
      </c>
      <c r="L212" t="s">
        <v>311</v>
      </c>
      <c r="M212" t="s">
        <v>312</v>
      </c>
      <c r="N212" s="2" t="str">
        <f t="shared" si="3"/>
        <v/>
      </c>
      <c r="O212">
        <v>4.7309999999999999</v>
      </c>
      <c r="P212">
        <v>2.0710000000000002</v>
      </c>
      <c r="Q212">
        <v>1.651</v>
      </c>
      <c r="R212">
        <v>5</v>
      </c>
      <c r="S212" t="str">
        <f>IF(datos_limpios[[#This Row],[Seating Capacity ]]&gt;4,"SI","NO")</f>
        <v>SI</v>
      </c>
      <c r="T212">
        <v>82</v>
      </c>
    </row>
    <row r="213" spans="1:20" x14ac:dyDescent="0.3">
      <c r="A213" t="s">
        <v>441</v>
      </c>
      <c r="B213" t="s">
        <v>1196</v>
      </c>
      <c r="C213">
        <v>780</v>
      </c>
      <c r="D213" s="3">
        <v>4600000</v>
      </c>
      <c r="E213" s="1">
        <f>datos_limpios[[#This Row],[Price INR   ]]*0.011</f>
        <v>50600</v>
      </c>
      <c r="F213">
        <v>2020</v>
      </c>
      <c r="G213">
        <v>56000</v>
      </c>
      <c r="H213" t="s">
        <v>21</v>
      </c>
      <c r="I213" t="s">
        <v>43</v>
      </c>
      <c r="J213" t="s">
        <v>60</v>
      </c>
      <c r="K213" t="s">
        <v>16</v>
      </c>
      <c r="L213" t="s">
        <v>311</v>
      </c>
      <c r="M213" t="s">
        <v>312</v>
      </c>
      <c r="N213" s="2" t="str">
        <f t="shared" si="3"/>
        <v/>
      </c>
      <c r="O213">
        <v>5.0670000000000002</v>
      </c>
      <c r="P213">
        <v>2.0910000000000002</v>
      </c>
      <c r="Q213">
        <v>1.4570000000000001</v>
      </c>
      <c r="R213">
        <v>5</v>
      </c>
      <c r="S213" t="str">
        <f>IF(datos_limpios[[#This Row],[Seating Capacity ]]&gt;4,"SI","NO")</f>
        <v>SI</v>
      </c>
      <c r="T213">
        <v>66</v>
      </c>
    </row>
    <row r="214" spans="1:20" x14ac:dyDescent="0.3">
      <c r="A214" t="s">
        <v>309</v>
      </c>
      <c r="B214" t="s">
        <v>1052</v>
      </c>
      <c r="C214">
        <v>825</v>
      </c>
      <c r="D214" s="3">
        <v>2785000</v>
      </c>
      <c r="E214" s="1">
        <f>datos_limpios[[#This Row],[Price INR   ]]*0.011</f>
        <v>30635</v>
      </c>
      <c r="F214">
        <v>2016</v>
      </c>
      <c r="G214">
        <v>120000</v>
      </c>
      <c r="H214" t="s">
        <v>21</v>
      </c>
      <c r="I214" t="s">
        <v>43</v>
      </c>
      <c r="J214" t="s">
        <v>60</v>
      </c>
      <c r="K214" t="s">
        <v>16</v>
      </c>
      <c r="L214" t="s">
        <v>373</v>
      </c>
      <c r="M214" t="s">
        <v>868</v>
      </c>
      <c r="N214" s="2" t="str">
        <f t="shared" si="3"/>
        <v/>
      </c>
      <c r="O214">
        <v>4.8380000000000001</v>
      </c>
      <c r="P214">
        <v>1.915</v>
      </c>
      <c r="Q214">
        <v>1.837</v>
      </c>
      <c r="R214">
        <v>7</v>
      </c>
      <c r="S214" t="str">
        <f>IF(datos_limpios[[#This Row],[Seating Capacity ]]&gt;4,"SI","NO")</f>
        <v>SI</v>
      </c>
      <c r="T214">
        <v>82</v>
      </c>
    </row>
    <row r="215" spans="1:20" x14ac:dyDescent="0.3">
      <c r="A215" t="s">
        <v>309</v>
      </c>
      <c r="B215" t="s">
        <v>912</v>
      </c>
      <c r="C215">
        <v>826</v>
      </c>
      <c r="D215" s="3">
        <v>3200000</v>
      </c>
      <c r="E215" s="1">
        <f>datos_limpios[[#This Row],[Price INR   ]]*0.011</f>
        <v>35200</v>
      </c>
      <c r="F215">
        <v>2016</v>
      </c>
      <c r="G215">
        <v>55000</v>
      </c>
      <c r="H215" t="s">
        <v>21</v>
      </c>
      <c r="I215" t="s">
        <v>43</v>
      </c>
      <c r="J215" t="s">
        <v>60</v>
      </c>
      <c r="K215" t="s">
        <v>23</v>
      </c>
      <c r="L215" t="s">
        <v>311</v>
      </c>
      <c r="M215" t="s">
        <v>312</v>
      </c>
      <c r="N215" s="2" t="str">
        <f t="shared" si="3"/>
        <v/>
      </c>
      <c r="O215">
        <v>4.5999999999999996</v>
      </c>
      <c r="P215">
        <v>2.069</v>
      </c>
      <c r="Q215">
        <v>1.69</v>
      </c>
      <c r="R215">
        <v>7</v>
      </c>
      <c r="S215" t="str">
        <f>IF(datos_limpios[[#This Row],[Seating Capacity ]]&gt;4,"SI","NO")</f>
        <v>SI</v>
      </c>
      <c r="T215">
        <v>65</v>
      </c>
    </row>
    <row r="216" spans="1:20" x14ac:dyDescent="0.3">
      <c r="A216" t="s">
        <v>309</v>
      </c>
      <c r="B216" t="s">
        <v>817</v>
      </c>
      <c r="C216">
        <v>827</v>
      </c>
      <c r="D216" s="3">
        <v>3450000</v>
      </c>
      <c r="E216" s="1">
        <f>datos_limpios[[#This Row],[Price INR   ]]*0.011</f>
        <v>37950</v>
      </c>
      <c r="F216">
        <v>2016</v>
      </c>
      <c r="G216">
        <v>29000</v>
      </c>
      <c r="H216" t="s">
        <v>21</v>
      </c>
      <c r="I216" t="s">
        <v>43</v>
      </c>
      <c r="J216" t="s">
        <v>60</v>
      </c>
      <c r="K216" t="s">
        <v>16</v>
      </c>
      <c r="L216" t="s">
        <v>162</v>
      </c>
      <c r="M216" t="s">
        <v>508</v>
      </c>
      <c r="N216" s="2" t="str">
        <f t="shared" si="3"/>
        <v/>
      </c>
      <c r="O216">
        <v>4.4649999999999999</v>
      </c>
      <c r="P216">
        <v>1.9</v>
      </c>
      <c r="Q216">
        <v>1.635</v>
      </c>
      <c r="R216">
        <v>5</v>
      </c>
      <c r="S216" t="str">
        <f>IF(datos_limpios[[#This Row],[Seating Capacity ]]&gt;4,"SI","NO")</f>
        <v>SI</v>
      </c>
      <c r="T216">
        <v>57</v>
      </c>
    </row>
    <row r="217" spans="1:20" x14ac:dyDescent="0.3">
      <c r="A217" t="s">
        <v>309</v>
      </c>
      <c r="B217" t="s">
        <v>507</v>
      </c>
      <c r="C217">
        <v>829</v>
      </c>
      <c r="D217" s="3">
        <v>3600000</v>
      </c>
      <c r="E217" s="1">
        <f>datos_limpios[[#This Row],[Price INR   ]]*0.011</f>
        <v>39600</v>
      </c>
      <c r="F217">
        <v>2018</v>
      </c>
      <c r="G217">
        <v>45000</v>
      </c>
      <c r="H217" t="s">
        <v>21</v>
      </c>
      <c r="I217" t="s">
        <v>43</v>
      </c>
      <c r="J217" t="s">
        <v>60</v>
      </c>
      <c r="K217" t="s">
        <v>16</v>
      </c>
      <c r="L217" t="s">
        <v>311</v>
      </c>
      <c r="M217" t="s">
        <v>312</v>
      </c>
      <c r="N217" s="2" t="str">
        <f t="shared" si="3"/>
        <v/>
      </c>
      <c r="O217">
        <v>4.3600000000000003</v>
      </c>
      <c r="P217">
        <v>2.12</v>
      </c>
      <c r="Q217">
        <v>1.635</v>
      </c>
      <c r="R217">
        <v>5</v>
      </c>
      <c r="S217" t="str">
        <f>IF(datos_limpios[[#This Row],[Seating Capacity ]]&gt;4,"SI","NO")</f>
        <v>SI</v>
      </c>
      <c r="T217">
        <v>57</v>
      </c>
    </row>
    <row r="218" spans="1:20" x14ac:dyDescent="0.3">
      <c r="A218" t="s">
        <v>309</v>
      </c>
      <c r="B218" t="s">
        <v>1195</v>
      </c>
      <c r="C218">
        <v>835</v>
      </c>
      <c r="D218" s="3">
        <v>4575000</v>
      </c>
      <c r="E218" s="1">
        <f>datos_limpios[[#This Row],[Price INR   ]]*0.011</f>
        <v>50325</v>
      </c>
      <c r="F218">
        <v>2019</v>
      </c>
      <c r="G218">
        <v>50000</v>
      </c>
      <c r="H218" t="s">
        <v>21</v>
      </c>
      <c r="I218" t="s">
        <v>43</v>
      </c>
      <c r="J218" t="s">
        <v>60</v>
      </c>
      <c r="K218" t="s">
        <v>16</v>
      </c>
      <c r="L218" t="s">
        <v>162</v>
      </c>
      <c r="M218" t="s">
        <v>508</v>
      </c>
      <c r="N218" s="2" t="str">
        <f t="shared" si="3"/>
        <v/>
      </c>
      <c r="O218">
        <v>4.5999999999999996</v>
      </c>
      <c r="P218">
        <v>2.069</v>
      </c>
      <c r="Q218">
        <v>1.724</v>
      </c>
      <c r="R218">
        <v>7</v>
      </c>
      <c r="S218" t="str">
        <f>IF(datos_limpios[[#This Row],[Seating Capacity ]]&gt;4,"SI","NO")</f>
        <v>SI</v>
      </c>
      <c r="T218">
        <v>65</v>
      </c>
    </row>
    <row r="219" spans="1:20" x14ac:dyDescent="0.3">
      <c r="A219" t="s">
        <v>309</v>
      </c>
      <c r="B219" t="s">
        <v>754</v>
      </c>
      <c r="C219">
        <v>850</v>
      </c>
      <c r="D219" s="3">
        <v>22000000</v>
      </c>
      <c r="E219" s="1">
        <f>datos_limpios[[#This Row],[Price INR   ]]*0.011</f>
        <v>242000</v>
      </c>
      <c r="F219">
        <v>2019</v>
      </c>
      <c r="G219">
        <v>35000</v>
      </c>
      <c r="H219" t="s">
        <v>21</v>
      </c>
      <c r="I219" t="s">
        <v>43</v>
      </c>
      <c r="J219" t="s">
        <v>60</v>
      </c>
      <c r="K219" t="s">
        <v>16</v>
      </c>
      <c r="L219" t="s">
        <v>373</v>
      </c>
      <c r="M219" t="s">
        <v>755</v>
      </c>
      <c r="N219" s="2" t="str">
        <f t="shared" si="3"/>
        <v/>
      </c>
      <c r="O219">
        <v>4.9989999999999997</v>
      </c>
      <c r="P219">
        <v>2.2200000000000002</v>
      </c>
      <c r="Q219">
        <v>1.835</v>
      </c>
      <c r="R219">
        <v>5</v>
      </c>
      <c r="S219" t="str">
        <f>IF(datos_limpios[[#This Row],[Seating Capacity ]]&gt;4,"SI","NO")</f>
        <v>SI</v>
      </c>
      <c r="T219">
        <v>105</v>
      </c>
    </row>
    <row r="220" spans="1:20" x14ac:dyDescent="0.3">
      <c r="A220" t="s">
        <v>136</v>
      </c>
      <c r="B220" t="s">
        <v>972</v>
      </c>
      <c r="C220">
        <v>907</v>
      </c>
      <c r="D220" s="3">
        <v>950000</v>
      </c>
      <c r="E220" s="1">
        <f>datos_limpios[[#This Row],[Price INR   ]]*0.011</f>
        <v>10450</v>
      </c>
      <c r="F220">
        <v>2018</v>
      </c>
      <c r="G220">
        <v>41000</v>
      </c>
      <c r="H220" t="s">
        <v>21</v>
      </c>
      <c r="I220" t="s">
        <v>14</v>
      </c>
      <c r="J220" t="s">
        <v>60</v>
      </c>
      <c r="K220" t="s">
        <v>16</v>
      </c>
      <c r="L220" t="s">
        <v>644</v>
      </c>
      <c r="M220" t="s">
        <v>645</v>
      </c>
      <c r="N220" s="2" t="str">
        <f t="shared" si="3"/>
        <v/>
      </c>
      <c r="O220">
        <v>4.4560000000000004</v>
      </c>
      <c r="P220">
        <v>1.82</v>
      </c>
      <c r="Q220">
        <v>1.93</v>
      </c>
      <c r="R220">
        <v>8</v>
      </c>
      <c r="S220" t="str">
        <f>IF(datos_limpios[[#This Row],[Seating Capacity ]]&gt;4,"SI","NO")</f>
        <v>SI</v>
      </c>
      <c r="T220">
        <v>60</v>
      </c>
    </row>
    <row r="221" spans="1:20" x14ac:dyDescent="0.3">
      <c r="A221" t="s">
        <v>136</v>
      </c>
      <c r="B221" t="s">
        <v>1253</v>
      </c>
      <c r="C221">
        <v>961</v>
      </c>
      <c r="D221" s="3">
        <v>1864999</v>
      </c>
      <c r="E221" s="1">
        <f>datos_limpios[[#This Row],[Price INR   ]]*0.011</f>
        <v>20514.988999999998</v>
      </c>
      <c r="F221">
        <v>2020</v>
      </c>
      <c r="G221">
        <v>30000</v>
      </c>
      <c r="H221" t="s">
        <v>21</v>
      </c>
      <c r="I221" t="s">
        <v>43</v>
      </c>
      <c r="J221" t="s">
        <v>60</v>
      </c>
      <c r="K221" t="s">
        <v>16</v>
      </c>
      <c r="L221" t="s">
        <v>457</v>
      </c>
      <c r="M221" t="s">
        <v>458</v>
      </c>
      <c r="N221" s="2" t="str">
        <f t="shared" si="3"/>
        <v/>
      </c>
      <c r="O221">
        <v>3.9849999999999999</v>
      </c>
      <c r="P221">
        <v>1.82</v>
      </c>
      <c r="Q221">
        <v>1.855</v>
      </c>
      <c r="R221">
        <v>4</v>
      </c>
      <c r="S221" t="str">
        <f>IF(datos_limpios[[#This Row],[Seating Capacity ]]&gt;4,"SI","NO")</f>
        <v>NO</v>
      </c>
      <c r="T221">
        <v>57</v>
      </c>
    </row>
    <row r="222" spans="1:20" x14ac:dyDescent="0.3">
      <c r="A222" t="s">
        <v>19</v>
      </c>
      <c r="B222" t="s">
        <v>518</v>
      </c>
      <c r="C222">
        <v>1120</v>
      </c>
      <c r="D222" s="3">
        <v>425000</v>
      </c>
      <c r="E222" s="1">
        <f>datos_limpios[[#This Row],[Price INR   ]]*0.011</f>
        <v>4675</v>
      </c>
      <c r="F222">
        <v>2015</v>
      </c>
      <c r="G222">
        <v>36528</v>
      </c>
      <c r="H222" t="s">
        <v>21</v>
      </c>
      <c r="I222" t="s">
        <v>14</v>
      </c>
      <c r="J222" t="s">
        <v>60</v>
      </c>
      <c r="K222" t="s">
        <v>184</v>
      </c>
      <c r="L222" t="s">
        <v>24</v>
      </c>
      <c r="M222" t="s">
        <v>25</v>
      </c>
      <c r="N222" s="2" t="str">
        <f t="shared" si="3"/>
        <v/>
      </c>
      <c r="O222">
        <v>3.85</v>
      </c>
      <c r="P222">
        <v>1.6950000000000001</v>
      </c>
      <c r="Q222">
        <v>1.53</v>
      </c>
      <c r="R222">
        <v>5</v>
      </c>
      <c r="S222" t="str">
        <f>IF(datos_limpios[[#This Row],[Seating Capacity ]]&gt;4,"SI","NO")</f>
        <v>SI</v>
      </c>
      <c r="T222">
        <v>42</v>
      </c>
    </row>
    <row r="223" spans="1:20" x14ac:dyDescent="0.3">
      <c r="A223" t="s">
        <v>19</v>
      </c>
      <c r="B223" t="s">
        <v>1158</v>
      </c>
      <c r="C223">
        <v>1193</v>
      </c>
      <c r="D223" s="3">
        <v>550000</v>
      </c>
      <c r="E223" s="1">
        <f>datos_limpios[[#This Row],[Price INR   ]]*0.011</f>
        <v>6050</v>
      </c>
      <c r="F223">
        <v>2016</v>
      </c>
      <c r="G223">
        <v>88000</v>
      </c>
      <c r="H223" t="s">
        <v>21</v>
      </c>
      <c r="I223" t="s">
        <v>14</v>
      </c>
      <c r="J223" t="s">
        <v>60</v>
      </c>
      <c r="K223" t="s">
        <v>16</v>
      </c>
      <c r="L223" t="s">
        <v>24</v>
      </c>
      <c r="M223" t="s">
        <v>25</v>
      </c>
      <c r="N223" s="2" t="str">
        <f t="shared" si="3"/>
        <v/>
      </c>
      <c r="O223">
        <v>3.9950000000000001</v>
      </c>
      <c r="P223">
        <v>1.7450000000000001</v>
      </c>
      <c r="Q223">
        <v>1.5</v>
      </c>
      <c r="R223">
        <v>5</v>
      </c>
      <c r="S223" t="str">
        <f>IF(datos_limpios[[#This Row],[Seating Capacity ]]&gt;4,"SI","NO")</f>
        <v>SI</v>
      </c>
      <c r="T223">
        <v>37</v>
      </c>
    </row>
    <row r="224" spans="1:20" x14ac:dyDescent="0.3">
      <c r="A224" t="s">
        <v>19</v>
      </c>
      <c r="B224" t="s">
        <v>1158</v>
      </c>
      <c r="C224">
        <v>1205</v>
      </c>
      <c r="D224" s="3">
        <v>575000</v>
      </c>
      <c r="E224" s="1">
        <f>datos_limpios[[#This Row],[Price INR   ]]*0.011</f>
        <v>6325</v>
      </c>
      <c r="F224">
        <v>2016</v>
      </c>
      <c r="G224">
        <v>62000</v>
      </c>
      <c r="H224" t="s">
        <v>21</v>
      </c>
      <c r="I224" t="s">
        <v>14</v>
      </c>
      <c r="J224" t="s">
        <v>60</v>
      </c>
      <c r="K224" t="s">
        <v>16</v>
      </c>
      <c r="L224" t="s">
        <v>24</v>
      </c>
      <c r="M224" t="s">
        <v>25</v>
      </c>
      <c r="N224" s="2" t="str">
        <f t="shared" si="3"/>
        <v/>
      </c>
      <c r="O224">
        <v>3.9950000000000001</v>
      </c>
      <c r="P224">
        <v>1.7450000000000001</v>
      </c>
      <c r="Q224">
        <v>1.5</v>
      </c>
      <c r="R224">
        <v>5</v>
      </c>
      <c r="S224" t="str">
        <f>IF(datos_limpios[[#This Row],[Seating Capacity ]]&gt;4,"SI","NO")</f>
        <v>SI</v>
      </c>
      <c r="T224">
        <v>37</v>
      </c>
    </row>
    <row r="225" spans="1:20" x14ac:dyDescent="0.3">
      <c r="A225" t="s">
        <v>19</v>
      </c>
      <c r="B225" t="s">
        <v>244</v>
      </c>
      <c r="C225">
        <v>1213</v>
      </c>
      <c r="D225" s="3">
        <v>580000</v>
      </c>
      <c r="E225" s="1">
        <f>datos_limpios[[#This Row],[Price INR   ]]*0.011</f>
        <v>6380</v>
      </c>
      <c r="F225">
        <v>2018</v>
      </c>
      <c r="G225">
        <v>28851</v>
      </c>
      <c r="H225" t="s">
        <v>21</v>
      </c>
      <c r="I225" t="s">
        <v>14</v>
      </c>
      <c r="J225" t="s">
        <v>60</v>
      </c>
      <c r="K225" t="s">
        <v>16</v>
      </c>
      <c r="L225" t="s">
        <v>24</v>
      </c>
      <c r="M225" t="s">
        <v>25</v>
      </c>
      <c r="N225" s="2" t="str">
        <f t="shared" si="3"/>
        <v/>
      </c>
      <c r="O225">
        <v>3.84</v>
      </c>
      <c r="P225">
        <v>1.7350000000000001</v>
      </c>
      <c r="Q225">
        <v>1.53</v>
      </c>
      <c r="R225">
        <v>5</v>
      </c>
      <c r="S225" t="str">
        <f>IF(datos_limpios[[#This Row],[Seating Capacity ]]&gt;4,"SI","NO")</f>
        <v>SI</v>
      </c>
      <c r="T225">
        <v>37</v>
      </c>
    </row>
    <row r="226" spans="1:20" x14ac:dyDescent="0.3">
      <c r="A226" t="s">
        <v>19</v>
      </c>
      <c r="B226" t="s">
        <v>1382</v>
      </c>
      <c r="C226">
        <v>1240</v>
      </c>
      <c r="D226" s="3">
        <v>621000</v>
      </c>
      <c r="E226" s="1">
        <f>datos_limpios[[#This Row],[Price INR   ]]*0.011</f>
        <v>6831</v>
      </c>
      <c r="F226">
        <v>2013</v>
      </c>
      <c r="G226">
        <v>72000</v>
      </c>
      <c r="H226" t="s">
        <v>21</v>
      </c>
      <c r="I226" t="s">
        <v>14</v>
      </c>
      <c r="J226" t="s">
        <v>60</v>
      </c>
      <c r="K226" t="s">
        <v>16</v>
      </c>
      <c r="L226" t="s">
        <v>24</v>
      </c>
      <c r="M226" t="s">
        <v>144</v>
      </c>
      <c r="N226" s="2" t="str">
        <f t="shared" si="3"/>
        <v/>
      </c>
      <c r="O226">
        <v>4.2649999999999997</v>
      </c>
      <c r="P226">
        <v>1.6950000000000001</v>
      </c>
      <c r="Q226">
        <v>1.6850000000000001</v>
      </c>
      <c r="R226">
        <v>7</v>
      </c>
      <c r="S226" t="str">
        <f>IF(datos_limpios[[#This Row],[Seating Capacity ]]&gt;4,"SI","NO")</f>
        <v>SI</v>
      </c>
      <c r="T226">
        <v>45</v>
      </c>
    </row>
    <row r="227" spans="1:20" x14ac:dyDescent="0.3">
      <c r="A227" t="s">
        <v>19</v>
      </c>
      <c r="B227" t="s">
        <v>541</v>
      </c>
      <c r="C227">
        <v>1249</v>
      </c>
      <c r="D227" s="3">
        <v>630000</v>
      </c>
      <c r="E227" s="1">
        <f>datos_limpios[[#This Row],[Price INR   ]]*0.011</f>
        <v>6930</v>
      </c>
      <c r="F227">
        <v>2017</v>
      </c>
      <c r="G227">
        <v>36000</v>
      </c>
      <c r="H227" t="s">
        <v>21</v>
      </c>
      <c r="I227" t="s">
        <v>14</v>
      </c>
      <c r="J227" t="s">
        <v>60</v>
      </c>
      <c r="K227" t="s">
        <v>16</v>
      </c>
      <c r="L227" t="s">
        <v>24</v>
      </c>
      <c r="M227" t="s">
        <v>25</v>
      </c>
      <c r="N227" s="2" t="str">
        <f t="shared" si="3"/>
        <v/>
      </c>
      <c r="O227">
        <v>3.9950000000000001</v>
      </c>
      <c r="P227">
        <v>1.7350000000000001</v>
      </c>
      <c r="Q227">
        <v>1.5149999999999999</v>
      </c>
      <c r="R227">
        <v>5</v>
      </c>
      <c r="S227" t="str">
        <f>IF(datos_limpios[[#This Row],[Seating Capacity ]]&gt;4,"SI","NO")</f>
        <v>SI</v>
      </c>
      <c r="T227">
        <v>37</v>
      </c>
    </row>
    <row r="228" spans="1:20" x14ac:dyDescent="0.3">
      <c r="A228" t="s">
        <v>19</v>
      </c>
      <c r="B228" t="s">
        <v>780</v>
      </c>
      <c r="C228">
        <v>1255</v>
      </c>
      <c r="D228" s="3">
        <v>640000</v>
      </c>
      <c r="E228" s="1">
        <f>datos_limpios[[#This Row],[Price INR   ]]*0.011</f>
        <v>7040</v>
      </c>
      <c r="F228">
        <v>2016</v>
      </c>
      <c r="G228">
        <v>52000</v>
      </c>
      <c r="H228" t="s">
        <v>21</v>
      </c>
      <c r="I228" t="s">
        <v>14</v>
      </c>
      <c r="J228" t="s">
        <v>60</v>
      </c>
      <c r="K228" t="s">
        <v>23</v>
      </c>
      <c r="L228" t="s">
        <v>24</v>
      </c>
      <c r="M228" t="s">
        <v>144</v>
      </c>
      <c r="N228" s="2" t="str">
        <f t="shared" si="3"/>
        <v/>
      </c>
      <c r="O228">
        <v>3.9950000000000001</v>
      </c>
      <c r="P228">
        <v>1.79</v>
      </c>
      <c r="Q228">
        <v>1.64</v>
      </c>
      <c r="R228">
        <v>5</v>
      </c>
      <c r="S228" t="str">
        <f>IF(datos_limpios[[#This Row],[Seating Capacity ]]&gt;4,"SI","NO")</f>
        <v>SI</v>
      </c>
      <c r="T228">
        <v>48</v>
      </c>
    </row>
    <row r="229" spans="1:20" x14ac:dyDescent="0.3">
      <c r="A229" t="s">
        <v>19</v>
      </c>
      <c r="B229" t="s">
        <v>440</v>
      </c>
      <c r="C229">
        <v>1270</v>
      </c>
      <c r="D229" s="3">
        <v>665000</v>
      </c>
      <c r="E229" s="1">
        <f>datos_limpios[[#This Row],[Price INR   ]]*0.011</f>
        <v>7315</v>
      </c>
      <c r="F229">
        <v>2017</v>
      </c>
      <c r="G229">
        <v>48000</v>
      </c>
      <c r="H229" t="s">
        <v>21</v>
      </c>
      <c r="I229" t="s">
        <v>14</v>
      </c>
      <c r="J229" t="s">
        <v>60</v>
      </c>
      <c r="K229" t="s">
        <v>16</v>
      </c>
      <c r="L229" t="s">
        <v>24</v>
      </c>
      <c r="M229" t="s">
        <v>25</v>
      </c>
      <c r="N229" s="2" t="str">
        <f t="shared" si="3"/>
        <v/>
      </c>
      <c r="O229">
        <v>3.9950000000000001</v>
      </c>
      <c r="P229">
        <v>1.7450000000000001</v>
      </c>
      <c r="Q229">
        <v>1.5</v>
      </c>
      <c r="R229">
        <v>5</v>
      </c>
      <c r="S229" t="str">
        <f>IF(datos_limpios[[#This Row],[Seating Capacity ]]&gt;4,"SI","NO")</f>
        <v>SI</v>
      </c>
      <c r="T229">
        <v>37</v>
      </c>
    </row>
    <row r="230" spans="1:20" x14ac:dyDescent="0.3">
      <c r="A230" t="s">
        <v>19</v>
      </c>
      <c r="B230" t="s">
        <v>713</v>
      </c>
      <c r="C230">
        <v>1297</v>
      </c>
      <c r="D230" s="3">
        <v>710000</v>
      </c>
      <c r="E230" s="1">
        <f>datos_limpios[[#This Row],[Price INR   ]]*0.011</f>
        <v>7810</v>
      </c>
      <c r="F230">
        <v>2018</v>
      </c>
      <c r="G230">
        <v>72000</v>
      </c>
      <c r="H230" t="s">
        <v>21</v>
      </c>
      <c r="I230" t="s">
        <v>14</v>
      </c>
      <c r="J230" t="s">
        <v>60</v>
      </c>
      <c r="K230" t="s">
        <v>16</v>
      </c>
      <c r="L230" t="s">
        <v>215</v>
      </c>
      <c r="M230" t="s">
        <v>714</v>
      </c>
      <c r="N230" s="2" t="str">
        <f t="shared" si="3"/>
        <v/>
      </c>
      <c r="O230">
        <v>4.3</v>
      </c>
      <c r="P230">
        <v>1.7649999999999999</v>
      </c>
      <c r="Q230">
        <v>1.59</v>
      </c>
      <c r="R230">
        <v>5</v>
      </c>
      <c r="S230" t="str">
        <f>IF(datos_limpios[[#This Row],[Seating Capacity ]]&gt;4,"SI","NO")</f>
        <v>SI</v>
      </c>
      <c r="T230">
        <v>48</v>
      </c>
    </row>
    <row r="231" spans="1:20" x14ac:dyDescent="0.3">
      <c r="A231" t="s">
        <v>19</v>
      </c>
      <c r="B231" t="s">
        <v>518</v>
      </c>
      <c r="C231">
        <v>1320</v>
      </c>
      <c r="D231" s="3">
        <v>750000</v>
      </c>
      <c r="E231" s="1">
        <f>datos_limpios[[#This Row],[Price INR   ]]*0.011</f>
        <v>8250</v>
      </c>
      <c r="F231">
        <v>2018</v>
      </c>
      <c r="G231">
        <v>65000</v>
      </c>
      <c r="H231" t="s">
        <v>21</v>
      </c>
      <c r="I231" t="s">
        <v>14</v>
      </c>
      <c r="J231" t="s">
        <v>60</v>
      </c>
      <c r="K231" t="s">
        <v>16</v>
      </c>
      <c r="L231" t="s">
        <v>24</v>
      </c>
      <c r="M231" t="s">
        <v>25</v>
      </c>
      <c r="N231" s="2" t="str">
        <f t="shared" si="3"/>
        <v/>
      </c>
      <c r="O231">
        <v>3.84</v>
      </c>
      <c r="P231">
        <v>1.7350000000000001</v>
      </c>
      <c r="Q231">
        <v>1.53</v>
      </c>
      <c r="R231">
        <v>5</v>
      </c>
      <c r="S231" t="str">
        <f>IF(datos_limpios[[#This Row],[Seating Capacity ]]&gt;4,"SI","NO")</f>
        <v>SI</v>
      </c>
      <c r="T231">
        <v>37</v>
      </c>
    </row>
    <row r="232" spans="1:20" x14ac:dyDescent="0.3">
      <c r="A232" t="s">
        <v>19</v>
      </c>
      <c r="B232" t="s">
        <v>1243</v>
      </c>
      <c r="C232">
        <v>1341</v>
      </c>
      <c r="D232" s="3">
        <v>800000</v>
      </c>
      <c r="E232" s="1">
        <f>datos_limpios[[#This Row],[Price INR   ]]*0.011</f>
        <v>8800</v>
      </c>
      <c r="F232">
        <v>2017</v>
      </c>
      <c r="G232">
        <v>52836</v>
      </c>
      <c r="H232" t="s">
        <v>21</v>
      </c>
      <c r="I232" t="s">
        <v>14</v>
      </c>
      <c r="J232" t="s">
        <v>60</v>
      </c>
      <c r="K232" t="s">
        <v>16</v>
      </c>
      <c r="L232" t="s">
        <v>215</v>
      </c>
      <c r="M232" t="s">
        <v>714</v>
      </c>
      <c r="N232" s="2" t="str">
        <f t="shared" si="3"/>
        <v/>
      </c>
      <c r="O232">
        <v>4.3</v>
      </c>
      <c r="P232">
        <v>1.7649999999999999</v>
      </c>
      <c r="Q232">
        <v>1.59</v>
      </c>
      <c r="R232">
        <v>5</v>
      </c>
      <c r="S232" t="str">
        <f>IF(datos_limpios[[#This Row],[Seating Capacity ]]&gt;4,"SI","NO")</f>
        <v>SI</v>
      </c>
      <c r="T232">
        <v>48</v>
      </c>
    </row>
    <row r="233" spans="1:20" x14ac:dyDescent="0.3">
      <c r="A233" t="s">
        <v>19</v>
      </c>
      <c r="B233" t="s">
        <v>888</v>
      </c>
      <c r="C233">
        <v>1372</v>
      </c>
      <c r="D233" s="3">
        <v>949000</v>
      </c>
      <c r="E233" s="1">
        <f>datos_limpios[[#This Row],[Price INR   ]]*0.011</f>
        <v>10439</v>
      </c>
      <c r="F233">
        <v>2018</v>
      </c>
      <c r="G233">
        <v>50500</v>
      </c>
      <c r="H233" t="s">
        <v>21</v>
      </c>
      <c r="I233" t="s">
        <v>14</v>
      </c>
      <c r="J233" t="s">
        <v>60</v>
      </c>
      <c r="K233" t="s">
        <v>16</v>
      </c>
      <c r="L233" t="s">
        <v>24</v>
      </c>
      <c r="M233" t="s">
        <v>144</v>
      </c>
      <c r="N233" s="2" t="str">
        <f t="shared" si="3"/>
        <v/>
      </c>
      <c r="O233">
        <v>3.9950000000000001</v>
      </c>
      <c r="P233">
        <v>1.79</v>
      </c>
      <c r="Q233">
        <v>1.64</v>
      </c>
      <c r="R233">
        <v>5</v>
      </c>
      <c r="S233" t="str">
        <f>IF(datos_limpios[[#This Row],[Seating Capacity ]]&gt;4,"SI","NO")</f>
        <v>SI</v>
      </c>
      <c r="T233">
        <v>48</v>
      </c>
    </row>
    <row r="234" spans="1:20" x14ac:dyDescent="0.3">
      <c r="A234" t="s">
        <v>19</v>
      </c>
      <c r="B234" t="s">
        <v>836</v>
      </c>
      <c r="C234">
        <v>1376</v>
      </c>
      <c r="D234" s="3">
        <v>969999</v>
      </c>
      <c r="E234" s="1">
        <f>datos_limpios[[#This Row],[Price INR   ]]*0.011</f>
        <v>10669.989</v>
      </c>
      <c r="F234">
        <v>2016</v>
      </c>
      <c r="G234">
        <v>39000</v>
      </c>
      <c r="H234" t="s">
        <v>21</v>
      </c>
      <c r="I234" t="s">
        <v>14</v>
      </c>
      <c r="J234" t="s">
        <v>60</v>
      </c>
      <c r="K234" t="s">
        <v>16</v>
      </c>
      <c r="L234" t="s">
        <v>24</v>
      </c>
      <c r="M234" t="s">
        <v>144</v>
      </c>
      <c r="N234" s="2" t="str">
        <f t="shared" si="3"/>
        <v/>
      </c>
      <c r="O234">
        <v>4.2960000000000003</v>
      </c>
      <c r="P234">
        <v>1.6950000000000001</v>
      </c>
      <c r="Q234">
        <v>1.6850000000000001</v>
      </c>
      <c r="R234">
        <v>7</v>
      </c>
      <c r="S234" t="str">
        <f>IF(datos_limpios[[#This Row],[Seating Capacity ]]&gt;4,"SI","NO")</f>
        <v>SI</v>
      </c>
      <c r="T234">
        <v>45</v>
      </c>
    </row>
    <row r="235" spans="1:20" x14ac:dyDescent="0.3">
      <c r="A235" t="s">
        <v>119</v>
      </c>
      <c r="B235" t="s">
        <v>120</v>
      </c>
      <c r="C235">
        <v>1468</v>
      </c>
      <c r="D235" s="3">
        <v>3400000</v>
      </c>
      <c r="E235" s="1">
        <f>datos_limpios[[#This Row],[Price INR   ]]*0.011</f>
        <v>37400</v>
      </c>
      <c r="F235">
        <v>2018</v>
      </c>
      <c r="G235">
        <v>50000</v>
      </c>
      <c r="H235" t="s">
        <v>21</v>
      </c>
      <c r="I235" t="s">
        <v>43</v>
      </c>
      <c r="J235" t="s">
        <v>60</v>
      </c>
      <c r="K235" t="s">
        <v>16</v>
      </c>
      <c r="L235" t="s">
        <v>121</v>
      </c>
      <c r="M235" t="s">
        <v>122</v>
      </c>
      <c r="N235" s="2" t="str">
        <f t="shared" si="3"/>
        <v/>
      </c>
      <c r="O235">
        <v>4.6559999999999997</v>
      </c>
      <c r="P235">
        <v>1.89</v>
      </c>
      <c r="Q235">
        <v>1.639</v>
      </c>
      <c r="R235">
        <v>5</v>
      </c>
      <c r="S235" t="str">
        <f>IF(datos_limpios[[#This Row],[Seating Capacity ]]&gt;4,"SI","NO")</f>
        <v>SI</v>
      </c>
      <c r="T235">
        <v>66</v>
      </c>
    </row>
    <row r="236" spans="1:20" x14ac:dyDescent="0.3">
      <c r="A236" t="s">
        <v>119</v>
      </c>
      <c r="B236" t="s">
        <v>694</v>
      </c>
      <c r="C236">
        <v>1478</v>
      </c>
      <c r="D236" s="3">
        <v>4150000</v>
      </c>
      <c r="E236" s="1">
        <f>datos_limpios[[#This Row],[Price INR   ]]*0.011</f>
        <v>45650</v>
      </c>
      <c r="F236">
        <v>2019</v>
      </c>
      <c r="G236">
        <v>8000</v>
      </c>
      <c r="H236" t="s">
        <v>21</v>
      </c>
      <c r="I236" t="s">
        <v>43</v>
      </c>
      <c r="J236" t="s">
        <v>60</v>
      </c>
      <c r="K236" t="s">
        <v>16</v>
      </c>
      <c r="L236" t="s">
        <v>305</v>
      </c>
      <c r="M236" t="s">
        <v>306</v>
      </c>
      <c r="N236" s="2" t="str">
        <f t="shared" si="3"/>
        <v/>
      </c>
      <c r="O236">
        <v>4.6859999999999999</v>
      </c>
      <c r="P236">
        <v>1.81</v>
      </c>
      <c r="Q236">
        <v>1.4419999999999999</v>
      </c>
      <c r="R236">
        <v>5</v>
      </c>
      <c r="S236" t="str">
        <f>IF(datos_limpios[[#This Row],[Seating Capacity ]]&gt;4,"SI","NO")</f>
        <v>SI</v>
      </c>
      <c r="T236">
        <v>66</v>
      </c>
    </row>
    <row r="237" spans="1:20" x14ac:dyDescent="0.3">
      <c r="A237" t="s">
        <v>119</v>
      </c>
      <c r="B237" t="s">
        <v>694</v>
      </c>
      <c r="C237">
        <v>1487</v>
      </c>
      <c r="D237" s="3">
        <v>4275000</v>
      </c>
      <c r="E237" s="1">
        <f>datos_limpios[[#This Row],[Price INR   ]]*0.011</f>
        <v>47025</v>
      </c>
      <c r="F237">
        <v>2019</v>
      </c>
      <c r="G237">
        <v>31000</v>
      </c>
      <c r="H237" t="s">
        <v>21</v>
      </c>
      <c r="I237" t="s">
        <v>43</v>
      </c>
      <c r="J237" t="s">
        <v>60</v>
      </c>
      <c r="K237" t="s">
        <v>16</v>
      </c>
      <c r="L237" t="s">
        <v>305</v>
      </c>
      <c r="M237" t="s">
        <v>306</v>
      </c>
      <c r="N237" s="2" t="str">
        <f t="shared" si="3"/>
        <v/>
      </c>
      <c r="O237">
        <v>4.6859999999999999</v>
      </c>
      <c r="P237">
        <v>1.81</v>
      </c>
      <c r="Q237">
        <v>1.4419999999999999</v>
      </c>
      <c r="R237">
        <v>5</v>
      </c>
      <c r="S237" t="str">
        <f>IF(datos_limpios[[#This Row],[Seating Capacity ]]&gt;4,"SI","NO")</f>
        <v>SI</v>
      </c>
      <c r="T237">
        <v>66</v>
      </c>
    </row>
    <row r="238" spans="1:20" x14ac:dyDescent="0.3">
      <c r="A238" t="s">
        <v>119</v>
      </c>
      <c r="B238" t="s">
        <v>906</v>
      </c>
      <c r="C238">
        <v>1498</v>
      </c>
      <c r="D238" s="3">
        <v>5200000</v>
      </c>
      <c r="E238" s="1">
        <f>datos_limpios[[#This Row],[Price INR   ]]*0.011</f>
        <v>57200</v>
      </c>
      <c r="F238">
        <v>2019</v>
      </c>
      <c r="G238">
        <v>10000</v>
      </c>
      <c r="H238" t="s">
        <v>21</v>
      </c>
      <c r="I238" t="s">
        <v>43</v>
      </c>
      <c r="J238" t="s">
        <v>60</v>
      </c>
      <c r="K238" t="s">
        <v>16</v>
      </c>
      <c r="L238" t="s">
        <v>305</v>
      </c>
      <c r="M238" t="s">
        <v>306</v>
      </c>
      <c r="N238" s="2" t="str">
        <f t="shared" si="3"/>
        <v/>
      </c>
      <c r="O238">
        <v>4.6580000000000004</v>
      </c>
      <c r="P238">
        <v>1.89</v>
      </c>
      <c r="Q238">
        <v>1.6439999999999999</v>
      </c>
      <c r="R238">
        <v>5</v>
      </c>
      <c r="S238" t="str">
        <f>IF(datos_limpios[[#This Row],[Seating Capacity ]]&gt;4,"SI","NO")</f>
        <v>SI</v>
      </c>
      <c r="T238">
        <v>66</v>
      </c>
    </row>
    <row r="239" spans="1:20" x14ac:dyDescent="0.3">
      <c r="A239" t="s">
        <v>119</v>
      </c>
      <c r="B239" t="s">
        <v>1010</v>
      </c>
      <c r="C239">
        <v>1500</v>
      </c>
      <c r="D239" s="3">
        <v>5250000</v>
      </c>
      <c r="E239" s="1">
        <f>datos_limpios[[#This Row],[Price INR   ]]*0.011</f>
        <v>57750</v>
      </c>
      <c r="F239">
        <v>2020</v>
      </c>
      <c r="G239">
        <v>28079</v>
      </c>
      <c r="H239" t="s">
        <v>21</v>
      </c>
      <c r="I239" t="s">
        <v>43</v>
      </c>
      <c r="J239" t="s">
        <v>60</v>
      </c>
      <c r="K239" t="s">
        <v>16</v>
      </c>
      <c r="L239" t="s">
        <v>305</v>
      </c>
      <c r="M239" t="s">
        <v>657</v>
      </c>
      <c r="N239" s="2" t="str">
        <f t="shared" si="3"/>
        <v/>
      </c>
      <c r="O239">
        <v>4.6859999999999999</v>
      </c>
      <c r="P239">
        <v>1.81</v>
      </c>
      <c r="Q239">
        <v>1.4419999999999999</v>
      </c>
      <c r="R239">
        <v>5</v>
      </c>
      <c r="S239" t="str">
        <f>IF(datos_limpios[[#This Row],[Seating Capacity ]]&gt;4,"SI","NO")</f>
        <v>SI</v>
      </c>
      <c r="T239">
        <v>66</v>
      </c>
    </row>
    <row r="240" spans="1:20" x14ac:dyDescent="0.3">
      <c r="A240" t="s">
        <v>119</v>
      </c>
      <c r="B240" t="s">
        <v>661</v>
      </c>
      <c r="C240">
        <v>1523</v>
      </c>
      <c r="D240" s="3">
        <v>6750000</v>
      </c>
      <c r="E240" s="1">
        <f>datos_limpios[[#This Row],[Price INR   ]]*0.011</f>
        <v>74250</v>
      </c>
      <c r="F240">
        <v>2022</v>
      </c>
      <c r="G240">
        <v>7000</v>
      </c>
      <c r="H240" t="s">
        <v>21</v>
      </c>
      <c r="I240" t="s">
        <v>43</v>
      </c>
      <c r="J240" t="s">
        <v>60</v>
      </c>
      <c r="K240" t="s">
        <v>16</v>
      </c>
      <c r="L240" t="s">
        <v>305</v>
      </c>
      <c r="M240" t="s">
        <v>306</v>
      </c>
      <c r="N240" s="2" t="str">
        <f t="shared" si="3"/>
        <v/>
      </c>
      <c r="O240">
        <v>4.6580000000000004</v>
      </c>
      <c r="P240">
        <v>1.89</v>
      </c>
      <c r="Q240">
        <v>1.6439999999999999</v>
      </c>
      <c r="R240">
        <v>5</v>
      </c>
      <c r="S240" t="str">
        <f>IF(datos_limpios[[#This Row],[Seating Capacity ]]&gt;4,"SI","NO")</f>
        <v>SI</v>
      </c>
      <c r="T240">
        <v>66</v>
      </c>
    </row>
    <row r="241" spans="1:20" x14ac:dyDescent="0.3">
      <c r="A241" t="s">
        <v>119</v>
      </c>
      <c r="B241" t="s">
        <v>656</v>
      </c>
      <c r="C241">
        <v>1546</v>
      </c>
      <c r="D241" s="3">
        <v>9200000</v>
      </c>
      <c r="E241" s="1">
        <f>datos_limpios[[#This Row],[Price INR   ]]*0.011</f>
        <v>101200</v>
      </c>
      <c r="F241">
        <v>2022</v>
      </c>
      <c r="G241">
        <v>10000</v>
      </c>
      <c r="H241" t="s">
        <v>21</v>
      </c>
      <c r="I241" t="s">
        <v>43</v>
      </c>
      <c r="J241" t="s">
        <v>60</v>
      </c>
      <c r="K241" t="s">
        <v>16</v>
      </c>
      <c r="L241" t="s">
        <v>305</v>
      </c>
      <c r="M241" t="s">
        <v>657</v>
      </c>
      <c r="N241" s="2" t="str">
        <f t="shared" si="3"/>
        <v/>
      </c>
      <c r="O241">
        <v>4.9240000000000004</v>
      </c>
      <c r="P241">
        <v>2.157</v>
      </c>
      <c r="Q241">
        <v>1.772</v>
      </c>
      <c r="R241">
        <v>5</v>
      </c>
      <c r="S241" t="str">
        <f>IF(datos_limpios[[#This Row],[Seating Capacity ]]&gt;4,"SI","NO")</f>
        <v>SI</v>
      </c>
      <c r="T241">
        <v>93</v>
      </c>
    </row>
    <row r="242" spans="1:20" x14ac:dyDescent="0.3">
      <c r="A242" t="s">
        <v>119</v>
      </c>
      <c r="B242" t="s">
        <v>722</v>
      </c>
      <c r="C242">
        <v>1550</v>
      </c>
      <c r="D242" s="3">
        <v>13000000</v>
      </c>
      <c r="E242" s="1">
        <f>datos_limpios[[#This Row],[Price INR   ]]*0.011</f>
        <v>143000</v>
      </c>
      <c r="F242">
        <v>2021</v>
      </c>
      <c r="G242">
        <v>20000</v>
      </c>
      <c r="H242" t="s">
        <v>21</v>
      </c>
      <c r="I242" t="s">
        <v>43</v>
      </c>
      <c r="J242" t="s">
        <v>60</v>
      </c>
      <c r="K242" t="s">
        <v>16</v>
      </c>
      <c r="L242" t="s">
        <v>502</v>
      </c>
      <c r="M242" t="s">
        <v>723</v>
      </c>
      <c r="N242" s="2" t="str">
        <f t="shared" si="3"/>
        <v/>
      </c>
      <c r="O242">
        <v>5.2069999999999999</v>
      </c>
      <c r="P242">
        <v>2.157</v>
      </c>
      <c r="Q242">
        <v>1.823</v>
      </c>
      <c r="R242">
        <v>7</v>
      </c>
      <c r="S242" t="str">
        <f>IF(datos_limpios[[#This Row],[Seating Capacity ]]&gt;4,"SI","NO")</f>
        <v>SI</v>
      </c>
      <c r="T242">
        <v>90</v>
      </c>
    </row>
    <row r="243" spans="1:20" x14ac:dyDescent="0.3">
      <c r="A243" t="s">
        <v>638</v>
      </c>
      <c r="B243" t="s">
        <v>1121</v>
      </c>
      <c r="C243">
        <v>1578</v>
      </c>
      <c r="D243" s="3">
        <v>3590000</v>
      </c>
      <c r="E243" s="1">
        <f>datos_limpios[[#This Row],[Price INR   ]]*0.011</f>
        <v>39490</v>
      </c>
      <c r="F243">
        <v>2020</v>
      </c>
      <c r="G243">
        <v>19759</v>
      </c>
      <c r="H243" t="s">
        <v>21</v>
      </c>
      <c r="I243" t="s">
        <v>43</v>
      </c>
      <c r="J243" t="s">
        <v>60</v>
      </c>
      <c r="K243" t="s">
        <v>16</v>
      </c>
      <c r="L243" t="s">
        <v>709</v>
      </c>
      <c r="M243" t="s">
        <v>605</v>
      </c>
      <c r="N243" s="2" t="str">
        <f t="shared" si="3"/>
        <v/>
      </c>
      <c r="O243">
        <v>3.9820000000000002</v>
      </c>
      <c r="P243">
        <v>1.7270000000000001</v>
      </c>
      <c r="Q243">
        <v>1.425</v>
      </c>
      <c r="R243">
        <v>5</v>
      </c>
      <c r="S243" t="str">
        <f>IF(datos_limpios[[#This Row],[Seating Capacity ]]&gt;4,"SI","NO")</f>
        <v>SI</v>
      </c>
      <c r="T243">
        <v>44</v>
      </c>
    </row>
    <row r="244" spans="1:20" x14ac:dyDescent="0.3">
      <c r="A244" t="s">
        <v>677</v>
      </c>
      <c r="B244" t="s">
        <v>678</v>
      </c>
      <c r="C244">
        <v>1583</v>
      </c>
      <c r="D244" s="3">
        <v>1300000</v>
      </c>
      <c r="E244" s="1">
        <f>datos_limpios[[#This Row],[Price INR   ]]*0.011</f>
        <v>14300</v>
      </c>
      <c r="F244">
        <v>2013</v>
      </c>
      <c r="G244">
        <v>95000</v>
      </c>
      <c r="H244" t="s">
        <v>21</v>
      </c>
      <c r="I244" t="s">
        <v>14</v>
      </c>
      <c r="J244" t="s">
        <v>60</v>
      </c>
      <c r="K244" t="s">
        <v>23</v>
      </c>
      <c r="L244" t="s">
        <v>679</v>
      </c>
      <c r="M244" t="s">
        <v>680</v>
      </c>
      <c r="N244" s="2" t="str">
        <f t="shared" si="3"/>
        <v/>
      </c>
      <c r="O244">
        <v>4.6950000000000003</v>
      </c>
      <c r="P244">
        <v>1.8149999999999999</v>
      </c>
      <c r="Q244">
        <v>1.84</v>
      </c>
      <c r="R244">
        <v>7</v>
      </c>
      <c r="S244" t="str">
        <f>IF(datos_limpios[[#This Row],[Seating Capacity ]]&gt;4,"SI","NO")</f>
        <v>SI</v>
      </c>
      <c r="T244">
        <v>70</v>
      </c>
    </row>
    <row r="245" spans="1:20" x14ac:dyDescent="0.3">
      <c r="A245" t="s">
        <v>63</v>
      </c>
      <c r="B245" t="s">
        <v>1396</v>
      </c>
      <c r="C245">
        <v>1735</v>
      </c>
      <c r="D245" s="3">
        <v>1050000</v>
      </c>
      <c r="E245" s="1">
        <f>datos_limpios[[#This Row],[Price INR   ]]*0.011</f>
        <v>11550</v>
      </c>
      <c r="F245">
        <v>2017</v>
      </c>
      <c r="G245">
        <v>88757</v>
      </c>
      <c r="H245" t="s">
        <v>21</v>
      </c>
      <c r="I245" t="s">
        <v>14</v>
      </c>
      <c r="J245" t="s">
        <v>60</v>
      </c>
      <c r="K245" t="s">
        <v>23</v>
      </c>
      <c r="L245" t="s">
        <v>162</v>
      </c>
      <c r="M245" t="s">
        <v>634</v>
      </c>
      <c r="N245" s="2" t="str">
        <f t="shared" si="3"/>
        <v/>
      </c>
      <c r="O245">
        <v>4.7880000000000003</v>
      </c>
      <c r="P245">
        <v>1.903</v>
      </c>
      <c r="Q245">
        <v>1.7909999999999999</v>
      </c>
      <c r="R245">
        <v>6</v>
      </c>
      <c r="S245" t="str">
        <f>IF(datos_limpios[[#This Row],[Seating Capacity ]]&gt;4,"SI","NO")</f>
        <v>SI</v>
      </c>
      <c r="T245">
        <v>60</v>
      </c>
    </row>
    <row r="246" spans="1:20" x14ac:dyDescent="0.3">
      <c r="A246" t="s">
        <v>63</v>
      </c>
      <c r="B246" t="s">
        <v>633</v>
      </c>
      <c r="C246">
        <v>1737</v>
      </c>
      <c r="D246" s="3">
        <v>1200000</v>
      </c>
      <c r="E246" s="1">
        <f>datos_limpios[[#This Row],[Price INR   ]]*0.011</f>
        <v>13200</v>
      </c>
      <c r="F246">
        <v>2017</v>
      </c>
      <c r="G246">
        <v>95785</v>
      </c>
      <c r="H246" t="s">
        <v>21</v>
      </c>
      <c r="I246" t="s">
        <v>43</v>
      </c>
      <c r="J246" t="s">
        <v>60</v>
      </c>
      <c r="K246" t="s">
        <v>16</v>
      </c>
      <c r="L246" t="s">
        <v>162</v>
      </c>
      <c r="M246" t="s">
        <v>634</v>
      </c>
      <c r="N246" s="2" t="str">
        <f t="shared" si="3"/>
        <v/>
      </c>
      <c r="O246">
        <v>4.7880000000000003</v>
      </c>
      <c r="P246">
        <v>1.903</v>
      </c>
      <c r="Q246">
        <v>1.7909999999999999</v>
      </c>
      <c r="R246">
        <v>7</v>
      </c>
      <c r="S246" t="str">
        <f>IF(datos_limpios[[#This Row],[Seating Capacity ]]&gt;4,"SI","NO")</f>
        <v>SI</v>
      </c>
      <c r="T246">
        <v>60</v>
      </c>
    </row>
    <row r="247" spans="1:20" x14ac:dyDescent="0.3">
      <c r="A247" t="s">
        <v>63</v>
      </c>
      <c r="B247" t="s">
        <v>406</v>
      </c>
      <c r="C247">
        <v>1749</v>
      </c>
      <c r="D247" s="3">
        <v>2395000</v>
      </c>
      <c r="E247" s="1">
        <f>datos_limpios[[#This Row],[Price INR   ]]*0.011</f>
        <v>26345</v>
      </c>
      <c r="F247">
        <v>2021</v>
      </c>
      <c r="G247">
        <v>13594</v>
      </c>
      <c r="H247" t="s">
        <v>21</v>
      </c>
      <c r="I247" t="s">
        <v>43</v>
      </c>
      <c r="J247" t="s">
        <v>60</v>
      </c>
      <c r="K247" t="s">
        <v>16</v>
      </c>
      <c r="L247" t="s">
        <v>66</v>
      </c>
      <c r="M247" t="s">
        <v>265</v>
      </c>
      <c r="N247" s="2" t="str">
        <f t="shared" si="3"/>
        <v/>
      </c>
      <c r="O247">
        <v>4.6609999999999996</v>
      </c>
      <c r="P247">
        <v>1.8939999999999999</v>
      </c>
      <c r="Q247">
        <v>1.786</v>
      </c>
      <c r="R247">
        <v>6</v>
      </c>
      <c r="S247" t="str">
        <f>IF(datos_limpios[[#This Row],[Seating Capacity ]]&gt;4,"SI","NO")</f>
        <v>SI</v>
      </c>
      <c r="T247">
        <v>50</v>
      </c>
    </row>
    <row r="248" spans="1:20" x14ac:dyDescent="0.3">
      <c r="A248" t="s">
        <v>31</v>
      </c>
      <c r="B248" t="s">
        <v>935</v>
      </c>
      <c r="C248">
        <v>1752</v>
      </c>
      <c r="D248" s="3">
        <v>299000</v>
      </c>
      <c r="E248" s="1">
        <f>datos_limpios[[#This Row],[Price INR   ]]*0.011</f>
        <v>3289</v>
      </c>
      <c r="F248">
        <v>2013</v>
      </c>
      <c r="G248">
        <v>90000</v>
      </c>
      <c r="H248" t="s">
        <v>21</v>
      </c>
      <c r="I248" t="s">
        <v>14</v>
      </c>
      <c r="J248" t="s">
        <v>60</v>
      </c>
      <c r="K248" t="s">
        <v>184</v>
      </c>
      <c r="L248" t="s">
        <v>581</v>
      </c>
      <c r="M248" t="s">
        <v>936</v>
      </c>
      <c r="N248" s="2" t="str">
        <f t="shared" si="3"/>
        <v/>
      </c>
      <c r="O248">
        <v>4.2649999999999997</v>
      </c>
      <c r="P248">
        <v>1.6950000000000001</v>
      </c>
      <c r="Q248">
        <v>1.51</v>
      </c>
      <c r="R248">
        <v>5</v>
      </c>
      <c r="S248" t="str">
        <f>IF(datos_limpios[[#This Row],[Seating Capacity ]]&gt;4,"SI","NO")</f>
        <v>SI</v>
      </c>
      <c r="T248">
        <v>45</v>
      </c>
    </row>
    <row r="249" spans="1:20" x14ac:dyDescent="0.3">
      <c r="A249" t="s">
        <v>68</v>
      </c>
      <c r="B249" t="s">
        <v>171</v>
      </c>
      <c r="C249">
        <v>1883</v>
      </c>
      <c r="D249" s="3">
        <v>350000</v>
      </c>
      <c r="E249" s="1">
        <f>datos_limpios[[#This Row],[Price INR   ]]*0.011</f>
        <v>3850</v>
      </c>
      <c r="F249">
        <v>2014</v>
      </c>
      <c r="G249">
        <v>111000</v>
      </c>
      <c r="H249" t="s">
        <v>21</v>
      </c>
      <c r="I249" t="s">
        <v>14</v>
      </c>
      <c r="J249" t="s">
        <v>60</v>
      </c>
      <c r="K249" t="s">
        <v>23</v>
      </c>
      <c r="L249" t="s">
        <v>100</v>
      </c>
      <c r="M249" t="s">
        <v>172</v>
      </c>
      <c r="N249" s="2" t="str">
        <f t="shared" si="3"/>
        <v/>
      </c>
      <c r="O249">
        <v>3.97</v>
      </c>
      <c r="P249">
        <v>1.6819999999999999</v>
      </c>
      <c r="Q249">
        <v>1.4530000000000001</v>
      </c>
      <c r="R249">
        <v>5</v>
      </c>
      <c r="S249" t="str">
        <f>IF(datos_limpios[[#This Row],[Seating Capacity ]]&gt;4,"SI","NO")</f>
        <v>SI</v>
      </c>
      <c r="T249">
        <v>45</v>
      </c>
    </row>
    <row r="250" spans="1:20" x14ac:dyDescent="0.3">
      <c r="A250" t="s">
        <v>369</v>
      </c>
      <c r="B250" t="s">
        <v>370</v>
      </c>
      <c r="C250">
        <v>1925</v>
      </c>
      <c r="D250" s="3">
        <v>1595000</v>
      </c>
      <c r="E250" s="1">
        <f>datos_limpios[[#This Row],[Price INR   ]]*0.011</f>
        <v>17545</v>
      </c>
      <c r="F250">
        <v>2015</v>
      </c>
      <c r="G250">
        <v>44000</v>
      </c>
      <c r="H250" t="s">
        <v>21</v>
      </c>
      <c r="I250" t="s">
        <v>43</v>
      </c>
      <c r="J250" t="s">
        <v>60</v>
      </c>
      <c r="K250" t="s">
        <v>16</v>
      </c>
      <c r="L250" t="s">
        <v>274</v>
      </c>
      <c r="M250" t="s">
        <v>371</v>
      </c>
      <c r="N250" s="2" t="str">
        <f t="shared" si="3"/>
        <v/>
      </c>
      <c r="O250">
        <v>4.37</v>
      </c>
      <c r="P250">
        <v>1.7829999999999999</v>
      </c>
      <c r="Q250">
        <v>1.458</v>
      </c>
      <c r="R250">
        <v>5</v>
      </c>
      <c r="S250" t="str">
        <f>IF(datos_limpios[[#This Row],[Seating Capacity ]]&gt;4,"SI","NO")</f>
        <v>SI</v>
      </c>
      <c r="T250">
        <v>60</v>
      </c>
    </row>
    <row r="251" spans="1:20" x14ac:dyDescent="0.3">
      <c r="A251" t="s">
        <v>369</v>
      </c>
      <c r="B251" t="s">
        <v>875</v>
      </c>
      <c r="C251">
        <v>1927</v>
      </c>
      <c r="D251" s="3">
        <v>1798999</v>
      </c>
      <c r="E251" s="1">
        <f>datos_limpios[[#This Row],[Price INR   ]]*0.011</f>
        <v>19788.988999999998</v>
      </c>
      <c r="F251">
        <v>2017</v>
      </c>
      <c r="G251">
        <v>14000</v>
      </c>
      <c r="H251" t="s">
        <v>21</v>
      </c>
      <c r="I251" t="s">
        <v>43</v>
      </c>
      <c r="J251" t="s">
        <v>60</v>
      </c>
      <c r="K251" t="s">
        <v>16</v>
      </c>
      <c r="L251" t="s">
        <v>274</v>
      </c>
      <c r="M251" t="s">
        <v>371</v>
      </c>
      <c r="N251" s="2" t="str">
        <f t="shared" si="3"/>
        <v/>
      </c>
      <c r="O251">
        <v>4.37</v>
      </c>
      <c r="P251">
        <v>1.7829999999999999</v>
      </c>
      <c r="Q251">
        <v>1.458</v>
      </c>
      <c r="R251">
        <v>5</v>
      </c>
      <c r="S251" t="str">
        <f>IF(datos_limpios[[#This Row],[Seating Capacity ]]&gt;4,"SI","NO")</f>
        <v>SI</v>
      </c>
      <c r="T251">
        <v>60</v>
      </c>
    </row>
    <row r="252" spans="1:20" x14ac:dyDescent="0.3">
      <c r="A252" t="s">
        <v>369</v>
      </c>
      <c r="B252" t="s">
        <v>1271</v>
      </c>
      <c r="C252">
        <v>1936</v>
      </c>
      <c r="D252" s="3">
        <v>6000000</v>
      </c>
      <c r="E252" s="1">
        <f>datos_limpios[[#This Row],[Price INR   ]]*0.011</f>
        <v>66000</v>
      </c>
      <c r="F252">
        <v>2020</v>
      </c>
      <c r="G252">
        <v>2600</v>
      </c>
      <c r="H252" t="s">
        <v>21</v>
      </c>
      <c r="I252" t="s">
        <v>43</v>
      </c>
      <c r="J252" t="s">
        <v>60</v>
      </c>
      <c r="K252" t="s">
        <v>16</v>
      </c>
      <c r="L252" t="s">
        <v>983</v>
      </c>
      <c r="M252" t="s">
        <v>1272</v>
      </c>
      <c r="N252" s="2" t="str">
        <f t="shared" si="3"/>
        <v/>
      </c>
      <c r="O252">
        <v>4.9630000000000001</v>
      </c>
      <c r="P252">
        <v>1.879</v>
      </c>
      <c r="Q252">
        <v>1.4430000000000001</v>
      </c>
      <c r="R252">
        <v>5</v>
      </c>
      <c r="S252" t="str">
        <f>IF(datos_limpios[[#This Row],[Seating Capacity ]]&gt;4,"SI","NO")</f>
        <v>SI</v>
      </c>
      <c r="T252">
        <v>55</v>
      </c>
    </row>
    <row r="253" spans="1:20" x14ac:dyDescent="0.3">
      <c r="A253" t="s">
        <v>1042</v>
      </c>
      <c r="B253" t="s">
        <v>1091</v>
      </c>
      <c r="C253">
        <v>855</v>
      </c>
      <c r="D253" s="3">
        <v>4800000</v>
      </c>
      <c r="E253" s="1">
        <f>datos_limpios[[#This Row],[Price INR   ]]*0.011</f>
        <v>52800</v>
      </c>
      <c r="F253">
        <v>2020</v>
      </c>
      <c r="G253">
        <v>27000</v>
      </c>
      <c r="H253" t="s">
        <v>1092</v>
      </c>
      <c r="I253" t="s">
        <v>43</v>
      </c>
      <c r="J253" t="s">
        <v>60</v>
      </c>
      <c r="K253" t="s">
        <v>16</v>
      </c>
      <c r="L253" t="s">
        <v>1093</v>
      </c>
      <c r="M253" t="s">
        <v>1094</v>
      </c>
      <c r="N253" s="2" t="str">
        <f t="shared" si="3"/>
        <v/>
      </c>
      <c r="O253">
        <v>4.9749999999999996</v>
      </c>
      <c r="P253">
        <v>1.865</v>
      </c>
      <c r="Q253">
        <v>1.4450000000000001</v>
      </c>
      <c r="R253">
        <v>5</v>
      </c>
      <c r="S253" t="str">
        <f>IF(datos_limpios[[#This Row],[Seating Capacity ]]&gt;4,"SI","NO")</f>
        <v>SI</v>
      </c>
      <c r="T253">
        <v>50</v>
      </c>
    </row>
    <row r="254" spans="1:20" x14ac:dyDescent="0.3">
      <c r="A254" t="s">
        <v>1042</v>
      </c>
      <c r="B254" t="s">
        <v>1091</v>
      </c>
      <c r="C254">
        <v>856</v>
      </c>
      <c r="D254" s="3">
        <v>5200000</v>
      </c>
      <c r="E254" s="1">
        <f>datos_limpios[[#This Row],[Price INR   ]]*0.011</f>
        <v>57200</v>
      </c>
      <c r="F254">
        <v>2020</v>
      </c>
      <c r="G254">
        <v>14000</v>
      </c>
      <c r="H254" t="s">
        <v>1092</v>
      </c>
      <c r="I254" t="s">
        <v>43</v>
      </c>
      <c r="J254" t="s">
        <v>60</v>
      </c>
      <c r="K254" t="s">
        <v>16</v>
      </c>
      <c r="L254" t="s">
        <v>1093</v>
      </c>
      <c r="M254" t="s">
        <v>1094</v>
      </c>
      <c r="N254" s="2" t="str">
        <f t="shared" si="3"/>
        <v/>
      </c>
      <c r="O254">
        <v>4.9749999999999996</v>
      </c>
      <c r="P254">
        <v>1.865</v>
      </c>
      <c r="Q254">
        <v>1.4450000000000001</v>
      </c>
      <c r="R254">
        <v>5</v>
      </c>
      <c r="S254" t="str">
        <f>IF(datos_limpios[[#This Row],[Seating Capacity ]]&gt;4,"SI","NO")</f>
        <v>SI</v>
      </c>
      <c r="T254">
        <v>50</v>
      </c>
    </row>
    <row r="255" spans="1:20" x14ac:dyDescent="0.3">
      <c r="A255" t="s">
        <v>128</v>
      </c>
      <c r="B255" t="s">
        <v>1059</v>
      </c>
      <c r="C255">
        <v>52</v>
      </c>
      <c r="D255" s="3">
        <v>2180000</v>
      </c>
      <c r="E255" s="1">
        <f>datos_limpios[[#This Row],[Price INR   ]]*0.011</f>
        <v>23980</v>
      </c>
      <c r="F255">
        <v>2018</v>
      </c>
      <c r="G255">
        <v>77590</v>
      </c>
      <c r="H255" t="s">
        <v>13</v>
      </c>
      <c r="I255" t="s">
        <v>43</v>
      </c>
      <c r="J255" t="s">
        <v>60</v>
      </c>
      <c r="K255" t="s">
        <v>16</v>
      </c>
      <c r="L255" t="s">
        <v>771</v>
      </c>
      <c r="M255" t="s">
        <v>772</v>
      </c>
      <c r="N255" s="2" t="str">
        <f t="shared" si="3"/>
        <v/>
      </c>
      <c r="O255">
        <v>4.4560000000000004</v>
      </c>
      <c r="P255">
        <v>1.796</v>
      </c>
      <c r="Q255">
        <v>1.4159999999999999</v>
      </c>
      <c r="R255">
        <v>5</v>
      </c>
      <c r="S255" t="str">
        <f>IF(datos_limpios[[#This Row],[Seating Capacity ]]&gt;4,"SI","NO")</f>
        <v>SI</v>
      </c>
      <c r="T255">
        <v>50</v>
      </c>
    </row>
    <row r="256" spans="1:20" x14ac:dyDescent="0.3">
      <c r="A256" t="s">
        <v>128</v>
      </c>
      <c r="B256" t="s">
        <v>857</v>
      </c>
      <c r="C256">
        <v>64</v>
      </c>
      <c r="D256" s="3">
        <v>2450000</v>
      </c>
      <c r="E256" s="1">
        <f>datos_limpios[[#This Row],[Price INR   ]]*0.011</f>
        <v>26950</v>
      </c>
      <c r="F256">
        <v>2018</v>
      </c>
      <c r="G256">
        <v>43290</v>
      </c>
      <c r="H256" t="s">
        <v>13</v>
      </c>
      <c r="I256" t="s">
        <v>43</v>
      </c>
      <c r="J256" t="s">
        <v>60</v>
      </c>
      <c r="K256" t="s">
        <v>16</v>
      </c>
      <c r="L256" t="s">
        <v>48</v>
      </c>
      <c r="M256" t="s">
        <v>858</v>
      </c>
      <c r="N256" s="2" t="str">
        <f t="shared" si="3"/>
        <v/>
      </c>
      <c r="O256">
        <v>4.4560000000000004</v>
      </c>
      <c r="P256">
        <v>1.796</v>
      </c>
      <c r="Q256">
        <v>1.4159999999999999</v>
      </c>
      <c r="R256">
        <v>5</v>
      </c>
      <c r="S256" t="str">
        <f>IF(datos_limpios[[#This Row],[Seating Capacity ]]&gt;4,"SI","NO")</f>
        <v>SI</v>
      </c>
      <c r="T256">
        <v>50</v>
      </c>
    </row>
    <row r="257" spans="1:20" x14ac:dyDescent="0.3">
      <c r="A257" t="s">
        <v>128</v>
      </c>
      <c r="B257" t="s">
        <v>1298</v>
      </c>
      <c r="C257">
        <v>92</v>
      </c>
      <c r="D257" s="3">
        <v>3450000</v>
      </c>
      <c r="E257" s="1">
        <f>datos_limpios[[#This Row],[Price INR   ]]*0.011</f>
        <v>37950</v>
      </c>
      <c r="F257">
        <v>2022</v>
      </c>
      <c r="G257">
        <v>4600</v>
      </c>
      <c r="H257" t="s">
        <v>13</v>
      </c>
      <c r="I257" t="s">
        <v>43</v>
      </c>
      <c r="J257" t="s">
        <v>60</v>
      </c>
      <c r="K257" t="s">
        <v>16</v>
      </c>
      <c r="L257" t="s">
        <v>274</v>
      </c>
      <c r="M257" t="s">
        <v>275</v>
      </c>
      <c r="N257" s="2" t="str">
        <f t="shared" si="3"/>
        <v/>
      </c>
      <c r="O257">
        <v>4.3179999999999996</v>
      </c>
      <c r="P257">
        <v>1.8049999999999999</v>
      </c>
      <c r="Q257">
        <v>1.548</v>
      </c>
      <c r="R257">
        <v>5</v>
      </c>
      <c r="S257" t="str">
        <f>IF(datos_limpios[[#This Row],[Seating Capacity ]]&gt;4,"SI","NO")</f>
        <v>SI</v>
      </c>
      <c r="T257">
        <v>55</v>
      </c>
    </row>
    <row r="258" spans="1:20" x14ac:dyDescent="0.3">
      <c r="A258" t="s">
        <v>128</v>
      </c>
      <c r="B258" t="s">
        <v>393</v>
      </c>
      <c r="C258">
        <v>94</v>
      </c>
      <c r="D258" s="3">
        <v>3650000</v>
      </c>
      <c r="E258" s="1">
        <f>datos_limpios[[#This Row],[Price INR   ]]*0.011</f>
        <v>40150</v>
      </c>
      <c r="F258">
        <v>2012</v>
      </c>
      <c r="G258">
        <v>25500</v>
      </c>
      <c r="H258" t="s">
        <v>13</v>
      </c>
      <c r="I258" t="s">
        <v>43</v>
      </c>
      <c r="J258" t="s">
        <v>60</v>
      </c>
      <c r="K258" t="s">
        <v>23</v>
      </c>
      <c r="L258" t="s">
        <v>394</v>
      </c>
      <c r="M258" t="s">
        <v>395</v>
      </c>
      <c r="N258" s="2" t="str">
        <f t="shared" ref="N258:N321" si="4">MID(M258, 1, FIND("@", M258) - LEN(MID(M258, 1, FIND("@", M258) - 1)) - 1)</f>
        <v/>
      </c>
      <c r="O258">
        <v>4.649</v>
      </c>
      <c r="P258">
        <v>1.86</v>
      </c>
      <c r="Q258">
        <v>1.3660000000000001</v>
      </c>
      <c r="R258">
        <v>5</v>
      </c>
      <c r="S258" t="str">
        <f>IF(datos_limpios[[#This Row],[Seating Capacity ]]&gt;4,"SI","NO")</f>
        <v>SI</v>
      </c>
      <c r="T258">
        <v>64</v>
      </c>
    </row>
    <row r="259" spans="1:20" x14ac:dyDescent="0.3">
      <c r="A259" t="s">
        <v>128</v>
      </c>
      <c r="B259" t="s">
        <v>286</v>
      </c>
      <c r="C259">
        <v>113</v>
      </c>
      <c r="D259" s="3">
        <v>5651000</v>
      </c>
      <c r="E259" s="1">
        <f>datos_limpios[[#This Row],[Price INR   ]]*0.011</f>
        <v>62161</v>
      </c>
      <c r="F259">
        <v>2022</v>
      </c>
      <c r="G259">
        <v>1</v>
      </c>
      <c r="H259" t="s">
        <v>13</v>
      </c>
      <c r="I259" t="s">
        <v>43</v>
      </c>
      <c r="J259" t="s">
        <v>60</v>
      </c>
      <c r="K259" t="s">
        <v>287</v>
      </c>
      <c r="L259" t="s">
        <v>274</v>
      </c>
      <c r="M259" t="s">
        <v>288</v>
      </c>
      <c r="N259" s="2" t="str">
        <f t="shared" si="4"/>
        <v/>
      </c>
      <c r="O259">
        <v>4.6630000000000003</v>
      </c>
      <c r="P259">
        <v>1.8979999999999999</v>
      </c>
      <c r="Q259">
        <v>1.659</v>
      </c>
      <c r="R259">
        <v>5</v>
      </c>
      <c r="S259" t="str">
        <f>IF(datos_limpios[[#This Row],[Seating Capacity ]]&gt;4,"SI","NO")</f>
        <v>SI</v>
      </c>
      <c r="T259">
        <v>70</v>
      </c>
    </row>
    <row r="260" spans="1:20" x14ac:dyDescent="0.3">
      <c r="A260" t="s">
        <v>41</v>
      </c>
      <c r="B260" t="s">
        <v>524</v>
      </c>
      <c r="C260">
        <v>172</v>
      </c>
      <c r="D260" s="3">
        <v>4250000</v>
      </c>
      <c r="E260" s="1">
        <f>datos_limpios[[#This Row],[Price INR   ]]*0.011</f>
        <v>46750</v>
      </c>
      <c r="F260">
        <v>2018</v>
      </c>
      <c r="G260">
        <v>32000</v>
      </c>
      <c r="H260" t="s">
        <v>13</v>
      </c>
      <c r="I260" t="s">
        <v>43</v>
      </c>
      <c r="J260" t="s">
        <v>60</v>
      </c>
      <c r="K260" t="s">
        <v>16</v>
      </c>
      <c r="L260" t="s">
        <v>166</v>
      </c>
      <c r="M260" t="s">
        <v>525</v>
      </c>
      <c r="N260" s="2" t="str">
        <f t="shared" si="4"/>
        <v/>
      </c>
      <c r="O260">
        <v>4.9359999999999999</v>
      </c>
      <c r="P260">
        <v>1.8680000000000001</v>
      </c>
      <c r="Q260">
        <v>1.4790000000000001</v>
      </c>
      <c r="R260">
        <v>5</v>
      </c>
      <c r="S260" t="str">
        <f>IF(datos_limpios[[#This Row],[Seating Capacity ]]&gt;4,"SI","NO")</f>
        <v>SI</v>
      </c>
      <c r="T260">
        <v>57</v>
      </c>
    </row>
    <row r="261" spans="1:20" x14ac:dyDescent="0.3">
      <c r="A261" t="s">
        <v>41</v>
      </c>
      <c r="B261" t="s">
        <v>1364</v>
      </c>
      <c r="C261">
        <v>202</v>
      </c>
      <c r="D261" s="3">
        <v>6680000</v>
      </c>
      <c r="E261" s="1">
        <f>datos_limpios[[#This Row],[Price INR   ]]*0.011</f>
        <v>73480</v>
      </c>
      <c r="F261">
        <v>2022</v>
      </c>
      <c r="G261">
        <v>18223</v>
      </c>
      <c r="H261" t="s">
        <v>13</v>
      </c>
      <c r="I261" t="s">
        <v>43</v>
      </c>
      <c r="J261" t="s">
        <v>60</v>
      </c>
      <c r="K261" t="s">
        <v>16</v>
      </c>
      <c r="L261" t="s">
        <v>166</v>
      </c>
      <c r="M261" t="s">
        <v>525</v>
      </c>
      <c r="N261" s="2" t="str">
        <f t="shared" si="4"/>
        <v/>
      </c>
      <c r="O261">
        <v>4.7080000000000002</v>
      </c>
      <c r="P261">
        <v>1.891</v>
      </c>
      <c r="Q261">
        <v>1.6759999999999999</v>
      </c>
      <c r="R261">
        <v>5</v>
      </c>
      <c r="S261" t="str">
        <f>IF(datos_limpios[[#This Row],[Seating Capacity ]]&gt;4,"SI","NO")</f>
        <v>SI</v>
      </c>
      <c r="T261">
        <v>60</v>
      </c>
    </row>
    <row r="262" spans="1:20" x14ac:dyDescent="0.3">
      <c r="A262" t="s">
        <v>107</v>
      </c>
      <c r="B262" t="s">
        <v>898</v>
      </c>
      <c r="C262">
        <v>254</v>
      </c>
      <c r="D262" s="3">
        <v>625000</v>
      </c>
      <c r="E262" s="1">
        <f>datos_limpios[[#This Row],[Price INR   ]]*0.011</f>
        <v>6875</v>
      </c>
      <c r="F262">
        <v>2019</v>
      </c>
      <c r="G262">
        <v>48422</v>
      </c>
      <c r="H262" t="s">
        <v>13</v>
      </c>
      <c r="I262" t="s">
        <v>14</v>
      </c>
      <c r="J262" t="s">
        <v>60</v>
      </c>
      <c r="K262" t="s">
        <v>16</v>
      </c>
      <c r="L262" t="s">
        <v>169</v>
      </c>
      <c r="M262" t="s">
        <v>899</v>
      </c>
      <c r="N262" s="2" t="str">
        <f t="shared" si="4"/>
        <v/>
      </c>
      <c r="O262">
        <v>3.9980000000000002</v>
      </c>
      <c r="P262">
        <v>1.7649999999999999</v>
      </c>
      <c r="Q262">
        <v>1.647</v>
      </c>
      <c r="R262">
        <v>5</v>
      </c>
      <c r="S262" t="str">
        <f>IF(datos_limpios[[#This Row],[Seating Capacity ]]&gt;4,"SI","NO")</f>
        <v>SI</v>
      </c>
      <c r="T262">
        <v>52</v>
      </c>
    </row>
    <row r="263" spans="1:20" x14ac:dyDescent="0.3">
      <c r="A263" t="s">
        <v>26</v>
      </c>
      <c r="B263" t="s">
        <v>1187</v>
      </c>
      <c r="C263">
        <v>433</v>
      </c>
      <c r="D263" s="3">
        <v>175000</v>
      </c>
      <c r="E263" s="1">
        <f>datos_limpios[[#This Row],[Price INR   ]]*0.011</f>
        <v>1925</v>
      </c>
      <c r="F263">
        <v>2009</v>
      </c>
      <c r="G263">
        <v>65000</v>
      </c>
      <c r="H263" t="s">
        <v>13</v>
      </c>
      <c r="I263" t="s">
        <v>14</v>
      </c>
      <c r="J263" t="s">
        <v>60</v>
      </c>
      <c r="K263" t="s">
        <v>23</v>
      </c>
      <c r="L263" t="s">
        <v>87</v>
      </c>
      <c r="M263" t="s">
        <v>1188</v>
      </c>
      <c r="N263" s="2" t="str">
        <f t="shared" si="4"/>
        <v/>
      </c>
      <c r="O263">
        <v>3.5649999999999999</v>
      </c>
      <c r="P263">
        <v>1.595</v>
      </c>
      <c r="Q263">
        <v>1.55</v>
      </c>
      <c r="R263">
        <v>5</v>
      </c>
      <c r="S263" t="str">
        <f>IF(datos_limpios[[#This Row],[Seating Capacity ]]&gt;4,"SI","NO")</f>
        <v>SI</v>
      </c>
      <c r="T263">
        <v>35</v>
      </c>
    </row>
    <row r="264" spans="1:20" x14ac:dyDescent="0.3">
      <c r="A264" t="s">
        <v>26</v>
      </c>
      <c r="B264" t="s">
        <v>1081</v>
      </c>
      <c r="C264">
        <v>450</v>
      </c>
      <c r="D264" s="3">
        <v>235000</v>
      </c>
      <c r="E264" s="1">
        <f>datos_limpios[[#This Row],[Price INR   ]]*0.011</f>
        <v>2585</v>
      </c>
      <c r="F264">
        <v>2009</v>
      </c>
      <c r="G264">
        <v>115000</v>
      </c>
      <c r="H264" t="s">
        <v>13</v>
      </c>
      <c r="I264" t="s">
        <v>14</v>
      </c>
      <c r="J264" t="s">
        <v>60</v>
      </c>
      <c r="K264" t="s">
        <v>184</v>
      </c>
      <c r="L264" t="s">
        <v>29</v>
      </c>
      <c r="M264" t="s">
        <v>475</v>
      </c>
      <c r="N264" s="2" t="str">
        <f t="shared" si="4"/>
        <v/>
      </c>
      <c r="O264">
        <v>3.94</v>
      </c>
      <c r="P264">
        <v>1.71</v>
      </c>
      <c r="Q264">
        <v>1.5049999999999999</v>
      </c>
      <c r="R264">
        <v>5</v>
      </c>
      <c r="S264" t="str">
        <f>IF(datos_limpios[[#This Row],[Seating Capacity ]]&gt;4,"SI","NO")</f>
        <v>SI</v>
      </c>
      <c r="T264">
        <v>45</v>
      </c>
    </row>
    <row r="265" spans="1:20" x14ac:dyDescent="0.3">
      <c r="A265" t="s">
        <v>26</v>
      </c>
      <c r="B265" t="s">
        <v>1108</v>
      </c>
      <c r="C265">
        <v>467</v>
      </c>
      <c r="D265" s="3">
        <v>275000</v>
      </c>
      <c r="E265" s="1">
        <f>datos_limpios[[#This Row],[Price INR   ]]*0.011</f>
        <v>3025</v>
      </c>
      <c r="F265">
        <v>2013</v>
      </c>
      <c r="G265">
        <v>34000</v>
      </c>
      <c r="H265" t="s">
        <v>13</v>
      </c>
      <c r="I265" t="s">
        <v>14</v>
      </c>
      <c r="J265" t="s">
        <v>60</v>
      </c>
      <c r="K265" t="s">
        <v>16</v>
      </c>
      <c r="L265" t="s">
        <v>698</v>
      </c>
      <c r="M265" t="s">
        <v>699</v>
      </c>
      <c r="N265" s="2" t="str">
        <f t="shared" si="4"/>
        <v/>
      </c>
      <c r="O265">
        <v>3.4950000000000001</v>
      </c>
      <c r="P265">
        <v>1.55</v>
      </c>
      <c r="Q265">
        <v>1.5</v>
      </c>
      <c r="R265">
        <v>5</v>
      </c>
      <c r="S265" t="str">
        <f>IF(datos_limpios[[#This Row],[Seating Capacity ]]&gt;4,"SI","NO")</f>
        <v>SI</v>
      </c>
      <c r="T265">
        <v>32</v>
      </c>
    </row>
    <row r="266" spans="1:20" x14ac:dyDescent="0.3">
      <c r="A266" t="s">
        <v>26</v>
      </c>
      <c r="B266" t="s">
        <v>893</v>
      </c>
      <c r="C266">
        <v>507</v>
      </c>
      <c r="D266" s="3">
        <v>400000</v>
      </c>
      <c r="E266" s="1">
        <f>datos_limpios[[#This Row],[Price INR   ]]*0.011</f>
        <v>4400</v>
      </c>
      <c r="F266">
        <v>2017</v>
      </c>
      <c r="G266">
        <v>35000</v>
      </c>
      <c r="H266" t="s">
        <v>13</v>
      </c>
      <c r="I266" t="s">
        <v>14</v>
      </c>
      <c r="J266" t="s">
        <v>60</v>
      </c>
      <c r="K266" t="s">
        <v>16</v>
      </c>
      <c r="L266" t="s">
        <v>29</v>
      </c>
      <c r="M266" t="s">
        <v>269</v>
      </c>
      <c r="N266" s="2" t="str">
        <f t="shared" si="4"/>
        <v/>
      </c>
      <c r="O266">
        <v>3.7650000000000001</v>
      </c>
      <c r="P266">
        <v>1.66</v>
      </c>
      <c r="Q266">
        <v>1.52</v>
      </c>
      <c r="R266">
        <v>5</v>
      </c>
      <c r="S266" t="str">
        <f>IF(datos_limpios[[#This Row],[Seating Capacity ]]&gt;4,"SI","NO")</f>
        <v>SI</v>
      </c>
      <c r="T266">
        <v>43</v>
      </c>
    </row>
    <row r="267" spans="1:20" x14ac:dyDescent="0.3">
      <c r="A267" t="s">
        <v>26</v>
      </c>
      <c r="B267" t="s">
        <v>177</v>
      </c>
      <c r="C267">
        <v>526</v>
      </c>
      <c r="D267" s="3">
        <v>455000</v>
      </c>
      <c r="E267" s="1">
        <f>datos_limpios[[#This Row],[Price INR   ]]*0.011</f>
        <v>5005</v>
      </c>
      <c r="F267">
        <v>2015</v>
      </c>
      <c r="G267">
        <v>69700</v>
      </c>
      <c r="H267" t="s">
        <v>13</v>
      </c>
      <c r="I267" t="s">
        <v>43</v>
      </c>
      <c r="J267" t="s">
        <v>60</v>
      </c>
      <c r="K267" t="s">
        <v>16</v>
      </c>
      <c r="L267" t="s">
        <v>29</v>
      </c>
      <c r="M267" t="s">
        <v>30</v>
      </c>
      <c r="N267" s="2" t="str">
        <f t="shared" si="4"/>
        <v/>
      </c>
      <c r="O267">
        <v>3.7650000000000001</v>
      </c>
      <c r="P267">
        <v>1.66</v>
      </c>
      <c r="Q267">
        <v>1.52</v>
      </c>
      <c r="R267">
        <v>5</v>
      </c>
      <c r="S267" t="str">
        <f>IF(datos_limpios[[#This Row],[Seating Capacity ]]&gt;4,"SI","NO")</f>
        <v>SI</v>
      </c>
      <c r="T267">
        <v>43</v>
      </c>
    </row>
    <row r="268" spans="1:20" x14ac:dyDescent="0.3">
      <c r="A268" t="s">
        <v>26</v>
      </c>
      <c r="B268" t="s">
        <v>1132</v>
      </c>
      <c r="C268">
        <v>534</v>
      </c>
      <c r="D268" s="3">
        <v>475000</v>
      </c>
      <c r="E268" s="1">
        <f>datos_limpios[[#This Row],[Price INR   ]]*0.011</f>
        <v>5225</v>
      </c>
      <c r="F268">
        <v>2014</v>
      </c>
      <c r="G268">
        <v>72900</v>
      </c>
      <c r="H268" t="s">
        <v>13</v>
      </c>
      <c r="I268" t="s">
        <v>43</v>
      </c>
      <c r="J268" t="s">
        <v>60</v>
      </c>
      <c r="K268" t="s">
        <v>23</v>
      </c>
      <c r="L268" t="s">
        <v>81</v>
      </c>
      <c r="M268" t="s">
        <v>236</v>
      </c>
      <c r="N268" s="2" t="str">
        <f t="shared" si="4"/>
        <v/>
      </c>
      <c r="O268">
        <v>4.37</v>
      </c>
      <c r="P268">
        <v>1.7</v>
      </c>
      <c r="Q268">
        <v>1.4750000000000001</v>
      </c>
      <c r="R268">
        <v>5</v>
      </c>
      <c r="S268" t="str">
        <f>IF(datos_limpios[[#This Row],[Seating Capacity ]]&gt;4,"SI","NO")</f>
        <v>SI</v>
      </c>
      <c r="T268">
        <v>43</v>
      </c>
    </row>
    <row r="269" spans="1:20" x14ac:dyDescent="0.3">
      <c r="A269" t="s">
        <v>26</v>
      </c>
      <c r="B269" t="s">
        <v>945</v>
      </c>
      <c r="C269">
        <v>596</v>
      </c>
      <c r="D269" s="3">
        <v>609000</v>
      </c>
      <c r="E269" s="1">
        <f>datos_limpios[[#This Row],[Price INR   ]]*0.011</f>
        <v>6699</v>
      </c>
      <c r="F269">
        <v>2018</v>
      </c>
      <c r="G269">
        <v>42601</v>
      </c>
      <c r="H269" t="s">
        <v>13</v>
      </c>
      <c r="I269" t="s">
        <v>14</v>
      </c>
      <c r="J269" t="s">
        <v>60</v>
      </c>
      <c r="K269" t="s">
        <v>16</v>
      </c>
      <c r="L269" t="s">
        <v>29</v>
      </c>
      <c r="M269" t="s">
        <v>34</v>
      </c>
      <c r="N269" s="2" t="str">
        <f t="shared" si="4"/>
        <v/>
      </c>
      <c r="O269">
        <v>3.9849999999999999</v>
      </c>
      <c r="P269">
        <v>1.734</v>
      </c>
      <c r="Q269">
        <v>1.5049999999999999</v>
      </c>
      <c r="R269">
        <v>5</v>
      </c>
      <c r="S269" t="str">
        <f>IF(datos_limpios[[#This Row],[Seating Capacity ]]&gt;4,"SI","NO")</f>
        <v>SI</v>
      </c>
      <c r="T269">
        <v>45</v>
      </c>
    </row>
    <row r="270" spans="1:20" x14ac:dyDescent="0.3">
      <c r="A270" t="s">
        <v>26</v>
      </c>
      <c r="B270" t="s">
        <v>768</v>
      </c>
      <c r="C270">
        <v>621</v>
      </c>
      <c r="D270" s="3">
        <v>685000</v>
      </c>
      <c r="E270" s="1">
        <f>datos_limpios[[#This Row],[Price INR   ]]*0.011</f>
        <v>7535</v>
      </c>
      <c r="F270">
        <v>2021</v>
      </c>
      <c r="G270">
        <v>9232</v>
      </c>
      <c r="H270" t="s">
        <v>13</v>
      </c>
      <c r="I270" t="s">
        <v>43</v>
      </c>
      <c r="J270" t="s">
        <v>60</v>
      </c>
      <c r="K270" t="s">
        <v>16</v>
      </c>
      <c r="L270" t="s">
        <v>29</v>
      </c>
      <c r="M270" t="s">
        <v>34</v>
      </c>
      <c r="N270" s="2" t="str">
        <f t="shared" si="4"/>
        <v/>
      </c>
      <c r="O270">
        <v>3.8050000000000002</v>
      </c>
      <c r="P270">
        <v>1.68</v>
      </c>
      <c r="Q270">
        <v>1.52</v>
      </c>
      <c r="R270">
        <v>5</v>
      </c>
      <c r="S270" t="str">
        <f>IF(datos_limpios[[#This Row],[Seating Capacity ]]&gt;4,"SI","NO")</f>
        <v>SI</v>
      </c>
      <c r="T270">
        <v>37</v>
      </c>
    </row>
    <row r="271" spans="1:20" x14ac:dyDescent="0.3">
      <c r="A271" t="s">
        <v>26</v>
      </c>
      <c r="B271" t="s">
        <v>1046</v>
      </c>
      <c r="C271">
        <v>625</v>
      </c>
      <c r="D271" s="3">
        <v>695000</v>
      </c>
      <c r="E271" s="1">
        <f>datos_limpios[[#This Row],[Price INR   ]]*0.011</f>
        <v>7645</v>
      </c>
      <c r="F271">
        <v>2019</v>
      </c>
      <c r="G271">
        <v>42678</v>
      </c>
      <c r="H271" t="s">
        <v>13</v>
      </c>
      <c r="I271" t="s">
        <v>14</v>
      </c>
      <c r="J271" t="s">
        <v>60</v>
      </c>
      <c r="K271" t="s">
        <v>16</v>
      </c>
      <c r="L271" t="s">
        <v>29</v>
      </c>
      <c r="M271" t="s">
        <v>34</v>
      </c>
      <c r="N271" s="2" t="str">
        <f t="shared" si="4"/>
        <v/>
      </c>
      <c r="O271">
        <v>3.9849999999999999</v>
      </c>
      <c r="P271">
        <v>1.734</v>
      </c>
      <c r="Q271">
        <v>1.5049999999999999</v>
      </c>
      <c r="R271">
        <v>5</v>
      </c>
      <c r="S271" t="str">
        <f>IF(datos_limpios[[#This Row],[Seating Capacity ]]&gt;4,"SI","NO")</f>
        <v>SI</v>
      </c>
      <c r="T271">
        <v>45</v>
      </c>
    </row>
    <row r="272" spans="1:20" x14ac:dyDescent="0.3">
      <c r="A272" t="s">
        <v>26</v>
      </c>
      <c r="B272" t="s">
        <v>610</v>
      </c>
      <c r="C272">
        <v>645</v>
      </c>
      <c r="D272" s="3">
        <v>779000</v>
      </c>
      <c r="E272" s="1">
        <f>datos_limpios[[#This Row],[Price INR   ]]*0.011</f>
        <v>8569</v>
      </c>
      <c r="F272">
        <v>2016</v>
      </c>
      <c r="G272">
        <v>9889</v>
      </c>
      <c r="H272" t="s">
        <v>13</v>
      </c>
      <c r="I272" t="s">
        <v>14</v>
      </c>
      <c r="J272" t="s">
        <v>60</v>
      </c>
      <c r="K272" t="s">
        <v>16</v>
      </c>
      <c r="L272" t="s">
        <v>29</v>
      </c>
      <c r="M272" t="s">
        <v>34</v>
      </c>
      <c r="N272" s="2" t="str">
        <f t="shared" si="4"/>
        <v/>
      </c>
      <c r="O272">
        <v>3.9849999999999999</v>
      </c>
      <c r="P272">
        <v>1.734</v>
      </c>
      <c r="Q272">
        <v>1.5049999999999999</v>
      </c>
      <c r="R272">
        <v>5</v>
      </c>
      <c r="S272" t="str">
        <f>IF(datos_limpios[[#This Row],[Seating Capacity ]]&gt;4,"SI","NO")</f>
        <v>SI</v>
      </c>
      <c r="T272">
        <v>45</v>
      </c>
    </row>
    <row r="273" spans="1:20" x14ac:dyDescent="0.3">
      <c r="A273" t="s">
        <v>26</v>
      </c>
      <c r="B273" t="s">
        <v>768</v>
      </c>
      <c r="C273">
        <v>656</v>
      </c>
      <c r="D273" s="3">
        <v>825000</v>
      </c>
      <c r="E273" s="1">
        <f>datos_limpios[[#This Row],[Price INR   ]]*0.011</f>
        <v>9075</v>
      </c>
      <c r="F273">
        <v>2021</v>
      </c>
      <c r="G273">
        <v>6600</v>
      </c>
      <c r="H273" t="s">
        <v>13</v>
      </c>
      <c r="I273" t="s">
        <v>43</v>
      </c>
      <c r="J273" t="s">
        <v>60</v>
      </c>
      <c r="K273" t="s">
        <v>16</v>
      </c>
      <c r="L273" t="s">
        <v>29</v>
      </c>
      <c r="M273" t="s">
        <v>34</v>
      </c>
      <c r="N273" s="2" t="str">
        <f t="shared" si="4"/>
        <v/>
      </c>
      <c r="O273">
        <v>3.8050000000000002</v>
      </c>
      <c r="P273">
        <v>1.68</v>
      </c>
      <c r="Q273">
        <v>1.52</v>
      </c>
      <c r="R273">
        <v>5</v>
      </c>
      <c r="S273" t="str">
        <f>IF(datos_limpios[[#This Row],[Seating Capacity ]]&gt;4,"SI","NO")</f>
        <v>SI</v>
      </c>
      <c r="T273">
        <v>37</v>
      </c>
    </row>
    <row r="274" spans="1:20" x14ac:dyDescent="0.3">
      <c r="A274" t="s">
        <v>26</v>
      </c>
      <c r="B274" t="s">
        <v>102</v>
      </c>
      <c r="C274">
        <v>682</v>
      </c>
      <c r="D274" s="3">
        <v>990000</v>
      </c>
      <c r="E274" s="1">
        <f>datos_limpios[[#This Row],[Price INR   ]]*0.011</f>
        <v>10890</v>
      </c>
      <c r="F274">
        <v>2020</v>
      </c>
      <c r="G274">
        <v>24013</v>
      </c>
      <c r="H274" t="s">
        <v>13</v>
      </c>
      <c r="I274" t="s">
        <v>14</v>
      </c>
      <c r="J274" t="s">
        <v>60</v>
      </c>
      <c r="K274" t="s">
        <v>16</v>
      </c>
      <c r="L274" t="s">
        <v>72</v>
      </c>
      <c r="M274" t="s">
        <v>90</v>
      </c>
      <c r="N274" s="2" t="str">
        <f t="shared" si="4"/>
        <v/>
      </c>
      <c r="O274">
        <v>3.9950000000000001</v>
      </c>
      <c r="P274">
        <v>1.77</v>
      </c>
      <c r="Q274">
        <v>1.605</v>
      </c>
      <c r="R274">
        <v>5</v>
      </c>
      <c r="S274" t="str">
        <f>IF(datos_limpios[[#This Row],[Seating Capacity ]]&gt;4,"SI","NO")</f>
        <v>SI</v>
      </c>
      <c r="T274">
        <v>45</v>
      </c>
    </row>
    <row r="275" spans="1:20" x14ac:dyDescent="0.3">
      <c r="A275" t="s">
        <v>26</v>
      </c>
      <c r="B275" t="s">
        <v>89</v>
      </c>
      <c r="C275">
        <v>684</v>
      </c>
      <c r="D275" s="3">
        <v>999000</v>
      </c>
      <c r="E275" s="1">
        <f>datos_limpios[[#This Row],[Price INR   ]]*0.011</f>
        <v>10989</v>
      </c>
      <c r="F275">
        <v>2019</v>
      </c>
      <c r="G275">
        <v>27464</v>
      </c>
      <c r="H275" t="s">
        <v>13</v>
      </c>
      <c r="I275" t="s">
        <v>14</v>
      </c>
      <c r="J275" t="s">
        <v>60</v>
      </c>
      <c r="K275" t="s">
        <v>16</v>
      </c>
      <c r="L275" t="s">
        <v>72</v>
      </c>
      <c r="M275" t="s">
        <v>90</v>
      </c>
      <c r="N275" s="2" t="str">
        <f t="shared" si="4"/>
        <v/>
      </c>
      <c r="O275">
        <v>3.9950000000000001</v>
      </c>
      <c r="P275">
        <v>1.77</v>
      </c>
      <c r="Q275">
        <v>1.605</v>
      </c>
      <c r="R275">
        <v>5</v>
      </c>
      <c r="S275" t="str">
        <f>IF(datos_limpios[[#This Row],[Seating Capacity ]]&gt;4,"SI","NO")</f>
        <v>SI</v>
      </c>
      <c r="T275">
        <v>45</v>
      </c>
    </row>
    <row r="276" spans="1:20" x14ac:dyDescent="0.3">
      <c r="A276" t="s">
        <v>26</v>
      </c>
      <c r="B276" t="s">
        <v>1018</v>
      </c>
      <c r="C276">
        <v>693</v>
      </c>
      <c r="D276" s="3">
        <v>1050000</v>
      </c>
      <c r="E276" s="1">
        <f>datos_limpios[[#This Row],[Price INR   ]]*0.011</f>
        <v>11550</v>
      </c>
      <c r="F276">
        <v>2021</v>
      </c>
      <c r="G276">
        <v>7500</v>
      </c>
      <c r="H276" t="s">
        <v>13</v>
      </c>
      <c r="I276" t="s">
        <v>14</v>
      </c>
      <c r="J276" t="s">
        <v>60</v>
      </c>
      <c r="K276" t="s">
        <v>16</v>
      </c>
      <c r="L276" t="s">
        <v>72</v>
      </c>
      <c r="M276" t="s">
        <v>90</v>
      </c>
      <c r="N276" s="2" t="str">
        <f t="shared" si="4"/>
        <v/>
      </c>
      <c r="O276">
        <v>3.9950000000000001</v>
      </c>
      <c r="P276">
        <v>1.77</v>
      </c>
      <c r="Q276">
        <v>1.605</v>
      </c>
      <c r="R276">
        <v>5</v>
      </c>
      <c r="S276" t="str">
        <f>IF(datos_limpios[[#This Row],[Seating Capacity ]]&gt;4,"SI","NO")</f>
        <v>SI</v>
      </c>
      <c r="T276">
        <v>45</v>
      </c>
    </row>
    <row r="277" spans="1:20" x14ac:dyDescent="0.3">
      <c r="A277" t="s">
        <v>26</v>
      </c>
      <c r="B277" t="s">
        <v>738</v>
      </c>
      <c r="C277">
        <v>698</v>
      </c>
      <c r="D277" s="3">
        <v>1075000</v>
      </c>
      <c r="E277" s="1">
        <f>datos_limpios[[#This Row],[Price INR   ]]*0.011</f>
        <v>11825</v>
      </c>
      <c r="F277">
        <v>2019</v>
      </c>
      <c r="G277">
        <v>28000</v>
      </c>
      <c r="H277" t="s">
        <v>13</v>
      </c>
      <c r="I277" t="s">
        <v>43</v>
      </c>
      <c r="J277" t="s">
        <v>60</v>
      </c>
      <c r="K277" t="s">
        <v>16</v>
      </c>
      <c r="L277" t="s">
        <v>72</v>
      </c>
      <c r="M277" t="s">
        <v>90</v>
      </c>
      <c r="N277" s="2" t="str">
        <f t="shared" si="4"/>
        <v/>
      </c>
      <c r="O277">
        <v>3.9950000000000001</v>
      </c>
      <c r="P277">
        <v>1.77</v>
      </c>
      <c r="Q277">
        <v>1.605</v>
      </c>
      <c r="R277">
        <v>5</v>
      </c>
      <c r="S277" t="str">
        <f>IF(datos_limpios[[#This Row],[Seating Capacity ]]&gt;4,"SI","NO")</f>
        <v>SI</v>
      </c>
      <c r="T277">
        <v>45</v>
      </c>
    </row>
    <row r="278" spans="1:20" x14ac:dyDescent="0.3">
      <c r="A278" t="s">
        <v>26</v>
      </c>
      <c r="B278" t="s">
        <v>102</v>
      </c>
      <c r="C278">
        <v>701</v>
      </c>
      <c r="D278" s="3">
        <v>1085000</v>
      </c>
      <c r="E278" s="1">
        <f>datos_limpios[[#This Row],[Price INR   ]]*0.011</f>
        <v>11935</v>
      </c>
      <c r="F278">
        <v>2022</v>
      </c>
      <c r="G278">
        <v>3383</v>
      </c>
      <c r="H278" t="s">
        <v>13</v>
      </c>
      <c r="I278" t="s">
        <v>14</v>
      </c>
      <c r="J278" t="s">
        <v>60</v>
      </c>
      <c r="K278" t="s">
        <v>16</v>
      </c>
      <c r="L278" t="s">
        <v>72</v>
      </c>
      <c r="M278" t="s">
        <v>90</v>
      </c>
      <c r="N278" s="2" t="str">
        <f t="shared" si="4"/>
        <v/>
      </c>
      <c r="O278">
        <v>3.9950000000000001</v>
      </c>
      <c r="P278">
        <v>1.77</v>
      </c>
      <c r="Q278">
        <v>1.605</v>
      </c>
      <c r="R278">
        <v>5</v>
      </c>
      <c r="S278" t="str">
        <f>IF(datos_limpios[[#This Row],[Seating Capacity ]]&gt;4,"SI","NO")</f>
        <v>SI</v>
      </c>
      <c r="T278">
        <v>45</v>
      </c>
    </row>
    <row r="279" spans="1:20" x14ac:dyDescent="0.3">
      <c r="A279" t="s">
        <v>26</v>
      </c>
      <c r="B279" t="s">
        <v>1132</v>
      </c>
      <c r="C279">
        <v>737</v>
      </c>
      <c r="D279" s="3">
        <v>1325000</v>
      </c>
      <c r="E279" s="1">
        <f>datos_limpios[[#This Row],[Price INR   ]]*0.011</f>
        <v>14575</v>
      </c>
      <c r="F279">
        <v>2021</v>
      </c>
      <c r="G279">
        <v>9900</v>
      </c>
      <c r="H279" t="s">
        <v>13</v>
      </c>
      <c r="I279" t="s">
        <v>43</v>
      </c>
      <c r="J279" t="s">
        <v>60</v>
      </c>
      <c r="K279" t="s">
        <v>16</v>
      </c>
      <c r="L279" t="s">
        <v>81</v>
      </c>
      <c r="M279" t="s">
        <v>236</v>
      </c>
      <c r="N279" s="2" t="str">
        <f t="shared" si="4"/>
        <v/>
      </c>
      <c r="O279">
        <v>4.37</v>
      </c>
      <c r="P279">
        <v>1.7</v>
      </c>
      <c r="Q279">
        <v>1.4750000000000001</v>
      </c>
      <c r="R279">
        <v>5</v>
      </c>
      <c r="S279" t="str">
        <f>IF(datos_limpios[[#This Row],[Seating Capacity ]]&gt;4,"SI","NO")</f>
        <v>SI</v>
      </c>
      <c r="T279">
        <v>43</v>
      </c>
    </row>
    <row r="280" spans="1:20" x14ac:dyDescent="0.3">
      <c r="A280" t="s">
        <v>26</v>
      </c>
      <c r="B280" t="s">
        <v>496</v>
      </c>
      <c r="C280">
        <v>744</v>
      </c>
      <c r="D280" s="3">
        <v>1595000</v>
      </c>
      <c r="E280" s="1">
        <f>datos_limpios[[#This Row],[Price INR   ]]*0.011</f>
        <v>17545</v>
      </c>
      <c r="F280">
        <v>2017</v>
      </c>
      <c r="G280">
        <v>86000</v>
      </c>
      <c r="H280" t="s">
        <v>13</v>
      </c>
      <c r="I280" t="s">
        <v>43</v>
      </c>
      <c r="J280" t="s">
        <v>60</v>
      </c>
      <c r="K280" t="s">
        <v>16</v>
      </c>
      <c r="L280" t="s">
        <v>311</v>
      </c>
      <c r="M280" t="s">
        <v>497</v>
      </c>
      <c r="N280" s="2" t="str">
        <f t="shared" si="4"/>
        <v/>
      </c>
      <c r="O280">
        <v>4.4749999999999996</v>
      </c>
      <c r="P280">
        <v>1.85</v>
      </c>
      <c r="Q280">
        <v>1.66</v>
      </c>
      <c r="R280">
        <v>5</v>
      </c>
      <c r="S280" t="str">
        <f>IF(datos_limpios[[#This Row],[Seating Capacity ]]&gt;4,"SI","NO")</f>
        <v>SI</v>
      </c>
      <c r="T280">
        <v>62</v>
      </c>
    </row>
    <row r="281" spans="1:20" x14ac:dyDescent="0.3">
      <c r="A281" t="s">
        <v>158</v>
      </c>
      <c r="B281" t="s">
        <v>974</v>
      </c>
      <c r="C281">
        <v>788</v>
      </c>
      <c r="D281" s="3">
        <v>1350000</v>
      </c>
      <c r="E281" s="1">
        <f>datos_limpios[[#This Row],[Price INR   ]]*0.011</f>
        <v>14850</v>
      </c>
      <c r="F281">
        <v>2017</v>
      </c>
      <c r="G281">
        <v>70000</v>
      </c>
      <c r="H281" t="s">
        <v>13</v>
      </c>
      <c r="I281" t="s">
        <v>43</v>
      </c>
      <c r="J281" t="s">
        <v>60</v>
      </c>
      <c r="K281" t="s">
        <v>16</v>
      </c>
      <c r="L281" t="s">
        <v>516</v>
      </c>
      <c r="M281" t="s">
        <v>517</v>
      </c>
      <c r="N281" s="2" t="str">
        <f t="shared" si="4"/>
        <v/>
      </c>
      <c r="O281">
        <v>4.3949999999999996</v>
      </c>
      <c r="P281">
        <v>1.8180000000000001</v>
      </c>
      <c r="Q281">
        <v>1.64</v>
      </c>
      <c r="R281">
        <v>5</v>
      </c>
      <c r="S281" t="str">
        <f>IF(datos_limpios[[#This Row],[Seating Capacity ]]&gt;4,"SI","NO")</f>
        <v>SI</v>
      </c>
      <c r="T281">
        <v>60</v>
      </c>
    </row>
    <row r="282" spans="1:20" x14ac:dyDescent="0.3">
      <c r="A282" t="s">
        <v>158</v>
      </c>
      <c r="B282" t="s">
        <v>1139</v>
      </c>
      <c r="C282">
        <v>796</v>
      </c>
      <c r="D282" s="3">
        <v>2700000</v>
      </c>
      <c r="E282" s="1">
        <f>datos_limpios[[#This Row],[Price INR   ]]*0.011</f>
        <v>29700</v>
      </c>
      <c r="F282">
        <v>2021</v>
      </c>
      <c r="G282">
        <v>17000</v>
      </c>
      <c r="H282" t="s">
        <v>13</v>
      </c>
      <c r="I282" t="s">
        <v>43</v>
      </c>
      <c r="J282" t="s">
        <v>60</v>
      </c>
      <c r="K282" t="s">
        <v>16</v>
      </c>
      <c r="L282" t="s">
        <v>516</v>
      </c>
      <c r="M282" t="s">
        <v>1140</v>
      </c>
      <c r="N282" s="2" t="str">
        <f t="shared" si="4"/>
        <v/>
      </c>
      <c r="O282">
        <v>4.4050000000000002</v>
      </c>
      <c r="P282">
        <v>1.8180000000000001</v>
      </c>
      <c r="Q282">
        <v>1.64</v>
      </c>
      <c r="R282">
        <v>5</v>
      </c>
      <c r="S282" t="str">
        <f>IF(datos_limpios[[#This Row],[Seating Capacity ]]&gt;4,"SI","NO")</f>
        <v>SI</v>
      </c>
      <c r="T282">
        <v>60</v>
      </c>
    </row>
    <row r="283" spans="1:20" x14ac:dyDescent="0.3">
      <c r="A283" t="s">
        <v>309</v>
      </c>
      <c r="B283" t="s">
        <v>1457</v>
      </c>
      <c r="C283">
        <v>837</v>
      </c>
      <c r="D283" s="3">
        <v>5100000</v>
      </c>
      <c r="E283" s="1">
        <f>datos_limpios[[#This Row],[Price INR   ]]*0.011</f>
        <v>56100</v>
      </c>
      <c r="F283">
        <v>2019</v>
      </c>
      <c r="G283">
        <v>24444</v>
      </c>
      <c r="H283" t="s">
        <v>13</v>
      </c>
      <c r="I283" t="s">
        <v>43</v>
      </c>
      <c r="J283" t="s">
        <v>60</v>
      </c>
      <c r="K283" t="s">
        <v>23</v>
      </c>
      <c r="L283" t="s">
        <v>311</v>
      </c>
      <c r="M283" t="s">
        <v>1458</v>
      </c>
      <c r="N283" s="2" t="str">
        <f t="shared" si="4"/>
        <v/>
      </c>
      <c r="O283">
        <v>4.5999999999999996</v>
      </c>
      <c r="P283">
        <v>2.069</v>
      </c>
      <c r="Q283">
        <v>1.724</v>
      </c>
      <c r="R283">
        <v>7</v>
      </c>
      <c r="S283" t="str">
        <f>IF(datos_limpios[[#This Row],[Seating Capacity ]]&gt;4,"SI","NO")</f>
        <v>SI</v>
      </c>
      <c r="T283">
        <v>65</v>
      </c>
    </row>
    <row r="284" spans="1:20" x14ac:dyDescent="0.3">
      <c r="A284" t="s">
        <v>136</v>
      </c>
      <c r="B284" t="s">
        <v>245</v>
      </c>
      <c r="C284">
        <v>948</v>
      </c>
      <c r="D284" s="3">
        <v>1575000</v>
      </c>
      <c r="E284" s="1">
        <f>datos_limpios[[#This Row],[Price INR   ]]*0.011</f>
        <v>17325</v>
      </c>
      <c r="F284">
        <v>2021</v>
      </c>
      <c r="G284">
        <v>8519</v>
      </c>
      <c r="H284" t="s">
        <v>13</v>
      </c>
      <c r="I284" t="s">
        <v>14</v>
      </c>
      <c r="J284" t="s">
        <v>60</v>
      </c>
      <c r="K284" t="s">
        <v>16</v>
      </c>
      <c r="L284" t="s">
        <v>206</v>
      </c>
      <c r="M284" t="s">
        <v>207</v>
      </c>
      <c r="N284" s="2" t="str">
        <f t="shared" si="4"/>
        <v/>
      </c>
      <c r="O284">
        <v>3.9849999999999999</v>
      </c>
      <c r="P284">
        <v>1.82</v>
      </c>
      <c r="Q284">
        <v>1.8440000000000001</v>
      </c>
      <c r="R284">
        <v>4</v>
      </c>
      <c r="S284" t="str">
        <f>IF(datos_limpios[[#This Row],[Seating Capacity ]]&gt;4,"SI","NO")</f>
        <v>NO</v>
      </c>
      <c r="T284">
        <v>57</v>
      </c>
    </row>
    <row r="285" spans="1:20" x14ac:dyDescent="0.3">
      <c r="A285" t="s">
        <v>136</v>
      </c>
      <c r="B285" t="s">
        <v>1479</v>
      </c>
      <c r="C285">
        <v>967</v>
      </c>
      <c r="D285" s="3">
        <v>2765000</v>
      </c>
      <c r="E285" s="1">
        <f>datos_limpios[[#This Row],[Price INR   ]]*0.011</f>
        <v>30415</v>
      </c>
      <c r="F285">
        <v>2022</v>
      </c>
      <c r="G285">
        <v>75</v>
      </c>
      <c r="H285" t="s">
        <v>13</v>
      </c>
      <c r="I285" t="s">
        <v>43</v>
      </c>
      <c r="J285" t="s">
        <v>60</v>
      </c>
      <c r="K285" t="s">
        <v>16</v>
      </c>
      <c r="L285" t="s">
        <v>206</v>
      </c>
      <c r="M285" t="s">
        <v>1480</v>
      </c>
      <c r="N285" s="2" t="str">
        <f t="shared" si="4"/>
        <v/>
      </c>
      <c r="O285">
        <v>4.6950000000000003</v>
      </c>
      <c r="P285">
        <v>1.89</v>
      </c>
      <c r="Q285">
        <v>1.7549999999999999</v>
      </c>
      <c r="R285">
        <v>7</v>
      </c>
      <c r="S285" t="str">
        <f>IF(datos_limpios[[#This Row],[Seating Capacity ]]&gt;4,"SI","NO")</f>
        <v>SI</v>
      </c>
      <c r="T285">
        <v>60</v>
      </c>
    </row>
    <row r="286" spans="1:20" x14ac:dyDescent="0.3">
      <c r="A286" t="s">
        <v>19</v>
      </c>
      <c r="B286" t="s">
        <v>484</v>
      </c>
      <c r="C286">
        <v>984</v>
      </c>
      <c r="D286" s="3">
        <v>189000</v>
      </c>
      <c r="E286" s="1">
        <f>datos_limpios[[#This Row],[Price INR   ]]*0.011</f>
        <v>2079</v>
      </c>
      <c r="F286">
        <v>2008</v>
      </c>
      <c r="G286">
        <v>19759</v>
      </c>
      <c r="H286" t="s">
        <v>13</v>
      </c>
      <c r="I286" t="s">
        <v>14</v>
      </c>
      <c r="J286" t="s">
        <v>60</v>
      </c>
      <c r="K286" t="s">
        <v>16</v>
      </c>
      <c r="L286" t="s">
        <v>75</v>
      </c>
      <c r="M286" t="s">
        <v>485</v>
      </c>
      <c r="N286" s="2" t="str">
        <f t="shared" si="4"/>
        <v/>
      </c>
      <c r="O286">
        <v>3.4950000000000001</v>
      </c>
      <c r="P286">
        <v>1.4750000000000001</v>
      </c>
      <c r="Q286">
        <v>1.46</v>
      </c>
      <c r="R286">
        <v>5</v>
      </c>
      <c r="S286" t="str">
        <f>IF(datos_limpios[[#This Row],[Seating Capacity ]]&gt;4,"SI","NO")</f>
        <v>SI</v>
      </c>
      <c r="T286">
        <v>35</v>
      </c>
    </row>
    <row r="287" spans="1:20" x14ac:dyDescent="0.3">
      <c r="A287" t="s">
        <v>19</v>
      </c>
      <c r="B287" t="s">
        <v>484</v>
      </c>
      <c r="C287">
        <v>988</v>
      </c>
      <c r="D287" s="3">
        <v>200000</v>
      </c>
      <c r="E287" s="1">
        <f>datos_limpios[[#This Row],[Price INR   ]]*0.011</f>
        <v>2200</v>
      </c>
      <c r="F287">
        <v>2008</v>
      </c>
      <c r="G287">
        <v>41000</v>
      </c>
      <c r="H287" t="s">
        <v>13</v>
      </c>
      <c r="I287" t="s">
        <v>14</v>
      </c>
      <c r="J287" t="s">
        <v>60</v>
      </c>
      <c r="K287" t="s">
        <v>16</v>
      </c>
      <c r="L287" t="s">
        <v>75</v>
      </c>
      <c r="M287" t="s">
        <v>485</v>
      </c>
      <c r="N287" s="2" t="str">
        <f t="shared" si="4"/>
        <v/>
      </c>
      <c r="O287">
        <v>3.4950000000000001</v>
      </c>
      <c r="P287">
        <v>1.4750000000000001</v>
      </c>
      <c r="Q287">
        <v>1.46</v>
      </c>
      <c r="R287">
        <v>5</v>
      </c>
      <c r="S287" t="str">
        <f>IF(datos_limpios[[#This Row],[Seating Capacity ]]&gt;4,"SI","NO")</f>
        <v>SI</v>
      </c>
      <c r="T287">
        <v>35</v>
      </c>
    </row>
    <row r="288" spans="1:20" x14ac:dyDescent="0.3">
      <c r="A288" t="s">
        <v>19</v>
      </c>
      <c r="B288" t="s">
        <v>484</v>
      </c>
      <c r="C288">
        <v>994</v>
      </c>
      <c r="D288" s="3">
        <v>227000</v>
      </c>
      <c r="E288" s="1">
        <f>datos_limpios[[#This Row],[Price INR   ]]*0.011</f>
        <v>2497</v>
      </c>
      <c r="F288">
        <v>2011</v>
      </c>
      <c r="G288">
        <v>87513</v>
      </c>
      <c r="H288" t="s">
        <v>13</v>
      </c>
      <c r="I288" t="s">
        <v>14</v>
      </c>
      <c r="J288" t="s">
        <v>60</v>
      </c>
      <c r="K288" t="s">
        <v>23</v>
      </c>
      <c r="L288" t="s">
        <v>75</v>
      </c>
      <c r="M288" t="s">
        <v>485</v>
      </c>
      <c r="N288" s="2" t="str">
        <f t="shared" si="4"/>
        <v/>
      </c>
      <c r="O288">
        <v>3.4950000000000001</v>
      </c>
      <c r="P288">
        <v>1.4750000000000001</v>
      </c>
      <c r="Q288">
        <v>1.46</v>
      </c>
      <c r="R288">
        <v>5</v>
      </c>
      <c r="S288" t="str">
        <f>IF(datos_limpios[[#This Row],[Seating Capacity ]]&gt;4,"SI","NO")</f>
        <v>SI</v>
      </c>
      <c r="T288">
        <v>35</v>
      </c>
    </row>
    <row r="289" spans="1:20" x14ac:dyDescent="0.3">
      <c r="A289" t="s">
        <v>19</v>
      </c>
      <c r="B289" t="s">
        <v>966</v>
      </c>
      <c r="C289">
        <v>1010</v>
      </c>
      <c r="D289" s="3">
        <v>260000</v>
      </c>
      <c r="E289" s="1">
        <f>datos_limpios[[#This Row],[Price INR   ]]*0.011</f>
        <v>2860</v>
      </c>
      <c r="F289">
        <v>2015</v>
      </c>
      <c r="G289">
        <v>25862</v>
      </c>
      <c r="H289" t="s">
        <v>13</v>
      </c>
      <c r="I289" t="s">
        <v>14</v>
      </c>
      <c r="J289" t="s">
        <v>60</v>
      </c>
      <c r="K289" t="s">
        <v>16</v>
      </c>
      <c r="L289" t="s">
        <v>72</v>
      </c>
      <c r="M289" t="s">
        <v>73</v>
      </c>
      <c r="N289" s="2" t="str">
        <f t="shared" si="4"/>
        <v/>
      </c>
      <c r="O289">
        <v>3.6</v>
      </c>
      <c r="P289">
        <v>1.6</v>
      </c>
      <c r="Q289">
        <v>1.56</v>
      </c>
      <c r="R289">
        <v>5</v>
      </c>
      <c r="S289" t="str">
        <f>IF(datos_limpios[[#This Row],[Seating Capacity ]]&gt;4,"SI","NO")</f>
        <v>SI</v>
      </c>
      <c r="T289">
        <v>35</v>
      </c>
    </row>
    <row r="290" spans="1:20" x14ac:dyDescent="0.3">
      <c r="A290" t="s">
        <v>19</v>
      </c>
      <c r="B290" t="s">
        <v>1286</v>
      </c>
      <c r="C290">
        <v>1034</v>
      </c>
      <c r="D290" s="3">
        <v>290000</v>
      </c>
      <c r="E290" s="1">
        <f>datos_limpios[[#This Row],[Price INR   ]]*0.011</f>
        <v>3190</v>
      </c>
      <c r="F290">
        <v>2012</v>
      </c>
      <c r="G290">
        <v>12300</v>
      </c>
      <c r="H290" t="s">
        <v>13</v>
      </c>
      <c r="I290" t="s">
        <v>14</v>
      </c>
      <c r="J290" t="s">
        <v>60</v>
      </c>
      <c r="K290" t="s">
        <v>16</v>
      </c>
      <c r="L290" t="s">
        <v>72</v>
      </c>
      <c r="M290" t="s">
        <v>344</v>
      </c>
      <c r="N290" s="2" t="str">
        <f t="shared" si="4"/>
        <v/>
      </c>
      <c r="O290">
        <v>3.5390000000000001</v>
      </c>
      <c r="P290">
        <v>1.4750000000000001</v>
      </c>
      <c r="Q290">
        <v>1.7</v>
      </c>
      <c r="R290">
        <v>5</v>
      </c>
      <c r="S290" t="str">
        <f>IF(datos_limpios[[#This Row],[Seating Capacity ]]&gt;4,"SI","NO")</f>
        <v>SI</v>
      </c>
      <c r="T290">
        <v>35</v>
      </c>
    </row>
    <row r="291" spans="1:20" x14ac:dyDescent="0.3">
      <c r="A291" t="s">
        <v>19</v>
      </c>
      <c r="B291" t="s">
        <v>1076</v>
      </c>
      <c r="C291">
        <v>1051</v>
      </c>
      <c r="D291" s="3">
        <v>320000</v>
      </c>
      <c r="E291" s="1">
        <f>datos_limpios[[#This Row],[Price INR   ]]*0.011</f>
        <v>3520</v>
      </c>
      <c r="F291">
        <v>2015</v>
      </c>
      <c r="G291">
        <v>64000</v>
      </c>
      <c r="H291" t="s">
        <v>13</v>
      </c>
      <c r="I291" t="s">
        <v>14</v>
      </c>
      <c r="J291" t="s">
        <v>60</v>
      </c>
      <c r="K291" t="s">
        <v>16</v>
      </c>
      <c r="L291" t="s">
        <v>175</v>
      </c>
      <c r="M291" t="s">
        <v>176</v>
      </c>
      <c r="N291" s="2" t="str">
        <f t="shared" si="4"/>
        <v/>
      </c>
      <c r="O291">
        <v>3.6749999999999998</v>
      </c>
      <c r="P291">
        <v>1.4750000000000001</v>
      </c>
      <c r="Q291">
        <v>1.8</v>
      </c>
      <c r="R291">
        <v>5</v>
      </c>
      <c r="S291" t="str">
        <f>IF(datos_limpios[[#This Row],[Seating Capacity ]]&gt;4,"SI","NO")</f>
        <v>SI</v>
      </c>
      <c r="T291">
        <v>40</v>
      </c>
    </row>
    <row r="292" spans="1:20" x14ac:dyDescent="0.3">
      <c r="A292" t="s">
        <v>19</v>
      </c>
      <c r="B292" t="s">
        <v>514</v>
      </c>
      <c r="C292">
        <v>1057</v>
      </c>
      <c r="D292" s="3">
        <v>325000</v>
      </c>
      <c r="E292" s="1">
        <f>datos_limpios[[#This Row],[Price INR   ]]*0.011</f>
        <v>3575</v>
      </c>
      <c r="F292">
        <v>2012</v>
      </c>
      <c r="G292">
        <v>30000</v>
      </c>
      <c r="H292" t="s">
        <v>13</v>
      </c>
      <c r="I292" t="s">
        <v>14</v>
      </c>
      <c r="J292" t="s">
        <v>60</v>
      </c>
      <c r="K292" t="s">
        <v>16</v>
      </c>
      <c r="L292" t="s">
        <v>29</v>
      </c>
      <c r="M292" t="s">
        <v>95</v>
      </c>
      <c r="N292" s="2" t="str">
        <f t="shared" si="4"/>
        <v/>
      </c>
      <c r="O292">
        <v>3.85</v>
      </c>
      <c r="P292">
        <v>1.6950000000000001</v>
      </c>
      <c r="Q292">
        <v>1.53</v>
      </c>
      <c r="R292">
        <v>5</v>
      </c>
      <c r="S292" t="str">
        <f>IF(datos_limpios[[#This Row],[Seating Capacity ]]&gt;4,"SI","NO")</f>
        <v>SI</v>
      </c>
      <c r="T292">
        <v>42</v>
      </c>
    </row>
    <row r="293" spans="1:20" x14ac:dyDescent="0.3">
      <c r="A293" t="s">
        <v>19</v>
      </c>
      <c r="B293" t="s">
        <v>1286</v>
      </c>
      <c r="C293">
        <v>1072</v>
      </c>
      <c r="D293" s="3">
        <v>350000</v>
      </c>
      <c r="E293" s="1">
        <f>datos_limpios[[#This Row],[Price INR   ]]*0.011</f>
        <v>3850</v>
      </c>
      <c r="F293">
        <v>2012</v>
      </c>
      <c r="G293">
        <v>55000</v>
      </c>
      <c r="H293" t="s">
        <v>13</v>
      </c>
      <c r="I293" t="s">
        <v>14</v>
      </c>
      <c r="J293" t="s">
        <v>60</v>
      </c>
      <c r="K293" t="s">
        <v>16</v>
      </c>
      <c r="L293" t="s">
        <v>72</v>
      </c>
      <c r="M293" t="s">
        <v>344</v>
      </c>
      <c r="N293" s="2" t="str">
        <f t="shared" si="4"/>
        <v/>
      </c>
      <c r="O293">
        <v>3.5390000000000001</v>
      </c>
      <c r="P293">
        <v>1.4750000000000001</v>
      </c>
      <c r="Q293">
        <v>1.7</v>
      </c>
      <c r="R293">
        <v>5</v>
      </c>
      <c r="S293" t="str">
        <f>IF(datos_limpios[[#This Row],[Seating Capacity ]]&gt;4,"SI","NO")</f>
        <v>SI</v>
      </c>
      <c r="T293">
        <v>35</v>
      </c>
    </row>
    <row r="294" spans="1:20" x14ac:dyDescent="0.3">
      <c r="A294" t="s">
        <v>19</v>
      </c>
      <c r="B294" t="s">
        <v>514</v>
      </c>
      <c r="C294">
        <v>1078</v>
      </c>
      <c r="D294" s="3">
        <v>365000</v>
      </c>
      <c r="E294" s="1">
        <f>datos_limpios[[#This Row],[Price INR   ]]*0.011</f>
        <v>4014.9999999999995</v>
      </c>
      <c r="F294">
        <v>2013</v>
      </c>
      <c r="G294">
        <v>68000</v>
      </c>
      <c r="H294" t="s">
        <v>13</v>
      </c>
      <c r="I294" t="s">
        <v>14</v>
      </c>
      <c r="J294" t="s">
        <v>60</v>
      </c>
      <c r="K294" t="s">
        <v>16</v>
      </c>
      <c r="L294" t="s">
        <v>29</v>
      </c>
      <c r="M294" t="s">
        <v>95</v>
      </c>
      <c r="N294" s="2" t="str">
        <f t="shared" si="4"/>
        <v/>
      </c>
      <c r="O294">
        <v>3.85</v>
      </c>
      <c r="P294">
        <v>1.6950000000000001</v>
      </c>
      <c r="Q294">
        <v>1.53</v>
      </c>
      <c r="R294">
        <v>5</v>
      </c>
      <c r="S294" t="str">
        <f>IF(datos_limpios[[#This Row],[Seating Capacity ]]&gt;4,"SI","NO")</f>
        <v>SI</v>
      </c>
      <c r="T294">
        <v>42</v>
      </c>
    </row>
    <row r="295" spans="1:20" x14ac:dyDescent="0.3">
      <c r="A295" t="s">
        <v>19</v>
      </c>
      <c r="B295" t="s">
        <v>267</v>
      </c>
      <c r="C295">
        <v>1125</v>
      </c>
      <c r="D295" s="3">
        <v>430000</v>
      </c>
      <c r="E295" s="1">
        <f>datos_limpios[[#This Row],[Price INR   ]]*0.011</f>
        <v>4730</v>
      </c>
      <c r="F295">
        <v>2014</v>
      </c>
      <c r="G295">
        <v>59000</v>
      </c>
      <c r="H295" t="s">
        <v>13</v>
      </c>
      <c r="I295" t="s">
        <v>14</v>
      </c>
      <c r="J295" t="s">
        <v>60</v>
      </c>
      <c r="K295" t="s">
        <v>16</v>
      </c>
      <c r="L295" t="s">
        <v>29</v>
      </c>
      <c r="M295" t="s">
        <v>95</v>
      </c>
      <c r="N295" s="2" t="str">
        <f t="shared" si="4"/>
        <v/>
      </c>
      <c r="O295">
        <v>3.9950000000000001</v>
      </c>
      <c r="P295">
        <v>1.6950000000000001</v>
      </c>
      <c r="Q295">
        <v>1.5549999999999999</v>
      </c>
      <c r="R295">
        <v>5</v>
      </c>
      <c r="S295" t="str">
        <f>IF(datos_limpios[[#This Row],[Seating Capacity ]]&gt;4,"SI","NO")</f>
        <v>SI</v>
      </c>
      <c r="T295">
        <v>42</v>
      </c>
    </row>
    <row r="296" spans="1:20" x14ac:dyDescent="0.3">
      <c r="A296" t="s">
        <v>19</v>
      </c>
      <c r="B296" t="s">
        <v>1005</v>
      </c>
      <c r="C296">
        <v>1188</v>
      </c>
      <c r="D296" s="3">
        <v>545000</v>
      </c>
      <c r="E296" s="1">
        <f>datos_limpios[[#This Row],[Price INR   ]]*0.011</f>
        <v>5995</v>
      </c>
      <c r="F296">
        <v>2017</v>
      </c>
      <c r="G296">
        <v>22000</v>
      </c>
      <c r="H296" t="s">
        <v>13</v>
      </c>
      <c r="I296" t="s">
        <v>43</v>
      </c>
      <c r="J296" t="s">
        <v>60</v>
      </c>
      <c r="K296" t="s">
        <v>16</v>
      </c>
      <c r="L296" t="s">
        <v>29</v>
      </c>
      <c r="M296" t="s">
        <v>34</v>
      </c>
      <c r="N296" s="2" t="str">
        <f t="shared" si="4"/>
        <v/>
      </c>
      <c r="O296">
        <v>3.7</v>
      </c>
      <c r="P296">
        <v>1.69</v>
      </c>
      <c r="Q296">
        <v>1.595</v>
      </c>
      <c r="R296">
        <v>5</v>
      </c>
      <c r="S296" t="str">
        <f>IF(datos_limpios[[#This Row],[Seating Capacity ]]&gt;4,"SI","NO")</f>
        <v>SI</v>
      </c>
      <c r="T296">
        <v>32</v>
      </c>
    </row>
    <row r="297" spans="1:20" x14ac:dyDescent="0.3">
      <c r="A297" t="s">
        <v>19</v>
      </c>
      <c r="B297" t="s">
        <v>1040</v>
      </c>
      <c r="C297">
        <v>1192</v>
      </c>
      <c r="D297" s="3">
        <v>550000</v>
      </c>
      <c r="E297" s="1">
        <f>datos_limpios[[#This Row],[Price INR   ]]*0.011</f>
        <v>6050</v>
      </c>
      <c r="F297">
        <v>2020</v>
      </c>
      <c r="G297">
        <v>19000</v>
      </c>
      <c r="H297" t="s">
        <v>13</v>
      </c>
      <c r="I297" t="s">
        <v>14</v>
      </c>
      <c r="J297" t="s">
        <v>60</v>
      </c>
      <c r="K297" t="s">
        <v>16</v>
      </c>
      <c r="L297" t="s">
        <v>29</v>
      </c>
      <c r="M297" t="s">
        <v>34</v>
      </c>
      <c r="N297" s="2" t="str">
        <f t="shared" si="4"/>
        <v/>
      </c>
      <c r="O297">
        <v>3.6549999999999998</v>
      </c>
      <c r="P297">
        <v>1.62</v>
      </c>
      <c r="Q297">
        <v>1.675</v>
      </c>
      <c r="R297">
        <v>5</v>
      </c>
      <c r="S297" t="str">
        <f>IF(datos_limpios[[#This Row],[Seating Capacity ]]&gt;4,"SI","NO")</f>
        <v>SI</v>
      </c>
      <c r="T297">
        <v>32</v>
      </c>
    </row>
    <row r="298" spans="1:20" x14ac:dyDescent="0.3">
      <c r="A298" t="s">
        <v>19</v>
      </c>
      <c r="B298" t="s">
        <v>540</v>
      </c>
      <c r="C298">
        <v>1217</v>
      </c>
      <c r="D298" s="3">
        <v>590000</v>
      </c>
      <c r="E298" s="1">
        <f>datos_limpios[[#This Row],[Price INR   ]]*0.011</f>
        <v>6490</v>
      </c>
      <c r="F298">
        <v>2019</v>
      </c>
      <c r="G298">
        <v>26000</v>
      </c>
      <c r="H298" t="s">
        <v>13</v>
      </c>
      <c r="I298" t="s">
        <v>14</v>
      </c>
      <c r="J298" t="s">
        <v>60</v>
      </c>
      <c r="K298" t="s">
        <v>16</v>
      </c>
      <c r="L298" t="s">
        <v>29</v>
      </c>
      <c r="M298" t="s">
        <v>141</v>
      </c>
      <c r="N298" s="2" t="str">
        <f t="shared" si="4"/>
        <v/>
      </c>
      <c r="O298">
        <v>3.85</v>
      </c>
      <c r="P298">
        <v>1.6950000000000001</v>
      </c>
      <c r="Q298">
        <v>1.53</v>
      </c>
      <c r="R298">
        <v>5</v>
      </c>
      <c r="S298" t="str">
        <f>IF(datos_limpios[[#This Row],[Seating Capacity ]]&gt;4,"SI","NO")</f>
        <v>SI</v>
      </c>
      <c r="T298">
        <v>42</v>
      </c>
    </row>
    <row r="299" spans="1:20" x14ac:dyDescent="0.3">
      <c r="A299" t="s">
        <v>19</v>
      </c>
      <c r="B299" t="s">
        <v>591</v>
      </c>
      <c r="C299">
        <v>1223</v>
      </c>
      <c r="D299" s="3">
        <v>595000</v>
      </c>
      <c r="E299" s="1">
        <f>datos_limpios[[#This Row],[Price INR   ]]*0.011</f>
        <v>6545</v>
      </c>
      <c r="F299">
        <v>2017</v>
      </c>
      <c r="G299">
        <v>35000</v>
      </c>
      <c r="H299" t="s">
        <v>13</v>
      </c>
      <c r="I299" t="s">
        <v>43</v>
      </c>
      <c r="J299" t="s">
        <v>60</v>
      </c>
      <c r="K299" t="s">
        <v>184</v>
      </c>
      <c r="L299" t="s">
        <v>29</v>
      </c>
      <c r="M299" t="s">
        <v>141</v>
      </c>
      <c r="N299" s="2" t="str">
        <f t="shared" si="4"/>
        <v/>
      </c>
      <c r="O299">
        <v>3.9950000000000001</v>
      </c>
      <c r="P299">
        <v>1.7450000000000001</v>
      </c>
      <c r="Q299">
        <v>1.5</v>
      </c>
      <c r="R299">
        <v>5</v>
      </c>
      <c r="S299" t="str">
        <f>IF(datos_limpios[[#This Row],[Seating Capacity ]]&gt;4,"SI","NO")</f>
        <v>SI</v>
      </c>
      <c r="T299">
        <v>37</v>
      </c>
    </row>
    <row r="300" spans="1:20" x14ac:dyDescent="0.3">
      <c r="A300" t="s">
        <v>19</v>
      </c>
      <c r="B300" t="s">
        <v>540</v>
      </c>
      <c r="C300">
        <v>1246</v>
      </c>
      <c r="D300" s="3">
        <v>625000</v>
      </c>
      <c r="E300" s="1">
        <f>datos_limpios[[#This Row],[Price INR   ]]*0.011</f>
        <v>6875</v>
      </c>
      <c r="F300">
        <v>2020</v>
      </c>
      <c r="G300">
        <v>58736</v>
      </c>
      <c r="H300" t="s">
        <v>13</v>
      </c>
      <c r="I300" t="s">
        <v>14</v>
      </c>
      <c r="J300" t="s">
        <v>60</v>
      </c>
      <c r="K300" t="s">
        <v>16</v>
      </c>
      <c r="L300" t="s">
        <v>29</v>
      </c>
      <c r="M300" t="s">
        <v>141</v>
      </c>
      <c r="N300" s="2" t="str">
        <f t="shared" si="4"/>
        <v/>
      </c>
      <c r="O300">
        <v>3.85</v>
      </c>
      <c r="P300">
        <v>1.6950000000000001</v>
      </c>
      <c r="Q300">
        <v>1.53</v>
      </c>
      <c r="R300">
        <v>5</v>
      </c>
      <c r="S300" t="str">
        <f>IF(datos_limpios[[#This Row],[Seating Capacity ]]&gt;4,"SI","NO")</f>
        <v>SI</v>
      </c>
      <c r="T300">
        <v>42</v>
      </c>
    </row>
    <row r="301" spans="1:20" x14ac:dyDescent="0.3">
      <c r="A301" t="s">
        <v>19</v>
      </c>
      <c r="B301" t="s">
        <v>140</v>
      </c>
      <c r="C301">
        <v>1265</v>
      </c>
      <c r="D301" s="3">
        <v>650000</v>
      </c>
      <c r="E301" s="1">
        <f>datos_limpios[[#This Row],[Price INR   ]]*0.011</f>
        <v>7150</v>
      </c>
      <c r="F301">
        <v>2018</v>
      </c>
      <c r="G301">
        <v>32000</v>
      </c>
      <c r="H301" t="s">
        <v>13</v>
      </c>
      <c r="I301" t="s">
        <v>14</v>
      </c>
      <c r="J301" t="s">
        <v>60</v>
      </c>
      <c r="K301" t="s">
        <v>16</v>
      </c>
      <c r="L301" t="s">
        <v>29</v>
      </c>
      <c r="M301" t="s">
        <v>141</v>
      </c>
      <c r="N301" s="2" t="str">
        <f t="shared" si="4"/>
        <v/>
      </c>
      <c r="O301">
        <v>3.9950000000000001</v>
      </c>
      <c r="P301">
        <v>1.7450000000000001</v>
      </c>
      <c r="Q301">
        <v>1.5</v>
      </c>
      <c r="R301">
        <v>5</v>
      </c>
      <c r="S301" t="str">
        <f>IF(datos_limpios[[#This Row],[Seating Capacity ]]&gt;4,"SI","NO")</f>
        <v>SI</v>
      </c>
      <c r="T301">
        <v>37</v>
      </c>
    </row>
    <row r="302" spans="1:20" x14ac:dyDescent="0.3">
      <c r="A302" t="s">
        <v>19</v>
      </c>
      <c r="B302" t="s">
        <v>303</v>
      </c>
      <c r="C302">
        <v>1267</v>
      </c>
      <c r="D302" s="3">
        <v>655000</v>
      </c>
      <c r="E302" s="1">
        <f>datos_limpios[[#This Row],[Price INR   ]]*0.011</f>
        <v>7205</v>
      </c>
      <c r="F302">
        <v>2016</v>
      </c>
      <c r="G302">
        <v>38779</v>
      </c>
      <c r="H302" t="s">
        <v>13</v>
      </c>
      <c r="I302" t="s">
        <v>14</v>
      </c>
      <c r="J302" t="s">
        <v>60</v>
      </c>
      <c r="K302" t="s">
        <v>16</v>
      </c>
      <c r="L302" t="s">
        <v>29</v>
      </c>
      <c r="M302" t="s">
        <v>141</v>
      </c>
      <c r="N302" s="2" t="str">
        <f t="shared" si="4"/>
        <v/>
      </c>
      <c r="O302">
        <v>3.9950000000000001</v>
      </c>
      <c r="P302">
        <v>1.7450000000000001</v>
      </c>
      <c r="Q302">
        <v>1.5</v>
      </c>
      <c r="R302">
        <v>5</v>
      </c>
      <c r="S302" t="str">
        <f>IF(datos_limpios[[#This Row],[Seating Capacity ]]&gt;4,"SI","NO")</f>
        <v>SI</v>
      </c>
      <c r="T302">
        <v>37</v>
      </c>
    </row>
    <row r="303" spans="1:20" x14ac:dyDescent="0.3">
      <c r="A303" t="s">
        <v>19</v>
      </c>
      <c r="B303" t="s">
        <v>1075</v>
      </c>
      <c r="C303">
        <v>1268</v>
      </c>
      <c r="D303" s="3">
        <v>660000</v>
      </c>
      <c r="E303" s="1">
        <f>datos_limpios[[#This Row],[Price INR   ]]*0.011</f>
        <v>7260</v>
      </c>
      <c r="F303">
        <v>2017</v>
      </c>
      <c r="G303">
        <v>40000</v>
      </c>
      <c r="H303" t="s">
        <v>13</v>
      </c>
      <c r="I303" t="s">
        <v>43</v>
      </c>
      <c r="J303" t="s">
        <v>60</v>
      </c>
      <c r="K303" t="s">
        <v>16</v>
      </c>
      <c r="L303" t="s">
        <v>29</v>
      </c>
      <c r="M303" t="s">
        <v>141</v>
      </c>
      <c r="N303" s="2" t="str">
        <f t="shared" si="4"/>
        <v/>
      </c>
      <c r="O303">
        <v>3.9950000000000001</v>
      </c>
      <c r="P303">
        <v>1.7450000000000001</v>
      </c>
      <c r="Q303">
        <v>1.5</v>
      </c>
      <c r="R303">
        <v>5</v>
      </c>
      <c r="S303" t="str">
        <f>IF(datos_limpios[[#This Row],[Seating Capacity ]]&gt;4,"SI","NO")</f>
        <v>SI</v>
      </c>
      <c r="T303">
        <v>37</v>
      </c>
    </row>
    <row r="304" spans="1:20" x14ac:dyDescent="0.3">
      <c r="A304" t="s">
        <v>19</v>
      </c>
      <c r="B304" t="s">
        <v>1075</v>
      </c>
      <c r="C304">
        <v>1275</v>
      </c>
      <c r="D304" s="3">
        <v>675000</v>
      </c>
      <c r="E304" s="1">
        <f>datos_limpios[[#This Row],[Price INR   ]]*0.011</f>
        <v>7425</v>
      </c>
      <c r="F304">
        <v>2017</v>
      </c>
      <c r="G304">
        <v>35616</v>
      </c>
      <c r="H304" t="s">
        <v>13</v>
      </c>
      <c r="I304" t="s">
        <v>43</v>
      </c>
      <c r="J304" t="s">
        <v>60</v>
      </c>
      <c r="K304" t="s">
        <v>16</v>
      </c>
      <c r="L304" t="s">
        <v>29</v>
      </c>
      <c r="M304" t="s">
        <v>141</v>
      </c>
      <c r="N304" s="2" t="str">
        <f t="shared" si="4"/>
        <v/>
      </c>
      <c r="O304">
        <v>3.9950000000000001</v>
      </c>
      <c r="P304">
        <v>1.7450000000000001</v>
      </c>
      <c r="Q304">
        <v>1.5</v>
      </c>
      <c r="R304">
        <v>5</v>
      </c>
      <c r="S304" t="str">
        <f>IF(datos_limpios[[#This Row],[Seating Capacity ]]&gt;4,"SI","NO")</f>
        <v>SI</v>
      </c>
      <c r="T304">
        <v>37</v>
      </c>
    </row>
    <row r="305" spans="1:20" x14ac:dyDescent="0.3">
      <c r="A305" t="s">
        <v>19</v>
      </c>
      <c r="B305" t="s">
        <v>1311</v>
      </c>
      <c r="C305">
        <v>1278</v>
      </c>
      <c r="D305" s="3">
        <v>675000</v>
      </c>
      <c r="E305" s="1">
        <f>datos_limpios[[#This Row],[Price INR   ]]*0.011</f>
        <v>7425</v>
      </c>
      <c r="F305">
        <v>2016</v>
      </c>
      <c r="G305">
        <v>49148</v>
      </c>
      <c r="H305" t="s">
        <v>13</v>
      </c>
      <c r="I305" t="s">
        <v>43</v>
      </c>
      <c r="J305" t="s">
        <v>60</v>
      </c>
      <c r="K305" t="s">
        <v>23</v>
      </c>
      <c r="L305" t="s">
        <v>39</v>
      </c>
      <c r="M305" t="s">
        <v>813</v>
      </c>
      <c r="N305" s="2" t="str">
        <f t="shared" si="4"/>
        <v/>
      </c>
      <c r="O305">
        <v>4.2649999999999997</v>
      </c>
      <c r="P305">
        <v>1.6950000000000001</v>
      </c>
      <c r="Q305">
        <v>1.6850000000000001</v>
      </c>
      <c r="R305">
        <v>7</v>
      </c>
      <c r="S305" t="str">
        <f>IF(datos_limpios[[#This Row],[Seating Capacity ]]&gt;4,"SI","NO")</f>
        <v>SI</v>
      </c>
      <c r="T305">
        <v>45</v>
      </c>
    </row>
    <row r="306" spans="1:20" x14ac:dyDescent="0.3">
      <c r="A306" t="s">
        <v>19</v>
      </c>
      <c r="B306" t="s">
        <v>221</v>
      </c>
      <c r="C306">
        <v>1282</v>
      </c>
      <c r="D306" s="3">
        <v>685000</v>
      </c>
      <c r="E306" s="1">
        <f>datos_limpios[[#This Row],[Price INR   ]]*0.011</f>
        <v>7535</v>
      </c>
      <c r="F306">
        <v>2019</v>
      </c>
      <c r="G306">
        <v>74000</v>
      </c>
      <c r="H306" t="s">
        <v>13</v>
      </c>
      <c r="I306" t="s">
        <v>14</v>
      </c>
      <c r="J306" t="s">
        <v>60</v>
      </c>
      <c r="K306" t="s">
        <v>16</v>
      </c>
      <c r="L306" t="s">
        <v>29</v>
      </c>
      <c r="M306" t="s">
        <v>101</v>
      </c>
      <c r="N306" s="2" t="str">
        <f t="shared" si="4"/>
        <v/>
      </c>
      <c r="O306">
        <v>3.9950000000000001</v>
      </c>
      <c r="P306">
        <v>1.7350000000000001</v>
      </c>
      <c r="Q306">
        <v>1.5149999999999999</v>
      </c>
      <c r="R306">
        <v>5</v>
      </c>
      <c r="S306" t="str">
        <f>IF(datos_limpios[[#This Row],[Seating Capacity ]]&gt;4,"SI","NO")</f>
        <v>SI</v>
      </c>
      <c r="T306">
        <v>37</v>
      </c>
    </row>
    <row r="307" spans="1:20" x14ac:dyDescent="0.3">
      <c r="A307" t="s">
        <v>19</v>
      </c>
      <c r="B307" t="s">
        <v>910</v>
      </c>
      <c r="C307">
        <v>1288</v>
      </c>
      <c r="D307" s="3">
        <v>695000</v>
      </c>
      <c r="E307" s="1">
        <f>datos_limpios[[#This Row],[Price INR   ]]*0.011</f>
        <v>7645</v>
      </c>
      <c r="F307">
        <v>2018</v>
      </c>
      <c r="G307">
        <v>8000</v>
      </c>
      <c r="H307" t="s">
        <v>13</v>
      </c>
      <c r="I307" t="s">
        <v>43</v>
      </c>
      <c r="J307" t="s">
        <v>60</v>
      </c>
      <c r="K307" t="s">
        <v>16</v>
      </c>
      <c r="L307" t="s">
        <v>29</v>
      </c>
      <c r="M307" t="s">
        <v>34</v>
      </c>
      <c r="N307" s="2" t="str">
        <f t="shared" si="4"/>
        <v/>
      </c>
      <c r="O307">
        <v>3.84</v>
      </c>
      <c r="P307">
        <v>1.7350000000000001</v>
      </c>
      <c r="Q307">
        <v>1.53</v>
      </c>
      <c r="R307">
        <v>5</v>
      </c>
      <c r="S307" t="str">
        <f>IF(datos_limpios[[#This Row],[Seating Capacity ]]&gt;4,"SI","NO")</f>
        <v>SI</v>
      </c>
      <c r="T307">
        <v>37</v>
      </c>
    </row>
    <row r="308" spans="1:20" x14ac:dyDescent="0.3">
      <c r="A308" t="s">
        <v>19</v>
      </c>
      <c r="B308" t="s">
        <v>540</v>
      </c>
      <c r="C308">
        <v>1290</v>
      </c>
      <c r="D308" s="3">
        <v>695000</v>
      </c>
      <c r="E308" s="1">
        <f>datos_limpios[[#This Row],[Price INR   ]]*0.011</f>
        <v>7645</v>
      </c>
      <c r="F308">
        <v>2019</v>
      </c>
      <c r="G308">
        <v>46027</v>
      </c>
      <c r="H308" t="s">
        <v>13</v>
      </c>
      <c r="I308" t="s">
        <v>14</v>
      </c>
      <c r="J308" t="s">
        <v>60</v>
      </c>
      <c r="K308" t="s">
        <v>16</v>
      </c>
      <c r="L308" t="s">
        <v>29</v>
      </c>
      <c r="M308" t="s">
        <v>141</v>
      </c>
      <c r="N308" s="2" t="str">
        <f t="shared" si="4"/>
        <v/>
      </c>
      <c r="O308">
        <v>3.85</v>
      </c>
      <c r="P308">
        <v>1.6950000000000001</v>
      </c>
      <c r="Q308">
        <v>1.53</v>
      </c>
      <c r="R308">
        <v>5</v>
      </c>
      <c r="S308" t="str">
        <f>IF(datos_limpios[[#This Row],[Seating Capacity ]]&gt;4,"SI","NO")</f>
        <v>SI</v>
      </c>
      <c r="T308">
        <v>42</v>
      </c>
    </row>
    <row r="309" spans="1:20" x14ac:dyDescent="0.3">
      <c r="A309" t="s">
        <v>19</v>
      </c>
      <c r="B309" t="s">
        <v>1065</v>
      </c>
      <c r="C309">
        <v>1314</v>
      </c>
      <c r="D309" s="3">
        <v>735000</v>
      </c>
      <c r="E309" s="1">
        <f>datos_limpios[[#This Row],[Price INR   ]]*0.011</f>
        <v>8084.9999999999991</v>
      </c>
      <c r="F309">
        <v>2018</v>
      </c>
      <c r="G309">
        <v>42000</v>
      </c>
      <c r="H309" t="s">
        <v>13</v>
      </c>
      <c r="I309" t="s">
        <v>43</v>
      </c>
      <c r="J309" t="s">
        <v>60</v>
      </c>
      <c r="K309" t="s">
        <v>16</v>
      </c>
      <c r="L309" t="s">
        <v>29</v>
      </c>
      <c r="M309" t="s">
        <v>34</v>
      </c>
      <c r="N309" s="2" t="str">
        <f t="shared" si="4"/>
        <v/>
      </c>
      <c r="O309">
        <v>3.9950000000000001</v>
      </c>
      <c r="P309">
        <v>1.7350000000000001</v>
      </c>
      <c r="Q309">
        <v>1.5149999999999999</v>
      </c>
      <c r="R309">
        <v>5</v>
      </c>
      <c r="S309" t="str">
        <f>IF(datos_limpios[[#This Row],[Seating Capacity ]]&gt;4,"SI","NO")</f>
        <v>SI</v>
      </c>
      <c r="T309">
        <v>37</v>
      </c>
    </row>
    <row r="310" spans="1:20" x14ac:dyDescent="0.3">
      <c r="A310" t="s">
        <v>19</v>
      </c>
      <c r="B310" t="s">
        <v>587</v>
      </c>
      <c r="C310">
        <v>1316</v>
      </c>
      <c r="D310" s="3">
        <v>741000</v>
      </c>
      <c r="E310" s="1">
        <f>datos_limpios[[#This Row],[Price INR   ]]*0.011</f>
        <v>8150.9999999999991</v>
      </c>
      <c r="F310">
        <v>2017</v>
      </c>
      <c r="G310">
        <v>31000</v>
      </c>
      <c r="H310" t="s">
        <v>13</v>
      </c>
      <c r="I310" t="s">
        <v>43</v>
      </c>
      <c r="J310" t="s">
        <v>60</v>
      </c>
      <c r="K310" t="s">
        <v>16</v>
      </c>
      <c r="L310" t="s">
        <v>39</v>
      </c>
      <c r="M310" t="s">
        <v>40</v>
      </c>
      <c r="N310" s="2" t="str">
        <f t="shared" si="4"/>
        <v/>
      </c>
      <c r="O310">
        <v>4.49</v>
      </c>
      <c r="P310">
        <v>1.73</v>
      </c>
      <c r="Q310">
        <v>1.4850000000000001</v>
      </c>
      <c r="R310">
        <v>5</v>
      </c>
      <c r="S310" t="str">
        <f>IF(datos_limpios[[#This Row],[Seating Capacity ]]&gt;4,"SI","NO")</f>
        <v>SI</v>
      </c>
      <c r="T310">
        <v>43</v>
      </c>
    </row>
    <row r="311" spans="1:20" x14ac:dyDescent="0.3">
      <c r="A311" t="s">
        <v>19</v>
      </c>
      <c r="B311" t="s">
        <v>1395</v>
      </c>
      <c r="C311">
        <v>1323</v>
      </c>
      <c r="D311" s="3">
        <v>750000</v>
      </c>
      <c r="E311" s="1">
        <f>datos_limpios[[#This Row],[Price INR   ]]*0.011</f>
        <v>8250</v>
      </c>
      <c r="F311">
        <v>2019</v>
      </c>
      <c r="G311">
        <v>6200</v>
      </c>
      <c r="H311" t="s">
        <v>13</v>
      </c>
      <c r="I311" t="s">
        <v>14</v>
      </c>
      <c r="J311" t="s">
        <v>60</v>
      </c>
      <c r="K311" t="s">
        <v>16</v>
      </c>
      <c r="L311" t="s">
        <v>61</v>
      </c>
      <c r="M311" t="s">
        <v>62</v>
      </c>
      <c r="N311" s="2" t="str">
        <f t="shared" si="4"/>
        <v/>
      </c>
      <c r="O311">
        <v>4.49</v>
      </c>
      <c r="P311">
        <v>1.73</v>
      </c>
      <c r="Q311">
        <v>1.4850000000000001</v>
      </c>
      <c r="R311">
        <v>5</v>
      </c>
      <c r="S311" t="str">
        <f>IF(datos_limpios[[#This Row],[Seating Capacity ]]&gt;4,"SI","NO")</f>
        <v>SI</v>
      </c>
      <c r="T311">
        <v>43</v>
      </c>
    </row>
    <row r="312" spans="1:20" x14ac:dyDescent="0.3">
      <c r="A312" t="s">
        <v>19</v>
      </c>
      <c r="B312" t="s">
        <v>587</v>
      </c>
      <c r="C312">
        <v>1334</v>
      </c>
      <c r="D312" s="3">
        <v>785000</v>
      </c>
      <c r="E312" s="1">
        <f>datos_limpios[[#This Row],[Price INR   ]]*0.011</f>
        <v>8635</v>
      </c>
      <c r="F312">
        <v>2017</v>
      </c>
      <c r="G312">
        <v>20000</v>
      </c>
      <c r="H312" t="s">
        <v>13</v>
      </c>
      <c r="I312" t="s">
        <v>43</v>
      </c>
      <c r="J312" t="s">
        <v>60</v>
      </c>
      <c r="K312" t="s">
        <v>16</v>
      </c>
      <c r="L312" t="s">
        <v>39</v>
      </c>
      <c r="M312" t="s">
        <v>40</v>
      </c>
      <c r="N312" s="2" t="str">
        <f t="shared" si="4"/>
        <v/>
      </c>
      <c r="O312">
        <v>4.49</v>
      </c>
      <c r="P312">
        <v>1.73</v>
      </c>
      <c r="Q312">
        <v>1.4850000000000001</v>
      </c>
      <c r="R312">
        <v>5</v>
      </c>
      <c r="S312" t="str">
        <f>IF(datos_limpios[[#This Row],[Seating Capacity ]]&gt;4,"SI","NO")</f>
        <v>SI</v>
      </c>
      <c r="T312">
        <v>43</v>
      </c>
    </row>
    <row r="313" spans="1:20" x14ac:dyDescent="0.3">
      <c r="A313" t="s">
        <v>19</v>
      </c>
      <c r="B313" t="s">
        <v>616</v>
      </c>
      <c r="C313">
        <v>1347</v>
      </c>
      <c r="D313" s="3">
        <v>825000</v>
      </c>
      <c r="E313" s="1">
        <f>datos_limpios[[#This Row],[Price INR   ]]*0.011</f>
        <v>9075</v>
      </c>
      <c r="F313">
        <v>2019</v>
      </c>
      <c r="G313">
        <v>9644</v>
      </c>
      <c r="H313" t="s">
        <v>13</v>
      </c>
      <c r="I313" t="s">
        <v>43</v>
      </c>
      <c r="J313" t="s">
        <v>60</v>
      </c>
      <c r="K313" t="s">
        <v>16</v>
      </c>
      <c r="L313" t="s">
        <v>29</v>
      </c>
      <c r="M313" t="s">
        <v>34</v>
      </c>
      <c r="N313" s="2" t="str">
        <f t="shared" si="4"/>
        <v/>
      </c>
      <c r="O313">
        <v>3.9950000000000001</v>
      </c>
      <c r="P313">
        <v>1.7350000000000001</v>
      </c>
      <c r="Q313">
        <v>1.5149999999999999</v>
      </c>
      <c r="R313">
        <v>5</v>
      </c>
      <c r="S313" t="str">
        <f>IF(datos_limpios[[#This Row],[Seating Capacity ]]&gt;4,"SI","NO")</f>
        <v>SI</v>
      </c>
      <c r="T313">
        <v>37</v>
      </c>
    </row>
    <row r="314" spans="1:20" x14ac:dyDescent="0.3">
      <c r="A314" t="s">
        <v>19</v>
      </c>
      <c r="B314" t="s">
        <v>213</v>
      </c>
      <c r="C314">
        <v>1348</v>
      </c>
      <c r="D314" s="3">
        <v>825000</v>
      </c>
      <c r="E314" s="1">
        <f>datos_limpios[[#This Row],[Price INR   ]]*0.011</f>
        <v>9075</v>
      </c>
      <c r="F314">
        <v>2021</v>
      </c>
      <c r="G314">
        <v>22000</v>
      </c>
      <c r="H314" t="s">
        <v>13</v>
      </c>
      <c r="I314" t="s">
        <v>14</v>
      </c>
      <c r="J314" t="s">
        <v>60</v>
      </c>
      <c r="K314" t="s">
        <v>16</v>
      </c>
      <c r="L314" t="s">
        <v>29</v>
      </c>
      <c r="M314" t="s">
        <v>141</v>
      </c>
      <c r="N314" s="2" t="str">
        <f t="shared" si="4"/>
        <v/>
      </c>
      <c r="O314">
        <v>3.9950000000000001</v>
      </c>
      <c r="P314">
        <v>1.7450000000000001</v>
      </c>
      <c r="Q314">
        <v>1.5</v>
      </c>
      <c r="R314">
        <v>5</v>
      </c>
      <c r="S314" t="str">
        <f>IF(datos_limpios[[#This Row],[Seating Capacity ]]&gt;4,"SI","NO")</f>
        <v>SI</v>
      </c>
      <c r="T314">
        <v>37</v>
      </c>
    </row>
    <row r="315" spans="1:20" x14ac:dyDescent="0.3">
      <c r="A315" t="s">
        <v>19</v>
      </c>
      <c r="B315" t="s">
        <v>1147</v>
      </c>
      <c r="C315">
        <v>1370</v>
      </c>
      <c r="D315" s="3">
        <v>910000</v>
      </c>
      <c r="E315" s="1">
        <f>datos_limpios[[#This Row],[Price INR   ]]*0.011</f>
        <v>10010</v>
      </c>
      <c r="F315">
        <v>2019</v>
      </c>
      <c r="G315">
        <v>34000</v>
      </c>
      <c r="H315" t="s">
        <v>13</v>
      </c>
      <c r="I315" t="s">
        <v>14</v>
      </c>
      <c r="J315" t="s">
        <v>60</v>
      </c>
      <c r="K315" t="s">
        <v>16</v>
      </c>
      <c r="L315" t="s">
        <v>61</v>
      </c>
      <c r="M315" t="s">
        <v>62</v>
      </c>
      <c r="N315" s="2" t="str">
        <f t="shared" si="4"/>
        <v/>
      </c>
      <c r="O315">
        <v>4.49</v>
      </c>
      <c r="P315">
        <v>1.73</v>
      </c>
      <c r="Q315">
        <v>1.4850000000000001</v>
      </c>
      <c r="R315">
        <v>5</v>
      </c>
      <c r="S315" t="str">
        <f>IF(datos_limpios[[#This Row],[Seating Capacity ]]&gt;4,"SI","NO")</f>
        <v>SI</v>
      </c>
      <c r="T315">
        <v>43</v>
      </c>
    </row>
    <row r="316" spans="1:20" x14ac:dyDescent="0.3">
      <c r="A316" t="s">
        <v>19</v>
      </c>
      <c r="B316" t="s">
        <v>790</v>
      </c>
      <c r="C316">
        <v>1377</v>
      </c>
      <c r="D316" s="3">
        <v>975000</v>
      </c>
      <c r="E316" s="1">
        <f>datos_limpios[[#This Row],[Price INR   ]]*0.011</f>
        <v>10725</v>
      </c>
      <c r="F316">
        <v>2019</v>
      </c>
      <c r="G316">
        <v>41792</v>
      </c>
      <c r="H316" t="s">
        <v>13</v>
      </c>
      <c r="I316" t="s">
        <v>14</v>
      </c>
      <c r="J316" t="s">
        <v>60</v>
      </c>
      <c r="K316" t="s">
        <v>16</v>
      </c>
      <c r="L316" t="s">
        <v>61</v>
      </c>
      <c r="M316" t="s">
        <v>62</v>
      </c>
      <c r="N316" s="2" t="str">
        <f t="shared" si="4"/>
        <v/>
      </c>
      <c r="O316">
        <v>4.4450000000000003</v>
      </c>
      <c r="P316">
        <v>1.7749999999999999</v>
      </c>
      <c r="Q316">
        <v>1.7</v>
      </c>
      <c r="R316">
        <v>6</v>
      </c>
      <c r="S316" t="str">
        <f>IF(datos_limpios[[#This Row],[Seating Capacity ]]&gt;4,"SI","NO")</f>
        <v>SI</v>
      </c>
      <c r="T316">
        <v>45</v>
      </c>
    </row>
    <row r="317" spans="1:20" x14ac:dyDescent="0.3">
      <c r="A317" t="s">
        <v>19</v>
      </c>
      <c r="B317" t="s">
        <v>59</v>
      </c>
      <c r="C317">
        <v>1388</v>
      </c>
      <c r="D317" s="3">
        <v>1075000</v>
      </c>
      <c r="E317" s="1">
        <f>datos_limpios[[#This Row],[Price INR   ]]*0.011</f>
        <v>11825</v>
      </c>
      <c r="F317">
        <v>2019</v>
      </c>
      <c r="G317">
        <v>30672</v>
      </c>
      <c r="H317" t="s">
        <v>13</v>
      </c>
      <c r="I317" t="s">
        <v>43</v>
      </c>
      <c r="J317" t="s">
        <v>60</v>
      </c>
      <c r="K317" t="s">
        <v>16</v>
      </c>
      <c r="L317" t="s">
        <v>61</v>
      </c>
      <c r="M317" t="s">
        <v>62</v>
      </c>
      <c r="N317" s="2" t="str">
        <f t="shared" si="4"/>
        <v/>
      </c>
      <c r="O317">
        <v>4.49</v>
      </c>
      <c r="P317">
        <v>1.73</v>
      </c>
      <c r="Q317">
        <v>1.4850000000000001</v>
      </c>
      <c r="R317">
        <v>5</v>
      </c>
      <c r="S317" t="str">
        <f>IF(datos_limpios[[#This Row],[Seating Capacity ]]&gt;4,"SI","NO")</f>
        <v>SI</v>
      </c>
      <c r="T317">
        <v>43</v>
      </c>
    </row>
    <row r="318" spans="1:20" x14ac:dyDescent="0.3">
      <c r="A318" t="s">
        <v>19</v>
      </c>
      <c r="B318" t="s">
        <v>1144</v>
      </c>
      <c r="C318">
        <v>1390</v>
      </c>
      <c r="D318" s="3">
        <v>1190000</v>
      </c>
      <c r="E318" s="1">
        <f>datos_limpios[[#This Row],[Price INR   ]]*0.011</f>
        <v>13090</v>
      </c>
      <c r="F318">
        <v>2020</v>
      </c>
      <c r="G318">
        <v>47248</v>
      </c>
      <c r="H318" t="s">
        <v>13</v>
      </c>
      <c r="I318" t="s">
        <v>43</v>
      </c>
      <c r="J318" t="s">
        <v>60</v>
      </c>
      <c r="K318" t="s">
        <v>16</v>
      </c>
      <c r="L318" t="s">
        <v>61</v>
      </c>
      <c r="M318" t="s">
        <v>62</v>
      </c>
      <c r="N318" s="2" t="str">
        <f t="shared" si="4"/>
        <v/>
      </c>
      <c r="O318">
        <v>4.4450000000000003</v>
      </c>
      <c r="P318">
        <v>1.7749999999999999</v>
      </c>
      <c r="Q318">
        <v>1.7</v>
      </c>
      <c r="R318">
        <v>6</v>
      </c>
      <c r="S318" t="str">
        <f>IF(datos_limpios[[#This Row],[Seating Capacity ]]&gt;4,"SI","NO")</f>
        <v>SI</v>
      </c>
      <c r="T318">
        <v>45</v>
      </c>
    </row>
    <row r="319" spans="1:20" x14ac:dyDescent="0.3">
      <c r="A319" t="s">
        <v>119</v>
      </c>
      <c r="B319" t="s">
        <v>329</v>
      </c>
      <c r="C319">
        <v>1432</v>
      </c>
      <c r="D319" s="3">
        <v>2225000</v>
      </c>
      <c r="E319" s="1">
        <f>datos_limpios[[#This Row],[Price INR   ]]*0.011</f>
        <v>24475</v>
      </c>
      <c r="F319">
        <v>2015</v>
      </c>
      <c r="G319">
        <v>31000</v>
      </c>
      <c r="H319" t="s">
        <v>13</v>
      </c>
      <c r="I319" t="s">
        <v>43</v>
      </c>
      <c r="J319" t="s">
        <v>60</v>
      </c>
      <c r="K319" t="s">
        <v>16</v>
      </c>
      <c r="L319" t="s">
        <v>232</v>
      </c>
      <c r="M319" t="s">
        <v>330</v>
      </c>
      <c r="N319" s="2" t="str">
        <f t="shared" si="4"/>
        <v/>
      </c>
      <c r="O319">
        <v>4.6859999999999999</v>
      </c>
      <c r="P319">
        <v>1.81</v>
      </c>
      <c r="Q319">
        <v>1.4419999999999999</v>
      </c>
      <c r="R319">
        <v>5</v>
      </c>
      <c r="S319" t="str">
        <f>IF(datos_limpios[[#This Row],[Seating Capacity ]]&gt;4,"SI","NO")</f>
        <v>SI</v>
      </c>
      <c r="T319">
        <v>66</v>
      </c>
    </row>
    <row r="320" spans="1:20" x14ac:dyDescent="0.3">
      <c r="A320" t="s">
        <v>119</v>
      </c>
      <c r="B320" t="s">
        <v>1328</v>
      </c>
      <c r="C320">
        <v>1476</v>
      </c>
      <c r="D320" s="3">
        <v>4100000</v>
      </c>
      <c r="E320" s="1">
        <f>datos_limpios[[#This Row],[Price INR   ]]*0.011</f>
        <v>45100</v>
      </c>
      <c r="F320">
        <v>2021</v>
      </c>
      <c r="G320">
        <v>9000</v>
      </c>
      <c r="H320" t="s">
        <v>13</v>
      </c>
      <c r="I320" t="s">
        <v>43</v>
      </c>
      <c r="J320" t="s">
        <v>60</v>
      </c>
      <c r="K320" t="s">
        <v>16</v>
      </c>
      <c r="L320" t="s">
        <v>1329</v>
      </c>
      <c r="M320" t="s">
        <v>1140</v>
      </c>
      <c r="N320" s="2" t="str">
        <f t="shared" si="4"/>
        <v/>
      </c>
      <c r="O320">
        <v>4.5490000000000004</v>
      </c>
      <c r="P320">
        <v>1.796</v>
      </c>
      <c r="Q320">
        <v>1.446</v>
      </c>
      <c r="R320">
        <v>5</v>
      </c>
      <c r="S320" t="str">
        <f>IF(datos_limpios[[#This Row],[Seating Capacity ]]&gt;4,"SI","NO")</f>
        <v>SI</v>
      </c>
      <c r="T320">
        <v>43</v>
      </c>
    </row>
    <row r="321" spans="1:20" x14ac:dyDescent="0.3">
      <c r="A321" t="s">
        <v>119</v>
      </c>
      <c r="B321" t="s">
        <v>821</v>
      </c>
      <c r="C321">
        <v>1494</v>
      </c>
      <c r="D321" s="3">
        <v>4950000</v>
      </c>
      <c r="E321" s="1">
        <f>datos_limpios[[#This Row],[Price INR   ]]*0.011</f>
        <v>54450</v>
      </c>
      <c r="F321">
        <v>2021</v>
      </c>
      <c r="G321">
        <v>12400</v>
      </c>
      <c r="H321" t="s">
        <v>13</v>
      </c>
      <c r="I321" t="s">
        <v>43</v>
      </c>
      <c r="J321" t="s">
        <v>60</v>
      </c>
      <c r="K321" t="s">
        <v>16</v>
      </c>
      <c r="L321" t="s">
        <v>232</v>
      </c>
      <c r="M321" t="s">
        <v>822</v>
      </c>
      <c r="N321" s="2" t="str">
        <f t="shared" si="4"/>
        <v/>
      </c>
      <c r="O321">
        <v>4.6859999999999999</v>
      </c>
      <c r="P321">
        <v>1.81</v>
      </c>
      <c r="Q321">
        <v>1.4419999999999999</v>
      </c>
      <c r="R321">
        <v>5</v>
      </c>
      <c r="S321" t="str">
        <f>IF(datos_limpios[[#This Row],[Seating Capacity ]]&gt;4,"SI","NO")</f>
        <v>SI</v>
      </c>
      <c r="T321">
        <v>66</v>
      </c>
    </row>
    <row r="322" spans="1:20" x14ac:dyDescent="0.3">
      <c r="A322" t="s">
        <v>119</v>
      </c>
      <c r="B322" t="s">
        <v>316</v>
      </c>
      <c r="C322">
        <v>1548</v>
      </c>
      <c r="D322" s="3">
        <v>11500000</v>
      </c>
      <c r="E322" s="1">
        <f>datos_limpios[[#This Row],[Price INR   ]]*0.011</f>
        <v>126499.99999999999</v>
      </c>
      <c r="F322">
        <v>2016</v>
      </c>
      <c r="G322">
        <v>27000</v>
      </c>
      <c r="H322" t="s">
        <v>13</v>
      </c>
      <c r="I322" t="s">
        <v>43</v>
      </c>
      <c r="J322" t="s">
        <v>60</v>
      </c>
      <c r="K322" t="s">
        <v>16</v>
      </c>
      <c r="L322" t="s">
        <v>317</v>
      </c>
      <c r="M322" t="s">
        <v>318</v>
      </c>
      <c r="N322" s="2" t="str">
        <f t="shared" ref="N322:N385" si="5">MID(M322, 1, FIND("@", M322) - LEN(MID(M322, 1, FIND("@", M322) - 1)) - 1)</f>
        <v/>
      </c>
      <c r="O322">
        <v>5.4530000000000003</v>
      </c>
      <c r="P322">
        <v>1.899</v>
      </c>
      <c r="Q322">
        <v>1.498</v>
      </c>
      <c r="R322">
        <v>4</v>
      </c>
      <c r="S322" t="str">
        <f>IF(datos_limpios[[#This Row],[Seating Capacity ]]&gt;4,"SI","NO")</f>
        <v>NO</v>
      </c>
      <c r="T322">
        <v>70</v>
      </c>
    </row>
    <row r="323" spans="1:20" x14ac:dyDescent="0.3">
      <c r="A323" t="s">
        <v>50</v>
      </c>
      <c r="B323" t="s">
        <v>799</v>
      </c>
      <c r="C323">
        <v>1594</v>
      </c>
      <c r="D323" s="3">
        <v>490000</v>
      </c>
      <c r="E323" s="1">
        <f>datos_limpios[[#This Row],[Price INR   ]]*0.011</f>
        <v>5390</v>
      </c>
      <c r="F323">
        <v>2014</v>
      </c>
      <c r="G323">
        <v>56918</v>
      </c>
      <c r="H323" t="s">
        <v>13</v>
      </c>
      <c r="I323" t="s">
        <v>43</v>
      </c>
      <c r="J323" t="s">
        <v>60</v>
      </c>
      <c r="K323" t="s">
        <v>23</v>
      </c>
      <c r="L323" t="s">
        <v>17</v>
      </c>
      <c r="M323" t="s">
        <v>800</v>
      </c>
      <c r="N323" s="2" t="str">
        <f t="shared" si="5"/>
        <v/>
      </c>
      <c r="O323">
        <v>3.8250000000000002</v>
      </c>
      <c r="P323">
        <v>1.665</v>
      </c>
      <c r="Q323">
        <v>1.53</v>
      </c>
      <c r="R323">
        <v>5</v>
      </c>
      <c r="S323" t="str">
        <f>IF(datos_limpios[[#This Row],[Seating Capacity ]]&gt;4,"SI","NO")</f>
        <v>SI</v>
      </c>
      <c r="T323">
        <v>41</v>
      </c>
    </row>
    <row r="324" spans="1:20" x14ac:dyDescent="0.3">
      <c r="A324" t="s">
        <v>227</v>
      </c>
      <c r="B324" t="s">
        <v>419</v>
      </c>
      <c r="C324">
        <v>1601</v>
      </c>
      <c r="D324" s="3">
        <v>3500000</v>
      </c>
      <c r="E324" s="1">
        <f>datos_limpios[[#This Row],[Price INR   ]]*0.011</f>
        <v>38500</v>
      </c>
      <c r="F324">
        <v>2014</v>
      </c>
      <c r="G324">
        <v>160000</v>
      </c>
      <c r="H324" t="s">
        <v>13</v>
      </c>
      <c r="I324" t="s">
        <v>43</v>
      </c>
      <c r="J324" t="s">
        <v>60</v>
      </c>
      <c r="K324" t="s">
        <v>16</v>
      </c>
      <c r="L324" t="s">
        <v>420</v>
      </c>
      <c r="M324" t="s">
        <v>421</v>
      </c>
      <c r="N324" s="2" t="str">
        <f t="shared" si="5"/>
        <v/>
      </c>
      <c r="O324">
        <v>4.8460000000000001</v>
      </c>
      <c r="P324">
        <v>1.9390000000000001</v>
      </c>
      <c r="Q324">
        <v>1.702</v>
      </c>
      <c r="R324">
        <v>5</v>
      </c>
      <c r="S324" t="str">
        <f>IF(datos_limpios[[#This Row],[Seating Capacity ]]&gt;4,"SI","NO")</f>
        <v>SI</v>
      </c>
      <c r="T324">
        <v>100</v>
      </c>
    </row>
    <row r="325" spans="1:20" x14ac:dyDescent="0.3">
      <c r="A325" t="s">
        <v>227</v>
      </c>
      <c r="B325" t="s">
        <v>1072</v>
      </c>
      <c r="C325">
        <v>1604</v>
      </c>
      <c r="D325" s="3">
        <v>7500000</v>
      </c>
      <c r="E325" s="1">
        <f>datos_limpios[[#This Row],[Price INR   ]]*0.011</f>
        <v>82500</v>
      </c>
      <c r="F325">
        <v>2020</v>
      </c>
      <c r="G325">
        <v>38000</v>
      </c>
      <c r="H325" t="s">
        <v>13</v>
      </c>
      <c r="I325" t="s">
        <v>43</v>
      </c>
      <c r="J325" t="s">
        <v>60</v>
      </c>
      <c r="K325" t="s">
        <v>16</v>
      </c>
      <c r="L325" t="s">
        <v>229</v>
      </c>
      <c r="M325" t="s">
        <v>1073</v>
      </c>
      <c r="N325" s="2" t="str">
        <f t="shared" si="5"/>
        <v/>
      </c>
      <c r="O325">
        <v>4.6959999999999997</v>
      </c>
      <c r="P325">
        <v>1.923</v>
      </c>
      <c r="Q325">
        <v>1.6240000000000001</v>
      </c>
      <c r="R325">
        <v>5</v>
      </c>
      <c r="S325" t="str">
        <f>IF(datos_limpios[[#This Row],[Seating Capacity ]]&gt;4,"SI","NO")</f>
        <v>SI</v>
      </c>
      <c r="T325">
        <v>65</v>
      </c>
    </row>
    <row r="326" spans="1:20" x14ac:dyDescent="0.3">
      <c r="A326" t="s">
        <v>227</v>
      </c>
      <c r="B326" t="s">
        <v>1074</v>
      </c>
      <c r="C326">
        <v>1607</v>
      </c>
      <c r="D326" s="3">
        <v>9100000</v>
      </c>
      <c r="E326" s="1">
        <f>datos_limpios[[#This Row],[Price INR   ]]*0.011</f>
        <v>100100</v>
      </c>
      <c r="F326">
        <v>2022</v>
      </c>
      <c r="G326">
        <v>9000</v>
      </c>
      <c r="H326" t="s">
        <v>13</v>
      </c>
      <c r="I326" t="s">
        <v>43</v>
      </c>
      <c r="J326" t="s">
        <v>60</v>
      </c>
      <c r="K326" t="s">
        <v>16</v>
      </c>
      <c r="L326" t="s">
        <v>274</v>
      </c>
      <c r="M326" t="s">
        <v>288</v>
      </c>
      <c r="N326" s="2" t="str">
        <f t="shared" si="5"/>
        <v/>
      </c>
      <c r="O326">
        <v>4.6959999999999997</v>
      </c>
      <c r="P326">
        <v>1.923</v>
      </c>
      <c r="Q326">
        <v>1.6240000000000001</v>
      </c>
      <c r="R326">
        <v>5</v>
      </c>
      <c r="S326" t="str">
        <f>IF(datos_limpios[[#This Row],[Seating Capacity ]]&gt;4,"SI","NO")</f>
        <v>SI</v>
      </c>
      <c r="T326">
        <v>65</v>
      </c>
    </row>
    <row r="327" spans="1:20" x14ac:dyDescent="0.3">
      <c r="A327" t="s">
        <v>227</v>
      </c>
      <c r="B327" t="s">
        <v>491</v>
      </c>
      <c r="C327">
        <v>1608</v>
      </c>
      <c r="D327" s="3">
        <v>9300000</v>
      </c>
      <c r="E327" s="1">
        <f>datos_limpios[[#This Row],[Price INR   ]]*0.011</f>
        <v>102300</v>
      </c>
      <c r="F327">
        <v>2019</v>
      </c>
      <c r="G327">
        <v>9000</v>
      </c>
      <c r="H327" t="s">
        <v>13</v>
      </c>
      <c r="I327" t="s">
        <v>43</v>
      </c>
      <c r="J327" t="s">
        <v>60</v>
      </c>
      <c r="K327" t="s">
        <v>16</v>
      </c>
      <c r="L327" t="s">
        <v>492</v>
      </c>
      <c r="M327" t="s">
        <v>493</v>
      </c>
      <c r="N327" s="2" t="str">
        <f t="shared" si="5"/>
        <v/>
      </c>
      <c r="O327">
        <v>4.4909999999999997</v>
      </c>
      <c r="P327">
        <v>1.8520000000000001</v>
      </c>
      <c r="Q327">
        <v>1.304</v>
      </c>
      <c r="R327">
        <v>4</v>
      </c>
      <c r="S327" t="str">
        <f>IF(datos_limpios[[#This Row],[Seating Capacity ]]&gt;4,"SI","NO")</f>
        <v>NO</v>
      </c>
      <c r="T327">
        <v>68</v>
      </c>
    </row>
    <row r="328" spans="1:20" x14ac:dyDescent="0.3">
      <c r="A328" t="s">
        <v>227</v>
      </c>
      <c r="B328" t="s">
        <v>1393</v>
      </c>
      <c r="C328">
        <v>1611</v>
      </c>
      <c r="D328" s="3">
        <v>14900000</v>
      </c>
      <c r="E328" s="1">
        <f>datos_limpios[[#This Row],[Price INR   ]]*0.011</f>
        <v>163900</v>
      </c>
      <c r="F328">
        <v>2021</v>
      </c>
      <c r="G328">
        <v>7534</v>
      </c>
      <c r="H328" t="s">
        <v>13</v>
      </c>
      <c r="I328" t="s">
        <v>43</v>
      </c>
      <c r="J328" t="s">
        <v>60</v>
      </c>
      <c r="K328" t="s">
        <v>287</v>
      </c>
      <c r="L328" t="s">
        <v>229</v>
      </c>
      <c r="M328" t="s">
        <v>230</v>
      </c>
      <c r="N328" s="2" t="str">
        <f t="shared" si="5"/>
        <v/>
      </c>
      <c r="O328">
        <v>4.9180000000000001</v>
      </c>
      <c r="P328">
        <v>1.9830000000000001</v>
      </c>
      <c r="Q328">
        <v>1.696</v>
      </c>
      <c r="R328">
        <v>5</v>
      </c>
      <c r="S328" t="str">
        <f>IF(datos_limpios[[#This Row],[Seating Capacity ]]&gt;4,"SI","NO")</f>
        <v>SI</v>
      </c>
      <c r="T328">
        <v>75</v>
      </c>
    </row>
    <row r="329" spans="1:20" x14ac:dyDescent="0.3">
      <c r="A329" t="s">
        <v>227</v>
      </c>
      <c r="B329" t="s">
        <v>228</v>
      </c>
      <c r="C329">
        <v>1612</v>
      </c>
      <c r="D329" s="3">
        <v>16200000</v>
      </c>
      <c r="E329" s="1">
        <f>datos_limpios[[#This Row],[Price INR   ]]*0.011</f>
        <v>178200</v>
      </c>
      <c r="F329">
        <v>2022</v>
      </c>
      <c r="G329">
        <v>2766</v>
      </c>
      <c r="H329" t="s">
        <v>13</v>
      </c>
      <c r="I329" t="s">
        <v>43</v>
      </c>
      <c r="J329" t="s">
        <v>60</v>
      </c>
      <c r="K329" t="s">
        <v>16</v>
      </c>
      <c r="L329" t="s">
        <v>229</v>
      </c>
      <c r="M329" t="s">
        <v>230</v>
      </c>
      <c r="N329" s="2" t="str">
        <f t="shared" si="5"/>
        <v/>
      </c>
      <c r="O329">
        <v>4.931</v>
      </c>
      <c r="P329">
        <v>1.9830000000000001</v>
      </c>
      <c r="Q329">
        <v>1.6759999999999999</v>
      </c>
      <c r="R329">
        <v>4</v>
      </c>
      <c r="S329" t="str">
        <f>IF(datos_limpios[[#This Row],[Seating Capacity ]]&gt;4,"SI","NO")</f>
        <v>NO</v>
      </c>
      <c r="T329">
        <v>75</v>
      </c>
    </row>
    <row r="330" spans="1:20" x14ac:dyDescent="0.3">
      <c r="A330" t="s">
        <v>55</v>
      </c>
      <c r="B330" t="s">
        <v>446</v>
      </c>
      <c r="C330">
        <v>1632</v>
      </c>
      <c r="D330" s="3">
        <v>395000</v>
      </c>
      <c r="E330" s="1">
        <f>datos_limpios[[#This Row],[Price INR   ]]*0.011</f>
        <v>4345</v>
      </c>
      <c r="F330">
        <v>2018</v>
      </c>
      <c r="G330">
        <v>75500</v>
      </c>
      <c r="H330" t="s">
        <v>13</v>
      </c>
      <c r="I330" t="s">
        <v>14</v>
      </c>
      <c r="J330" t="s">
        <v>60</v>
      </c>
      <c r="K330" t="s">
        <v>16</v>
      </c>
      <c r="L330" t="s">
        <v>57</v>
      </c>
      <c r="M330" t="s">
        <v>58</v>
      </c>
      <c r="N330" s="2" t="str">
        <f t="shared" si="5"/>
        <v/>
      </c>
      <c r="O330">
        <v>3.6789999999999998</v>
      </c>
      <c r="P330">
        <v>1.579</v>
      </c>
      <c r="Q330">
        <v>1.478</v>
      </c>
      <c r="R330">
        <v>5</v>
      </c>
      <c r="S330" t="str">
        <f>IF(datos_limpios[[#This Row],[Seating Capacity ]]&gt;4,"SI","NO")</f>
        <v>SI</v>
      </c>
      <c r="T330">
        <v>28</v>
      </c>
    </row>
    <row r="331" spans="1:20" x14ac:dyDescent="0.3">
      <c r="A331" t="s">
        <v>1022</v>
      </c>
      <c r="B331" t="s">
        <v>1173</v>
      </c>
      <c r="C331">
        <v>1657</v>
      </c>
      <c r="D331" s="3">
        <v>20000000</v>
      </c>
      <c r="E331" s="1">
        <f>datos_limpios[[#This Row],[Price INR   ]]*0.011</f>
        <v>220000</v>
      </c>
      <c r="F331">
        <v>2011</v>
      </c>
      <c r="G331">
        <v>27000</v>
      </c>
      <c r="H331" t="s">
        <v>13</v>
      </c>
      <c r="I331" t="s">
        <v>43</v>
      </c>
      <c r="J331" t="s">
        <v>60</v>
      </c>
      <c r="K331" t="s">
        <v>184</v>
      </c>
      <c r="L331" t="s">
        <v>1024</v>
      </c>
      <c r="M331" t="s">
        <v>1025</v>
      </c>
      <c r="N331" s="2" t="str">
        <f t="shared" si="5"/>
        <v/>
      </c>
      <c r="O331">
        <v>5.569</v>
      </c>
      <c r="P331">
        <v>1.948</v>
      </c>
      <c r="Q331">
        <v>1.55</v>
      </c>
      <c r="R331">
        <v>5</v>
      </c>
      <c r="S331" t="str">
        <f>IF(datos_limpios[[#This Row],[Seating Capacity ]]&gt;4,"SI","NO")</f>
        <v>SI</v>
      </c>
      <c r="T331">
        <v>82.5</v>
      </c>
    </row>
    <row r="332" spans="1:20" x14ac:dyDescent="0.3">
      <c r="A332" t="s">
        <v>46</v>
      </c>
      <c r="B332" t="s">
        <v>585</v>
      </c>
      <c r="C332">
        <v>1691</v>
      </c>
      <c r="D332" s="3">
        <v>3195000</v>
      </c>
      <c r="E332" s="1">
        <f>datos_limpios[[#This Row],[Price INR   ]]*0.011</f>
        <v>35145</v>
      </c>
      <c r="F332">
        <v>2021</v>
      </c>
      <c r="G332">
        <v>21651</v>
      </c>
      <c r="H332" t="s">
        <v>13</v>
      </c>
      <c r="I332" t="s">
        <v>43</v>
      </c>
      <c r="J332" t="s">
        <v>60</v>
      </c>
      <c r="K332" t="s">
        <v>16</v>
      </c>
      <c r="L332" t="s">
        <v>48</v>
      </c>
      <c r="M332" t="s">
        <v>49</v>
      </c>
      <c r="N332" s="2" t="str">
        <f t="shared" si="5"/>
        <v/>
      </c>
      <c r="O332">
        <v>4.8609999999999998</v>
      </c>
      <c r="P332">
        <v>1.8640000000000001</v>
      </c>
      <c r="Q332">
        <v>1.4830000000000001</v>
      </c>
      <c r="R332">
        <v>5</v>
      </c>
      <c r="S332" t="str">
        <f>IF(datos_limpios[[#This Row],[Seating Capacity ]]&gt;4,"SI","NO")</f>
        <v>SI</v>
      </c>
      <c r="T332">
        <v>66</v>
      </c>
    </row>
    <row r="333" spans="1:20" x14ac:dyDescent="0.3">
      <c r="A333" t="s">
        <v>63</v>
      </c>
      <c r="B333" t="s">
        <v>559</v>
      </c>
      <c r="C333">
        <v>1713</v>
      </c>
      <c r="D333" s="3">
        <v>484999</v>
      </c>
      <c r="E333" s="1">
        <f>datos_limpios[[#This Row],[Price INR   ]]*0.011</f>
        <v>5334.9889999999996</v>
      </c>
      <c r="F333">
        <v>2018</v>
      </c>
      <c r="G333">
        <v>35000</v>
      </c>
      <c r="H333" t="s">
        <v>13</v>
      </c>
      <c r="I333" t="s">
        <v>43</v>
      </c>
      <c r="J333" t="s">
        <v>60</v>
      </c>
      <c r="K333" t="s">
        <v>16</v>
      </c>
      <c r="L333" t="s">
        <v>100</v>
      </c>
      <c r="M333" t="s">
        <v>113</v>
      </c>
      <c r="N333" s="2" t="str">
        <f t="shared" si="5"/>
        <v/>
      </c>
      <c r="O333">
        <v>3.746</v>
      </c>
      <c r="P333">
        <v>1.647</v>
      </c>
      <c r="Q333">
        <v>1.5349999999999999</v>
      </c>
      <c r="R333">
        <v>5</v>
      </c>
      <c r="S333" t="str">
        <f>IF(datos_limpios[[#This Row],[Seating Capacity ]]&gt;4,"SI","NO")</f>
        <v>SI</v>
      </c>
      <c r="T333">
        <v>35</v>
      </c>
    </row>
    <row r="334" spans="1:20" x14ac:dyDescent="0.3">
      <c r="A334" t="s">
        <v>31</v>
      </c>
      <c r="B334" t="s">
        <v>32</v>
      </c>
      <c r="C334">
        <v>1773</v>
      </c>
      <c r="D334" s="3">
        <v>690000</v>
      </c>
      <c r="E334" s="1">
        <f>datos_limpios[[#This Row],[Price INR   ]]*0.011</f>
        <v>7590</v>
      </c>
      <c r="F334">
        <v>2020</v>
      </c>
      <c r="G334">
        <v>55000</v>
      </c>
      <c r="H334" t="s">
        <v>13</v>
      </c>
      <c r="I334" t="s">
        <v>14</v>
      </c>
      <c r="J334" t="s">
        <v>60</v>
      </c>
      <c r="K334" t="s">
        <v>16</v>
      </c>
      <c r="L334" t="s">
        <v>29</v>
      </c>
      <c r="M334" t="s">
        <v>34</v>
      </c>
      <c r="N334" s="2" t="str">
        <f t="shared" si="5"/>
        <v/>
      </c>
      <c r="O334">
        <v>3.9950000000000001</v>
      </c>
      <c r="P334">
        <v>1.7450000000000001</v>
      </c>
      <c r="Q334">
        <v>1.51</v>
      </c>
      <c r="R334">
        <v>5</v>
      </c>
      <c r="S334" t="str">
        <f>IF(datos_limpios[[#This Row],[Seating Capacity ]]&gt;4,"SI","NO")</f>
        <v>SI</v>
      </c>
      <c r="T334">
        <v>37</v>
      </c>
    </row>
    <row r="335" spans="1:20" x14ac:dyDescent="0.3">
      <c r="A335" t="s">
        <v>31</v>
      </c>
      <c r="B335" t="s">
        <v>32</v>
      </c>
      <c r="C335">
        <v>1782</v>
      </c>
      <c r="D335" s="3">
        <v>860000</v>
      </c>
      <c r="E335" s="1">
        <f>datos_limpios[[#This Row],[Price INR   ]]*0.011</f>
        <v>9460</v>
      </c>
      <c r="F335">
        <v>2021</v>
      </c>
      <c r="G335">
        <v>11030</v>
      </c>
      <c r="H335" t="s">
        <v>13</v>
      </c>
      <c r="I335" t="s">
        <v>14</v>
      </c>
      <c r="J335" t="s">
        <v>60</v>
      </c>
      <c r="K335" t="s">
        <v>16</v>
      </c>
      <c r="L335" t="s">
        <v>29</v>
      </c>
      <c r="M335" t="s">
        <v>34</v>
      </c>
      <c r="N335" s="2" t="str">
        <f t="shared" si="5"/>
        <v/>
      </c>
      <c r="O335">
        <v>3.9950000000000001</v>
      </c>
      <c r="P335">
        <v>1.7450000000000001</v>
      </c>
      <c r="Q335">
        <v>1.51</v>
      </c>
      <c r="R335">
        <v>5</v>
      </c>
      <c r="S335" t="str">
        <f>IF(datos_limpios[[#This Row],[Seating Capacity ]]&gt;4,"SI","NO")</f>
        <v>SI</v>
      </c>
      <c r="T335">
        <v>37</v>
      </c>
    </row>
    <row r="336" spans="1:20" x14ac:dyDescent="0.3">
      <c r="A336" t="s">
        <v>11</v>
      </c>
      <c r="B336" t="s">
        <v>590</v>
      </c>
      <c r="C336">
        <v>283</v>
      </c>
      <c r="D336" s="3">
        <v>250000</v>
      </c>
      <c r="E336" s="1">
        <f>datos_limpios[[#This Row],[Price INR   ]]*0.011</f>
        <v>2750</v>
      </c>
      <c r="F336">
        <v>2017</v>
      </c>
      <c r="G336">
        <v>132683</v>
      </c>
      <c r="H336" t="s">
        <v>21</v>
      </c>
      <c r="I336" t="s">
        <v>14</v>
      </c>
      <c r="J336" t="s">
        <v>118</v>
      </c>
      <c r="K336" t="s">
        <v>16</v>
      </c>
      <c r="L336" t="s">
        <v>201</v>
      </c>
      <c r="M336" t="s">
        <v>202</v>
      </c>
      <c r="N336" s="2" t="str">
        <f t="shared" si="5"/>
        <v/>
      </c>
      <c r="O336">
        <v>4.4400000000000004</v>
      </c>
      <c r="P336">
        <v>1.6950000000000001</v>
      </c>
      <c r="Q336">
        <v>1.4950000000000001</v>
      </c>
      <c r="R336">
        <v>5</v>
      </c>
      <c r="S336" t="str">
        <f>IF(datos_limpios[[#This Row],[Seating Capacity ]]&gt;4,"SI","NO")</f>
        <v>SI</v>
      </c>
      <c r="T336">
        <v>40</v>
      </c>
    </row>
    <row r="337" spans="1:20" x14ac:dyDescent="0.3">
      <c r="A337" t="s">
        <v>11</v>
      </c>
      <c r="B337" t="s">
        <v>489</v>
      </c>
      <c r="C337">
        <v>290</v>
      </c>
      <c r="D337" s="3">
        <v>295000</v>
      </c>
      <c r="E337" s="1">
        <f>datos_limpios[[#This Row],[Price INR   ]]*0.011</f>
        <v>3245</v>
      </c>
      <c r="F337">
        <v>2014</v>
      </c>
      <c r="G337">
        <v>62500</v>
      </c>
      <c r="H337" t="s">
        <v>21</v>
      </c>
      <c r="I337" t="s">
        <v>14</v>
      </c>
      <c r="J337" t="s">
        <v>118</v>
      </c>
      <c r="K337" t="s">
        <v>16</v>
      </c>
      <c r="L337" t="s">
        <v>201</v>
      </c>
      <c r="M337" t="s">
        <v>202</v>
      </c>
      <c r="N337" s="2" t="str">
        <f t="shared" si="5"/>
        <v/>
      </c>
      <c r="O337">
        <v>3.99</v>
      </c>
      <c r="P337">
        <v>1.68</v>
      </c>
      <c r="Q337">
        <v>1.5049999999999999</v>
      </c>
      <c r="R337">
        <v>5</v>
      </c>
      <c r="S337" t="str">
        <f>IF(datos_limpios[[#This Row],[Seating Capacity ]]&gt;4,"SI","NO")</f>
        <v>SI</v>
      </c>
      <c r="T337">
        <v>35</v>
      </c>
    </row>
    <row r="338" spans="1:20" x14ac:dyDescent="0.3">
      <c r="A338" t="s">
        <v>136</v>
      </c>
      <c r="B338" t="s">
        <v>1472</v>
      </c>
      <c r="C338">
        <v>950</v>
      </c>
      <c r="D338" s="3">
        <v>1639999</v>
      </c>
      <c r="E338" s="1">
        <f>datos_limpios[[#This Row],[Price INR   ]]*0.011</f>
        <v>18039.988999999998</v>
      </c>
      <c r="F338">
        <v>2018</v>
      </c>
      <c r="G338">
        <v>43000</v>
      </c>
      <c r="H338" t="s">
        <v>21</v>
      </c>
      <c r="I338" t="s">
        <v>43</v>
      </c>
      <c r="J338" t="s">
        <v>118</v>
      </c>
      <c r="K338" t="s">
        <v>16</v>
      </c>
      <c r="L338" t="s">
        <v>162</v>
      </c>
      <c r="M338" t="s">
        <v>339</v>
      </c>
      <c r="N338" s="2" t="str">
        <f t="shared" si="5"/>
        <v/>
      </c>
      <c r="O338">
        <v>4.585</v>
      </c>
      <c r="P338">
        <v>1.89</v>
      </c>
      <c r="Q338">
        <v>1.7849999999999999</v>
      </c>
      <c r="R338">
        <v>7</v>
      </c>
      <c r="S338" t="str">
        <f>IF(datos_limpios[[#This Row],[Seating Capacity ]]&gt;4,"SI","NO")</f>
        <v>SI</v>
      </c>
      <c r="T338">
        <v>70</v>
      </c>
    </row>
    <row r="339" spans="1:20" x14ac:dyDescent="0.3">
      <c r="A339" t="s">
        <v>119</v>
      </c>
      <c r="B339" t="s">
        <v>1463</v>
      </c>
      <c r="C339">
        <v>1450</v>
      </c>
      <c r="D339" s="3">
        <v>2500000</v>
      </c>
      <c r="E339" s="1">
        <f>datos_limpios[[#This Row],[Price INR   ]]*0.011</f>
        <v>27500</v>
      </c>
      <c r="F339">
        <v>2018</v>
      </c>
      <c r="G339">
        <v>90000</v>
      </c>
      <c r="H339" t="s">
        <v>21</v>
      </c>
      <c r="I339" t="s">
        <v>43</v>
      </c>
      <c r="J339" t="s">
        <v>118</v>
      </c>
      <c r="K339" t="s">
        <v>23</v>
      </c>
      <c r="L339" t="s">
        <v>121</v>
      </c>
      <c r="M339" t="s">
        <v>342</v>
      </c>
      <c r="N339" s="2" t="str">
        <f t="shared" si="5"/>
        <v/>
      </c>
      <c r="O339">
        <v>4.4240000000000004</v>
      </c>
      <c r="P339">
        <v>1.804</v>
      </c>
      <c r="Q339">
        <v>1.494</v>
      </c>
      <c r="R339">
        <v>5</v>
      </c>
      <c r="S339" t="str">
        <f>IF(datos_limpios[[#This Row],[Seating Capacity ]]&gt;4,"SI","NO")</f>
        <v>SI</v>
      </c>
      <c r="T339">
        <v>50</v>
      </c>
    </row>
    <row r="340" spans="1:20" x14ac:dyDescent="0.3">
      <c r="A340" t="s">
        <v>119</v>
      </c>
      <c r="B340" t="s">
        <v>656</v>
      </c>
      <c r="C340">
        <v>1541</v>
      </c>
      <c r="D340" s="3">
        <v>8190000</v>
      </c>
      <c r="E340" s="1">
        <f>datos_limpios[[#This Row],[Price INR   ]]*0.011</f>
        <v>90090</v>
      </c>
      <c r="F340">
        <v>2020</v>
      </c>
      <c r="G340">
        <v>18000</v>
      </c>
      <c r="H340" t="s">
        <v>21</v>
      </c>
      <c r="I340" t="s">
        <v>43</v>
      </c>
      <c r="J340" t="s">
        <v>118</v>
      </c>
      <c r="K340" t="s">
        <v>16</v>
      </c>
      <c r="L340" t="s">
        <v>305</v>
      </c>
      <c r="M340" t="s">
        <v>657</v>
      </c>
      <c r="N340" s="2" t="str">
        <f t="shared" si="5"/>
        <v/>
      </c>
      <c r="O340">
        <v>4.9240000000000004</v>
      </c>
      <c r="P340">
        <v>2.157</v>
      </c>
      <c r="Q340">
        <v>1.772</v>
      </c>
      <c r="R340">
        <v>5</v>
      </c>
      <c r="S340" t="str">
        <f>IF(datos_limpios[[#This Row],[Seating Capacity ]]&gt;4,"SI","NO")</f>
        <v>SI</v>
      </c>
      <c r="T340">
        <v>93</v>
      </c>
    </row>
    <row r="341" spans="1:20" x14ac:dyDescent="0.3">
      <c r="A341" t="s">
        <v>46</v>
      </c>
      <c r="B341" t="s">
        <v>335</v>
      </c>
      <c r="C341">
        <v>1665</v>
      </c>
      <c r="D341" s="3">
        <v>549000</v>
      </c>
      <c r="E341" s="1">
        <f>datos_limpios[[#This Row],[Price INR   ]]*0.011</f>
        <v>6039</v>
      </c>
      <c r="F341">
        <v>2014</v>
      </c>
      <c r="G341">
        <v>42000</v>
      </c>
      <c r="H341" t="s">
        <v>21</v>
      </c>
      <c r="I341" t="s">
        <v>43</v>
      </c>
      <c r="J341" t="s">
        <v>118</v>
      </c>
      <c r="K341" t="s">
        <v>16</v>
      </c>
      <c r="L341" t="s">
        <v>201</v>
      </c>
      <c r="M341" t="s">
        <v>336</v>
      </c>
      <c r="N341" s="2" t="str">
        <f t="shared" si="5"/>
        <v/>
      </c>
      <c r="O341">
        <v>4.3860000000000001</v>
      </c>
      <c r="P341">
        <v>1.6990000000000001</v>
      </c>
      <c r="Q341">
        <v>1.466</v>
      </c>
      <c r="R341">
        <v>5</v>
      </c>
      <c r="S341" t="str">
        <f>IF(datos_limpios[[#This Row],[Seating Capacity ]]&gt;4,"SI","NO")</f>
        <v>SI</v>
      </c>
      <c r="T341">
        <v>55</v>
      </c>
    </row>
    <row r="342" spans="1:20" x14ac:dyDescent="0.3">
      <c r="A342" t="s">
        <v>31</v>
      </c>
      <c r="B342" t="s">
        <v>117</v>
      </c>
      <c r="C342">
        <v>1828</v>
      </c>
      <c r="D342" s="3">
        <v>1900000</v>
      </c>
      <c r="E342" s="1">
        <f>datos_limpios[[#This Row],[Price INR   ]]*0.011</f>
        <v>20900</v>
      </c>
      <c r="F342">
        <v>2019</v>
      </c>
      <c r="G342">
        <v>71000</v>
      </c>
      <c r="H342" t="s">
        <v>21</v>
      </c>
      <c r="I342" t="s">
        <v>14</v>
      </c>
      <c r="J342" t="s">
        <v>118</v>
      </c>
      <c r="K342" t="s">
        <v>16</v>
      </c>
      <c r="L342" t="s">
        <v>36</v>
      </c>
      <c r="M342" t="s">
        <v>37</v>
      </c>
      <c r="N342" s="2" t="str">
        <f t="shared" si="5"/>
        <v/>
      </c>
      <c r="O342">
        <v>4.7350000000000003</v>
      </c>
      <c r="P342">
        <v>1.83</v>
      </c>
      <c r="Q342">
        <v>1.7949999999999999</v>
      </c>
      <c r="R342">
        <v>8</v>
      </c>
      <c r="S342" t="str">
        <f>IF(datos_limpios[[#This Row],[Seating Capacity ]]&gt;4,"SI","NO")</f>
        <v>SI</v>
      </c>
      <c r="T342">
        <v>55</v>
      </c>
    </row>
    <row r="343" spans="1:20" x14ac:dyDescent="0.3">
      <c r="A343" t="s">
        <v>31</v>
      </c>
      <c r="B343" t="s">
        <v>839</v>
      </c>
      <c r="C343">
        <v>1838</v>
      </c>
      <c r="D343" s="3">
        <v>2039999</v>
      </c>
      <c r="E343" s="1">
        <f>datos_limpios[[#This Row],[Price INR   ]]*0.011</f>
        <v>22439.988999999998</v>
      </c>
      <c r="F343">
        <v>2018</v>
      </c>
      <c r="G343">
        <v>110000</v>
      </c>
      <c r="H343" t="s">
        <v>21</v>
      </c>
      <c r="I343" t="s">
        <v>43</v>
      </c>
      <c r="J343" t="s">
        <v>118</v>
      </c>
      <c r="K343" t="s">
        <v>16</v>
      </c>
      <c r="L343" t="s">
        <v>181</v>
      </c>
      <c r="M343" t="s">
        <v>412</v>
      </c>
      <c r="N343" s="2" t="str">
        <f t="shared" si="5"/>
        <v/>
      </c>
      <c r="O343">
        <v>4.7350000000000003</v>
      </c>
      <c r="P343">
        <v>1.83</v>
      </c>
      <c r="Q343">
        <v>1.7949999999999999</v>
      </c>
      <c r="R343">
        <v>7</v>
      </c>
      <c r="S343" t="str">
        <f>IF(datos_limpios[[#This Row],[Seating Capacity ]]&gt;4,"SI","NO")</f>
        <v>SI</v>
      </c>
      <c r="T343">
        <v>55</v>
      </c>
    </row>
    <row r="344" spans="1:20" x14ac:dyDescent="0.3">
      <c r="A344" t="s">
        <v>31</v>
      </c>
      <c r="B344" t="s">
        <v>35</v>
      </c>
      <c r="C344">
        <v>1839</v>
      </c>
      <c r="D344" s="3">
        <v>2100000</v>
      </c>
      <c r="E344" s="1">
        <f>datos_limpios[[#This Row],[Price INR   ]]*0.011</f>
        <v>23100</v>
      </c>
      <c r="F344">
        <v>2017</v>
      </c>
      <c r="G344">
        <v>112000</v>
      </c>
      <c r="H344" t="s">
        <v>21</v>
      </c>
      <c r="I344" t="s">
        <v>14</v>
      </c>
      <c r="J344" t="s">
        <v>118</v>
      </c>
      <c r="K344" t="s">
        <v>16</v>
      </c>
      <c r="L344" t="s">
        <v>36</v>
      </c>
      <c r="M344" t="s">
        <v>37</v>
      </c>
      <c r="N344" s="2" t="str">
        <f t="shared" si="5"/>
        <v/>
      </c>
      <c r="O344">
        <v>4.7350000000000003</v>
      </c>
      <c r="P344">
        <v>1.83</v>
      </c>
      <c r="Q344">
        <v>1.7949999999999999</v>
      </c>
      <c r="R344">
        <v>7</v>
      </c>
      <c r="S344" t="str">
        <f>IF(datos_limpios[[#This Row],[Seating Capacity ]]&gt;4,"SI","NO")</f>
        <v>SI</v>
      </c>
      <c r="T344">
        <v>55</v>
      </c>
    </row>
    <row r="345" spans="1:20" x14ac:dyDescent="0.3">
      <c r="A345" t="s">
        <v>31</v>
      </c>
      <c r="B345" t="s">
        <v>35</v>
      </c>
      <c r="C345">
        <v>1841</v>
      </c>
      <c r="D345" s="3">
        <v>2175000</v>
      </c>
      <c r="E345" s="1">
        <f>datos_limpios[[#This Row],[Price INR   ]]*0.011</f>
        <v>23925</v>
      </c>
      <c r="F345">
        <v>2017</v>
      </c>
      <c r="G345">
        <v>29000</v>
      </c>
      <c r="H345" t="s">
        <v>21</v>
      </c>
      <c r="I345" t="s">
        <v>14</v>
      </c>
      <c r="J345" t="s">
        <v>118</v>
      </c>
      <c r="K345" t="s">
        <v>16</v>
      </c>
      <c r="L345" t="s">
        <v>36</v>
      </c>
      <c r="M345" t="s">
        <v>37</v>
      </c>
      <c r="N345" s="2" t="str">
        <f t="shared" si="5"/>
        <v/>
      </c>
      <c r="O345">
        <v>4.7350000000000003</v>
      </c>
      <c r="P345">
        <v>1.83</v>
      </c>
      <c r="Q345">
        <v>1.7949999999999999</v>
      </c>
      <c r="R345">
        <v>7</v>
      </c>
      <c r="S345" t="str">
        <f>IF(datos_limpios[[#This Row],[Seating Capacity ]]&gt;4,"SI","NO")</f>
        <v>SI</v>
      </c>
      <c r="T345">
        <v>55</v>
      </c>
    </row>
    <row r="346" spans="1:20" x14ac:dyDescent="0.3">
      <c r="A346" t="s">
        <v>31</v>
      </c>
      <c r="B346" t="s">
        <v>839</v>
      </c>
      <c r="C346">
        <v>1842</v>
      </c>
      <c r="D346" s="3">
        <v>2175000</v>
      </c>
      <c r="E346" s="1">
        <f>datos_limpios[[#This Row],[Price INR   ]]*0.011</f>
        <v>23925</v>
      </c>
      <c r="F346">
        <v>2018</v>
      </c>
      <c r="G346">
        <v>40000</v>
      </c>
      <c r="H346" t="s">
        <v>21</v>
      </c>
      <c r="I346" t="s">
        <v>43</v>
      </c>
      <c r="J346" t="s">
        <v>118</v>
      </c>
      <c r="K346" t="s">
        <v>16</v>
      </c>
      <c r="L346" t="s">
        <v>181</v>
      </c>
      <c r="M346" t="s">
        <v>412</v>
      </c>
      <c r="N346" s="2" t="str">
        <f t="shared" si="5"/>
        <v/>
      </c>
      <c r="O346">
        <v>4.7350000000000003</v>
      </c>
      <c r="P346">
        <v>1.83</v>
      </c>
      <c r="Q346">
        <v>1.7949999999999999</v>
      </c>
      <c r="R346">
        <v>7</v>
      </c>
      <c r="S346" t="str">
        <f>IF(datos_limpios[[#This Row],[Seating Capacity ]]&gt;4,"SI","NO")</f>
        <v>SI</v>
      </c>
      <c r="T346">
        <v>55</v>
      </c>
    </row>
    <row r="347" spans="1:20" x14ac:dyDescent="0.3">
      <c r="A347" t="s">
        <v>31</v>
      </c>
      <c r="B347" t="s">
        <v>637</v>
      </c>
      <c r="C347">
        <v>1854</v>
      </c>
      <c r="D347" s="3">
        <v>2725000</v>
      </c>
      <c r="E347" s="1">
        <f>datos_limpios[[#This Row],[Price INR   ]]*0.011</f>
        <v>29975</v>
      </c>
      <c r="F347">
        <v>2020</v>
      </c>
      <c r="G347">
        <v>18625</v>
      </c>
      <c r="H347" t="s">
        <v>21</v>
      </c>
      <c r="I347" t="s">
        <v>43</v>
      </c>
      <c r="J347" t="s">
        <v>118</v>
      </c>
      <c r="K347" t="s">
        <v>16</v>
      </c>
      <c r="L347" t="s">
        <v>36</v>
      </c>
      <c r="M347" t="s">
        <v>37</v>
      </c>
      <c r="N347" s="2" t="str">
        <f t="shared" si="5"/>
        <v/>
      </c>
      <c r="O347">
        <v>4.7350000000000003</v>
      </c>
      <c r="P347">
        <v>1.83</v>
      </c>
      <c r="Q347">
        <v>1.7949999999999999</v>
      </c>
      <c r="R347">
        <v>7</v>
      </c>
      <c r="S347" t="str">
        <f>IF(datos_limpios[[#This Row],[Seating Capacity ]]&gt;4,"SI","NO")</f>
        <v>SI</v>
      </c>
      <c r="T347">
        <v>55</v>
      </c>
    </row>
    <row r="348" spans="1:20" x14ac:dyDescent="0.3">
      <c r="A348" t="s">
        <v>11</v>
      </c>
      <c r="B348" t="s">
        <v>246</v>
      </c>
      <c r="C348">
        <v>302</v>
      </c>
      <c r="D348" s="3">
        <v>375000</v>
      </c>
      <c r="E348" s="1">
        <f>datos_limpios[[#This Row],[Price INR   ]]*0.011</f>
        <v>4125</v>
      </c>
      <c r="F348">
        <v>2011</v>
      </c>
      <c r="G348">
        <v>78000</v>
      </c>
      <c r="H348" t="s">
        <v>13</v>
      </c>
      <c r="I348" t="s">
        <v>14</v>
      </c>
      <c r="J348" t="s">
        <v>118</v>
      </c>
      <c r="K348" t="s">
        <v>16</v>
      </c>
      <c r="L348" t="s">
        <v>169</v>
      </c>
      <c r="M348" t="s">
        <v>247</v>
      </c>
      <c r="N348" s="2" t="str">
        <f t="shared" si="5"/>
        <v/>
      </c>
      <c r="O348">
        <v>4.42</v>
      </c>
      <c r="P348">
        <v>1.6950000000000001</v>
      </c>
      <c r="Q348">
        <v>1.48</v>
      </c>
      <c r="R348">
        <v>5</v>
      </c>
      <c r="S348" t="str">
        <f>IF(datos_limpios[[#This Row],[Seating Capacity ]]&gt;4,"SI","NO")</f>
        <v>SI</v>
      </c>
      <c r="T348">
        <v>42</v>
      </c>
    </row>
    <row r="349" spans="1:20" x14ac:dyDescent="0.3">
      <c r="A349" t="s">
        <v>11</v>
      </c>
      <c r="B349" t="s">
        <v>237</v>
      </c>
      <c r="C349">
        <v>318</v>
      </c>
      <c r="D349" s="3">
        <v>445000</v>
      </c>
      <c r="E349" s="1">
        <f>datos_limpios[[#This Row],[Price INR   ]]*0.011</f>
        <v>4895</v>
      </c>
      <c r="F349">
        <v>2016</v>
      </c>
      <c r="G349">
        <v>63882</v>
      </c>
      <c r="H349" t="s">
        <v>13</v>
      </c>
      <c r="I349" t="s">
        <v>14</v>
      </c>
      <c r="J349" t="s">
        <v>118</v>
      </c>
      <c r="K349" t="s">
        <v>16</v>
      </c>
      <c r="L349" t="s">
        <v>17</v>
      </c>
      <c r="M349" t="s">
        <v>18</v>
      </c>
      <c r="N349" s="2" t="str">
        <f t="shared" si="5"/>
        <v/>
      </c>
      <c r="O349">
        <v>3.99</v>
      </c>
      <c r="P349">
        <v>1.68</v>
      </c>
      <c r="Q349">
        <v>1.5049999999999999</v>
      </c>
      <c r="R349">
        <v>5</v>
      </c>
      <c r="S349" t="str">
        <f>IF(datos_limpios[[#This Row],[Seating Capacity ]]&gt;4,"SI","NO")</f>
        <v>SI</v>
      </c>
      <c r="T349">
        <v>35</v>
      </c>
    </row>
    <row r="350" spans="1:20" x14ac:dyDescent="0.3">
      <c r="A350" t="s">
        <v>11</v>
      </c>
      <c r="B350" t="s">
        <v>328</v>
      </c>
      <c r="C350">
        <v>373</v>
      </c>
      <c r="D350" s="3">
        <v>685000</v>
      </c>
      <c r="E350" s="1">
        <f>datos_limpios[[#This Row],[Price INR   ]]*0.011</f>
        <v>7535</v>
      </c>
      <c r="F350">
        <v>2016</v>
      </c>
      <c r="G350">
        <v>68500</v>
      </c>
      <c r="H350" t="s">
        <v>13</v>
      </c>
      <c r="I350" t="s">
        <v>14</v>
      </c>
      <c r="J350" t="s">
        <v>118</v>
      </c>
      <c r="K350" t="s">
        <v>16</v>
      </c>
      <c r="L350" t="s">
        <v>169</v>
      </c>
      <c r="M350" t="s">
        <v>170</v>
      </c>
      <c r="N350" s="2" t="str">
        <f t="shared" si="5"/>
        <v/>
      </c>
      <c r="O350">
        <v>4.4400000000000004</v>
      </c>
      <c r="P350">
        <v>1.6950000000000001</v>
      </c>
      <c r="Q350">
        <v>1.4950000000000001</v>
      </c>
      <c r="R350">
        <v>5</v>
      </c>
      <c r="S350" t="str">
        <f>IF(datos_limpios[[#This Row],[Seating Capacity ]]&gt;4,"SI","NO")</f>
        <v>SI</v>
      </c>
      <c r="T350">
        <v>40</v>
      </c>
    </row>
    <row r="351" spans="1:20" x14ac:dyDescent="0.3">
      <c r="A351" t="s">
        <v>11</v>
      </c>
      <c r="B351" t="s">
        <v>621</v>
      </c>
      <c r="C351">
        <v>404</v>
      </c>
      <c r="D351" s="3">
        <v>875000</v>
      </c>
      <c r="E351" s="1">
        <f>datos_limpios[[#This Row],[Price INR   ]]*0.011</f>
        <v>9625</v>
      </c>
      <c r="F351">
        <v>2019</v>
      </c>
      <c r="G351">
        <v>36000</v>
      </c>
      <c r="H351" t="s">
        <v>13</v>
      </c>
      <c r="I351" t="s">
        <v>14</v>
      </c>
      <c r="J351" t="s">
        <v>118</v>
      </c>
      <c r="K351" t="s">
        <v>16</v>
      </c>
      <c r="L351" t="s">
        <v>169</v>
      </c>
      <c r="M351" t="s">
        <v>170</v>
      </c>
      <c r="N351" s="2" t="str">
        <f t="shared" si="5"/>
        <v/>
      </c>
      <c r="O351">
        <v>4.4400000000000004</v>
      </c>
      <c r="P351">
        <v>1.6950000000000001</v>
      </c>
      <c r="Q351">
        <v>1.4950000000000001</v>
      </c>
      <c r="R351">
        <v>5</v>
      </c>
      <c r="S351" t="str">
        <f>IF(datos_limpios[[#This Row],[Seating Capacity ]]&gt;4,"SI","NO")</f>
        <v>SI</v>
      </c>
      <c r="T351">
        <v>40</v>
      </c>
    </row>
    <row r="352" spans="1:20" x14ac:dyDescent="0.3">
      <c r="A352" t="s">
        <v>1042</v>
      </c>
      <c r="B352" t="s">
        <v>1189</v>
      </c>
      <c r="C352">
        <v>852</v>
      </c>
      <c r="D352" s="3">
        <v>3900000</v>
      </c>
      <c r="E352" s="1">
        <f>datos_limpios[[#This Row],[Price INR   ]]*0.011</f>
        <v>42900</v>
      </c>
      <c r="F352">
        <v>2017</v>
      </c>
      <c r="G352">
        <v>31059</v>
      </c>
      <c r="H352" t="s">
        <v>13</v>
      </c>
      <c r="I352" t="s">
        <v>43</v>
      </c>
      <c r="J352" t="s">
        <v>118</v>
      </c>
      <c r="K352" t="s">
        <v>16</v>
      </c>
      <c r="L352" t="s">
        <v>154</v>
      </c>
      <c r="M352" t="s">
        <v>220</v>
      </c>
      <c r="N352" s="2" t="str">
        <f t="shared" si="5"/>
        <v/>
      </c>
      <c r="O352">
        <v>4.915</v>
      </c>
      <c r="P352">
        <v>1.82</v>
      </c>
      <c r="Q352">
        <v>1.45</v>
      </c>
      <c r="R352">
        <v>5</v>
      </c>
      <c r="S352" t="str">
        <f>IF(datos_limpios[[#This Row],[Seating Capacity ]]&gt;4,"SI","NO")</f>
        <v>SI</v>
      </c>
      <c r="T352">
        <v>65</v>
      </c>
    </row>
    <row r="353" spans="1:20" x14ac:dyDescent="0.3">
      <c r="A353" t="s">
        <v>19</v>
      </c>
      <c r="B353" t="s">
        <v>470</v>
      </c>
      <c r="C353">
        <v>1012</v>
      </c>
      <c r="D353" s="3">
        <v>260000</v>
      </c>
      <c r="E353" s="1">
        <f>datos_limpios[[#This Row],[Price INR   ]]*0.011</f>
        <v>2860</v>
      </c>
      <c r="F353">
        <v>2012</v>
      </c>
      <c r="G353">
        <v>54000</v>
      </c>
      <c r="H353" t="s">
        <v>13</v>
      </c>
      <c r="I353" t="s">
        <v>14</v>
      </c>
      <c r="J353" t="s">
        <v>118</v>
      </c>
      <c r="K353" t="s">
        <v>16</v>
      </c>
      <c r="L353" t="s">
        <v>72</v>
      </c>
      <c r="M353" t="s">
        <v>281</v>
      </c>
      <c r="N353" s="2" t="str">
        <f t="shared" si="5"/>
        <v/>
      </c>
      <c r="O353">
        <v>3.62</v>
      </c>
      <c r="P353">
        <v>1.4750000000000001</v>
      </c>
      <c r="Q353">
        <v>1.46</v>
      </c>
      <c r="R353">
        <v>5</v>
      </c>
      <c r="S353" t="str">
        <f>IF(datos_limpios[[#This Row],[Seating Capacity ]]&gt;4,"SI","NO")</f>
        <v>SI</v>
      </c>
      <c r="T353">
        <v>35</v>
      </c>
    </row>
    <row r="354" spans="1:20" x14ac:dyDescent="0.3">
      <c r="A354" t="s">
        <v>19</v>
      </c>
      <c r="B354" t="s">
        <v>1279</v>
      </c>
      <c r="C354">
        <v>1374</v>
      </c>
      <c r="D354" s="3">
        <v>950000</v>
      </c>
      <c r="E354" s="1">
        <f>datos_limpios[[#This Row],[Price INR   ]]*0.011</f>
        <v>10450</v>
      </c>
      <c r="F354">
        <v>2022</v>
      </c>
      <c r="G354">
        <v>10000</v>
      </c>
      <c r="H354" t="s">
        <v>13</v>
      </c>
      <c r="I354" t="s">
        <v>43</v>
      </c>
      <c r="J354" t="s">
        <v>118</v>
      </c>
      <c r="K354" t="s">
        <v>16</v>
      </c>
      <c r="L354" t="s">
        <v>29</v>
      </c>
      <c r="M354" t="s">
        <v>101</v>
      </c>
      <c r="N354" s="2" t="str">
        <f t="shared" si="5"/>
        <v/>
      </c>
      <c r="O354">
        <v>3.9950000000000001</v>
      </c>
      <c r="P354">
        <v>1.7350000000000001</v>
      </c>
      <c r="Q354">
        <v>1.5149999999999999</v>
      </c>
      <c r="R354">
        <v>5</v>
      </c>
      <c r="S354" t="str">
        <f>IF(datos_limpios[[#This Row],[Seating Capacity ]]&gt;4,"SI","NO")</f>
        <v>SI</v>
      </c>
      <c r="T354">
        <v>37</v>
      </c>
    </row>
    <row r="355" spans="1:20" x14ac:dyDescent="0.3">
      <c r="A355" t="s">
        <v>55</v>
      </c>
      <c r="B355" t="s">
        <v>934</v>
      </c>
      <c r="C355">
        <v>1621</v>
      </c>
      <c r="D355" s="3">
        <v>315000</v>
      </c>
      <c r="E355" s="1">
        <f>datos_limpios[[#This Row],[Price INR   ]]*0.011</f>
        <v>3465</v>
      </c>
      <c r="F355">
        <v>2017</v>
      </c>
      <c r="G355">
        <v>15507</v>
      </c>
      <c r="H355" t="s">
        <v>13</v>
      </c>
      <c r="I355" t="s">
        <v>14</v>
      </c>
      <c r="J355" t="s">
        <v>118</v>
      </c>
      <c r="K355" t="s">
        <v>16</v>
      </c>
      <c r="L355" t="s">
        <v>402</v>
      </c>
      <c r="M355" t="s">
        <v>403</v>
      </c>
      <c r="N355" s="2" t="str">
        <f t="shared" si="5"/>
        <v/>
      </c>
      <c r="O355">
        <v>3.6789999999999998</v>
      </c>
      <c r="P355">
        <v>1.579</v>
      </c>
      <c r="Q355">
        <v>1.478</v>
      </c>
      <c r="R355">
        <v>5</v>
      </c>
      <c r="S355" t="str">
        <f>IF(datos_limpios[[#This Row],[Seating Capacity ]]&gt;4,"SI","NO")</f>
        <v>SI</v>
      </c>
      <c r="T355">
        <v>28</v>
      </c>
    </row>
    <row r="356" spans="1:20" x14ac:dyDescent="0.3">
      <c r="A356" t="s">
        <v>55</v>
      </c>
      <c r="B356" t="s">
        <v>934</v>
      </c>
      <c r="C356">
        <v>1622</v>
      </c>
      <c r="D356" s="3">
        <v>315000</v>
      </c>
      <c r="E356" s="1">
        <f>datos_limpios[[#This Row],[Price INR   ]]*0.011</f>
        <v>3465</v>
      </c>
      <c r="F356">
        <v>2017</v>
      </c>
      <c r="G356">
        <v>15507</v>
      </c>
      <c r="H356" t="s">
        <v>13</v>
      </c>
      <c r="I356" t="s">
        <v>14</v>
      </c>
      <c r="J356" t="s">
        <v>118</v>
      </c>
      <c r="K356" t="s">
        <v>16</v>
      </c>
      <c r="L356" t="s">
        <v>402</v>
      </c>
      <c r="M356" t="s">
        <v>403</v>
      </c>
      <c r="N356" s="2" t="str">
        <f t="shared" si="5"/>
        <v/>
      </c>
      <c r="O356">
        <v>3.6789999999999998</v>
      </c>
      <c r="P356">
        <v>1.579</v>
      </c>
      <c r="Q356">
        <v>1.478</v>
      </c>
      <c r="R356">
        <v>5</v>
      </c>
      <c r="S356" t="str">
        <f>IF(datos_limpios[[#This Row],[Seating Capacity ]]&gt;4,"SI","NO")</f>
        <v>SI</v>
      </c>
      <c r="T356">
        <v>28</v>
      </c>
    </row>
    <row r="357" spans="1:20" x14ac:dyDescent="0.3">
      <c r="A357" t="s">
        <v>55</v>
      </c>
      <c r="B357" t="s">
        <v>934</v>
      </c>
      <c r="C357">
        <v>1634</v>
      </c>
      <c r="D357" s="3">
        <v>419000</v>
      </c>
      <c r="E357" s="1">
        <f>datos_limpios[[#This Row],[Price INR   ]]*0.011</f>
        <v>4609</v>
      </c>
      <c r="F357">
        <v>2017</v>
      </c>
      <c r="G357">
        <v>23700</v>
      </c>
      <c r="H357" t="s">
        <v>13</v>
      </c>
      <c r="I357" t="s">
        <v>14</v>
      </c>
      <c r="J357" t="s">
        <v>118</v>
      </c>
      <c r="K357" t="s">
        <v>16</v>
      </c>
      <c r="L357" t="s">
        <v>402</v>
      </c>
      <c r="M357" t="s">
        <v>403</v>
      </c>
      <c r="N357" s="2" t="str">
        <f t="shared" si="5"/>
        <v/>
      </c>
      <c r="O357">
        <v>3.6789999999999998</v>
      </c>
      <c r="P357">
        <v>1.579</v>
      </c>
      <c r="Q357">
        <v>1.478</v>
      </c>
      <c r="R357">
        <v>5</v>
      </c>
      <c r="S357" t="str">
        <f>IF(datos_limpios[[#This Row],[Seating Capacity ]]&gt;4,"SI","NO")</f>
        <v>SI</v>
      </c>
      <c r="T357">
        <v>28</v>
      </c>
    </row>
    <row r="358" spans="1:20" x14ac:dyDescent="0.3">
      <c r="A358" t="s">
        <v>55</v>
      </c>
      <c r="B358" t="s">
        <v>148</v>
      </c>
      <c r="C358">
        <v>1644</v>
      </c>
      <c r="D358" s="3">
        <v>490000</v>
      </c>
      <c r="E358" s="1">
        <f>datos_limpios[[#This Row],[Price INR   ]]*0.011</f>
        <v>5390</v>
      </c>
      <c r="F358">
        <v>2019</v>
      </c>
      <c r="G358">
        <v>32000</v>
      </c>
      <c r="H358" t="s">
        <v>13</v>
      </c>
      <c r="I358" t="s">
        <v>43</v>
      </c>
      <c r="J358" t="s">
        <v>118</v>
      </c>
      <c r="K358" t="s">
        <v>16</v>
      </c>
      <c r="L358" t="s">
        <v>57</v>
      </c>
      <c r="M358" t="s">
        <v>58</v>
      </c>
      <c r="N358" s="2" t="str">
        <f t="shared" si="5"/>
        <v/>
      </c>
      <c r="O358">
        <v>3.6789999999999998</v>
      </c>
      <c r="P358">
        <v>1.579</v>
      </c>
      <c r="Q358">
        <v>1.478</v>
      </c>
      <c r="R358">
        <v>5</v>
      </c>
      <c r="S358" t="str">
        <f>IF(datos_limpios[[#This Row],[Seating Capacity ]]&gt;4,"SI","NO")</f>
        <v>SI</v>
      </c>
      <c r="T358">
        <v>28</v>
      </c>
    </row>
    <row r="359" spans="1:20" x14ac:dyDescent="0.3">
      <c r="A359" t="s">
        <v>63</v>
      </c>
      <c r="B359" t="s">
        <v>1430</v>
      </c>
      <c r="C359">
        <v>1715</v>
      </c>
      <c r="D359" s="3">
        <v>525000</v>
      </c>
      <c r="E359" s="1">
        <f>datos_limpios[[#This Row],[Price INR   ]]*0.011</f>
        <v>5775</v>
      </c>
      <c r="F359">
        <v>2019</v>
      </c>
      <c r="G359">
        <v>32000</v>
      </c>
      <c r="H359" t="s">
        <v>13</v>
      </c>
      <c r="I359" t="s">
        <v>14</v>
      </c>
      <c r="J359" t="s">
        <v>118</v>
      </c>
      <c r="K359" t="s">
        <v>16</v>
      </c>
      <c r="L359" t="s">
        <v>100</v>
      </c>
      <c r="M359" t="s">
        <v>113</v>
      </c>
      <c r="N359" s="2" t="str">
        <f t="shared" si="5"/>
        <v/>
      </c>
      <c r="O359">
        <v>3.7930000000000001</v>
      </c>
      <c r="P359">
        <v>1.665</v>
      </c>
      <c r="Q359">
        <v>1.587</v>
      </c>
      <c r="R359">
        <v>5</v>
      </c>
      <c r="S359" t="str">
        <f>IF(datos_limpios[[#This Row],[Seating Capacity ]]&gt;4,"SI","NO")</f>
        <v>SI</v>
      </c>
      <c r="T359">
        <v>35</v>
      </c>
    </row>
    <row r="360" spans="1:20" x14ac:dyDescent="0.3">
      <c r="A360" t="s">
        <v>68</v>
      </c>
      <c r="B360" t="s">
        <v>214</v>
      </c>
      <c r="C360">
        <v>1885</v>
      </c>
      <c r="D360" s="3">
        <v>360000</v>
      </c>
      <c r="E360" s="1">
        <f>datos_limpios[[#This Row],[Price INR   ]]*0.011</f>
        <v>3959.9999999999995</v>
      </c>
      <c r="F360">
        <v>2013</v>
      </c>
      <c r="G360">
        <v>58000</v>
      </c>
      <c r="H360" t="s">
        <v>13</v>
      </c>
      <c r="I360" t="s">
        <v>14</v>
      </c>
      <c r="J360" t="s">
        <v>118</v>
      </c>
      <c r="K360" t="s">
        <v>16</v>
      </c>
      <c r="L360" t="s">
        <v>215</v>
      </c>
      <c r="M360" t="s">
        <v>216</v>
      </c>
      <c r="N360" s="2" t="str">
        <f t="shared" si="5"/>
        <v/>
      </c>
      <c r="O360">
        <v>4.3840000000000003</v>
      </c>
      <c r="P360">
        <v>1.6990000000000001</v>
      </c>
      <c r="Q360">
        <v>1.466</v>
      </c>
      <c r="R360">
        <v>5</v>
      </c>
      <c r="S360" t="str">
        <f>IF(datos_limpios[[#This Row],[Seating Capacity ]]&gt;4,"SI","NO")</f>
        <v>SI</v>
      </c>
      <c r="T360">
        <v>55</v>
      </c>
    </row>
    <row r="361" spans="1:20" x14ac:dyDescent="0.3">
      <c r="A361" t="s">
        <v>68</v>
      </c>
      <c r="B361" t="s">
        <v>1335</v>
      </c>
      <c r="C361">
        <v>1902</v>
      </c>
      <c r="D361" s="3">
        <v>625000</v>
      </c>
      <c r="E361" s="1">
        <f>datos_limpios[[#This Row],[Price INR   ]]*0.011</f>
        <v>6875</v>
      </c>
      <c r="F361">
        <v>2017</v>
      </c>
      <c r="G361">
        <v>55000</v>
      </c>
      <c r="H361" t="s">
        <v>13</v>
      </c>
      <c r="I361" t="s">
        <v>14</v>
      </c>
      <c r="J361" t="s">
        <v>118</v>
      </c>
      <c r="K361" t="s">
        <v>16</v>
      </c>
      <c r="L361" t="s">
        <v>17</v>
      </c>
      <c r="M361" t="s">
        <v>199</v>
      </c>
      <c r="N361" s="2" t="str">
        <f t="shared" si="5"/>
        <v/>
      </c>
      <c r="O361">
        <v>3.9950000000000001</v>
      </c>
      <c r="P361">
        <v>1.6819999999999999</v>
      </c>
      <c r="Q361">
        <v>1.4830000000000001</v>
      </c>
      <c r="R361">
        <v>5</v>
      </c>
      <c r="S361" t="str">
        <f>IF(datos_limpios[[#This Row],[Seating Capacity ]]&gt;4,"SI","NO")</f>
        <v>SI</v>
      </c>
      <c r="T361">
        <v>45</v>
      </c>
    </row>
    <row r="362" spans="1:20" x14ac:dyDescent="0.3">
      <c r="A362" t="s">
        <v>19</v>
      </c>
      <c r="B362" t="s">
        <v>631</v>
      </c>
      <c r="C362">
        <v>1027</v>
      </c>
      <c r="D362" s="3">
        <v>285000</v>
      </c>
      <c r="E362" s="1">
        <f>datos_limpios[[#This Row],[Price INR   ]]*0.011</f>
        <v>3135</v>
      </c>
      <c r="F362">
        <v>2011</v>
      </c>
      <c r="G362">
        <v>52000</v>
      </c>
      <c r="H362" t="s">
        <v>92</v>
      </c>
      <c r="I362" t="s">
        <v>14</v>
      </c>
      <c r="J362" t="s">
        <v>85</v>
      </c>
      <c r="K362" t="s">
        <v>16</v>
      </c>
      <c r="L362" t="s">
        <v>72</v>
      </c>
      <c r="M362" t="s">
        <v>632</v>
      </c>
      <c r="N362" s="2" t="str">
        <f t="shared" si="5"/>
        <v/>
      </c>
      <c r="O362">
        <v>3.5390000000000001</v>
      </c>
      <c r="P362">
        <v>1.4750000000000001</v>
      </c>
      <c r="Q362">
        <v>1.7</v>
      </c>
      <c r="R362">
        <v>5</v>
      </c>
      <c r="S362" t="str">
        <f>IF(datos_limpios[[#This Row],[Seating Capacity ]]&gt;4,"SI","NO")</f>
        <v>SI</v>
      </c>
      <c r="T362">
        <v>35</v>
      </c>
    </row>
    <row r="363" spans="1:20" x14ac:dyDescent="0.3">
      <c r="A363" t="s">
        <v>19</v>
      </c>
      <c r="B363" t="s">
        <v>494</v>
      </c>
      <c r="C363">
        <v>1042</v>
      </c>
      <c r="D363" s="3">
        <v>299000</v>
      </c>
      <c r="E363" s="1">
        <f>datos_limpios[[#This Row],[Price INR   ]]*0.011</f>
        <v>3289</v>
      </c>
      <c r="F363">
        <v>2015</v>
      </c>
      <c r="G363">
        <v>92000</v>
      </c>
      <c r="H363" t="s">
        <v>92</v>
      </c>
      <c r="I363" t="s">
        <v>14</v>
      </c>
      <c r="J363" t="s">
        <v>85</v>
      </c>
      <c r="K363" t="s">
        <v>23</v>
      </c>
      <c r="L363" t="s">
        <v>72</v>
      </c>
      <c r="M363" t="s">
        <v>225</v>
      </c>
      <c r="N363" s="2" t="str">
        <f t="shared" si="5"/>
        <v/>
      </c>
      <c r="O363">
        <v>3.5990000000000002</v>
      </c>
      <c r="P363">
        <v>1.4950000000000001</v>
      </c>
      <c r="Q363">
        <v>1.7</v>
      </c>
      <c r="R363">
        <v>5</v>
      </c>
      <c r="S363" t="str">
        <f>IF(datos_limpios[[#This Row],[Seating Capacity ]]&gt;4,"SI","NO")</f>
        <v>SI</v>
      </c>
      <c r="T363">
        <v>35</v>
      </c>
    </row>
    <row r="364" spans="1:20" x14ac:dyDescent="0.3">
      <c r="A364" t="s">
        <v>19</v>
      </c>
      <c r="B364" t="s">
        <v>631</v>
      </c>
      <c r="C364">
        <v>1049</v>
      </c>
      <c r="D364" s="3">
        <v>315000</v>
      </c>
      <c r="E364" s="1">
        <f>datos_limpios[[#This Row],[Price INR   ]]*0.011</f>
        <v>3465</v>
      </c>
      <c r="F364">
        <v>2013</v>
      </c>
      <c r="G364">
        <v>72000</v>
      </c>
      <c r="H364" t="s">
        <v>92</v>
      </c>
      <c r="I364" t="s">
        <v>14</v>
      </c>
      <c r="J364" t="s">
        <v>85</v>
      </c>
      <c r="K364" t="s">
        <v>16</v>
      </c>
      <c r="L364" t="s">
        <v>72</v>
      </c>
      <c r="M364" t="s">
        <v>632</v>
      </c>
      <c r="N364" s="2" t="str">
        <f t="shared" si="5"/>
        <v/>
      </c>
      <c r="O364">
        <v>3.5390000000000001</v>
      </c>
      <c r="P364">
        <v>1.4750000000000001</v>
      </c>
      <c r="Q364">
        <v>1.7</v>
      </c>
      <c r="R364">
        <v>5</v>
      </c>
      <c r="S364" t="str">
        <f>IF(datos_limpios[[#This Row],[Seating Capacity ]]&gt;4,"SI","NO")</f>
        <v>SI</v>
      </c>
      <c r="T364">
        <v>35</v>
      </c>
    </row>
    <row r="365" spans="1:20" x14ac:dyDescent="0.3">
      <c r="A365" t="s">
        <v>19</v>
      </c>
      <c r="B365" t="s">
        <v>224</v>
      </c>
      <c r="C365">
        <v>1108</v>
      </c>
      <c r="D365" s="3">
        <v>415000</v>
      </c>
      <c r="E365" s="1">
        <f>datos_limpios[[#This Row],[Price INR   ]]*0.011</f>
        <v>4565</v>
      </c>
      <c r="F365">
        <v>2015</v>
      </c>
      <c r="G365">
        <v>42500</v>
      </c>
      <c r="H365" t="s">
        <v>92</v>
      </c>
      <c r="I365" t="s">
        <v>14</v>
      </c>
      <c r="J365" t="s">
        <v>85</v>
      </c>
      <c r="K365" t="s">
        <v>16</v>
      </c>
      <c r="L365" t="s">
        <v>72</v>
      </c>
      <c r="M365" t="s">
        <v>225</v>
      </c>
      <c r="N365" s="2" t="str">
        <f t="shared" si="5"/>
        <v/>
      </c>
      <c r="O365">
        <v>3.5990000000000002</v>
      </c>
      <c r="P365">
        <v>1.4950000000000001</v>
      </c>
      <c r="Q365">
        <v>1.7</v>
      </c>
      <c r="R365">
        <v>5</v>
      </c>
      <c r="S365" t="str">
        <f>IF(datos_limpios[[#This Row],[Seating Capacity ]]&gt;4,"SI","NO")</f>
        <v>SI</v>
      </c>
      <c r="T365">
        <v>35</v>
      </c>
    </row>
    <row r="366" spans="1:20" x14ac:dyDescent="0.3">
      <c r="A366" t="s">
        <v>19</v>
      </c>
      <c r="B366" t="s">
        <v>494</v>
      </c>
      <c r="C366">
        <v>1123</v>
      </c>
      <c r="D366" s="3">
        <v>430000</v>
      </c>
      <c r="E366" s="1">
        <f>datos_limpios[[#This Row],[Price INR   ]]*0.011</f>
        <v>4730</v>
      </c>
      <c r="F366">
        <v>2016</v>
      </c>
      <c r="G366">
        <v>26600</v>
      </c>
      <c r="H366" t="s">
        <v>92</v>
      </c>
      <c r="I366" t="s">
        <v>14</v>
      </c>
      <c r="J366" t="s">
        <v>85</v>
      </c>
      <c r="K366" t="s">
        <v>16</v>
      </c>
      <c r="L366" t="s">
        <v>72</v>
      </c>
      <c r="M366" t="s">
        <v>225</v>
      </c>
      <c r="N366" s="2" t="str">
        <f t="shared" si="5"/>
        <v/>
      </c>
      <c r="O366">
        <v>3.5990000000000002</v>
      </c>
      <c r="P366">
        <v>1.4950000000000001</v>
      </c>
      <c r="Q366">
        <v>1.7</v>
      </c>
      <c r="R366">
        <v>5</v>
      </c>
      <c r="S366" t="str">
        <f>IF(datos_limpios[[#This Row],[Seating Capacity ]]&gt;4,"SI","NO")</f>
        <v>SI</v>
      </c>
      <c r="T366">
        <v>35</v>
      </c>
    </row>
    <row r="367" spans="1:20" x14ac:dyDescent="0.3">
      <c r="A367" t="s">
        <v>19</v>
      </c>
      <c r="B367" t="s">
        <v>812</v>
      </c>
      <c r="C367">
        <v>1384</v>
      </c>
      <c r="D367" s="3">
        <v>1025000</v>
      </c>
      <c r="E367" s="1">
        <f>datos_limpios[[#This Row],[Price INR   ]]*0.011</f>
        <v>11275</v>
      </c>
      <c r="F367">
        <v>2019</v>
      </c>
      <c r="G367">
        <v>42000</v>
      </c>
      <c r="H367" t="s">
        <v>92</v>
      </c>
      <c r="I367" t="s">
        <v>14</v>
      </c>
      <c r="J367" t="s">
        <v>85</v>
      </c>
      <c r="K367" t="s">
        <v>16</v>
      </c>
      <c r="L367" t="s">
        <v>39</v>
      </c>
      <c r="M367" t="s">
        <v>813</v>
      </c>
      <c r="N367" s="2" t="str">
        <f t="shared" si="5"/>
        <v/>
      </c>
      <c r="O367">
        <v>4.2960000000000003</v>
      </c>
      <c r="P367">
        <v>1.6950000000000001</v>
      </c>
      <c r="Q367">
        <v>1.6850000000000001</v>
      </c>
      <c r="R367">
        <v>7</v>
      </c>
      <c r="S367" t="str">
        <f>IF(datos_limpios[[#This Row],[Seating Capacity ]]&gt;4,"SI","NO")</f>
        <v>SI</v>
      </c>
      <c r="T367">
        <v>45</v>
      </c>
    </row>
    <row r="368" spans="1:20" x14ac:dyDescent="0.3">
      <c r="A368" t="s">
        <v>128</v>
      </c>
      <c r="B368" t="s">
        <v>850</v>
      </c>
      <c r="C368">
        <v>14</v>
      </c>
      <c r="D368" s="3">
        <v>1390000</v>
      </c>
      <c r="E368" s="1">
        <f>datos_limpios[[#This Row],[Price INR   ]]*0.011</f>
        <v>15290</v>
      </c>
      <c r="F368">
        <v>2014</v>
      </c>
      <c r="G368">
        <v>85900</v>
      </c>
      <c r="H368" t="s">
        <v>21</v>
      </c>
      <c r="I368" t="s">
        <v>43</v>
      </c>
      <c r="J368" t="s">
        <v>85</v>
      </c>
      <c r="K368" t="s">
        <v>16</v>
      </c>
      <c r="L368" t="s">
        <v>130</v>
      </c>
      <c r="M368" t="s">
        <v>192</v>
      </c>
      <c r="N368" s="2" t="str">
        <f t="shared" si="5"/>
        <v/>
      </c>
      <c r="O368">
        <v>4.4560000000000004</v>
      </c>
      <c r="P368">
        <v>1.796</v>
      </c>
      <c r="Q368">
        <v>1.4159999999999999</v>
      </c>
      <c r="R368">
        <v>5</v>
      </c>
      <c r="S368" t="str">
        <f>IF(datos_limpios[[#This Row],[Seating Capacity ]]&gt;4,"SI","NO")</f>
        <v>SI</v>
      </c>
      <c r="T368">
        <v>50</v>
      </c>
    </row>
    <row r="369" spans="1:20" x14ac:dyDescent="0.3">
      <c r="A369" t="s">
        <v>128</v>
      </c>
      <c r="B369" t="s">
        <v>240</v>
      </c>
      <c r="C369">
        <v>21</v>
      </c>
      <c r="D369" s="3">
        <v>1490000</v>
      </c>
      <c r="E369" s="1">
        <f>datos_limpios[[#This Row],[Price INR   ]]*0.011</f>
        <v>16390</v>
      </c>
      <c r="F369">
        <v>2012</v>
      </c>
      <c r="G369">
        <v>42000</v>
      </c>
      <c r="H369" t="s">
        <v>21</v>
      </c>
      <c r="I369" t="s">
        <v>43</v>
      </c>
      <c r="J369" t="s">
        <v>85</v>
      </c>
      <c r="K369" t="s">
        <v>16</v>
      </c>
      <c r="L369" t="s">
        <v>130</v>
      </c>
      <c r="M369" t="s">
        <v>241</v>
      </c>
      <c r="N369" s="2" t="str">
        <f t="shared" si="5"/>
        <v/>
      </c>
      <c r="O369">
        <v>4.915</v>
      </c>
      <c r="P369">
        <v>1.8740000000000001</v>
      </c>
      <c r="Q369">
        <v>1.4550000000000001</v>
      </c>
      <c r="R369">
        <v>5</v>
      </c>
      <c r="S369" t="str">
        <f>IF(datos_limpios[[#This Row],[Seating Capacity ]]&gt;4,"SI","NO")</f>
        <v>SI</v>
      </c>
      <c r="T369">
        <v>65</v>
      </c>
    </row>
    <row r="370" spans="1:20" x14ac:dyDescent="0.3">
      <c r="A370" t="s">
        <v>128</v>
      </c>
      <c r="B370" t="s">
        <v>1055</v>
      </c>
      <c r="C370">
        <v>33</v>
      </c>
      <c r="D370" s="3">
        <v>1700000</v>
      </c>
      <c r="E370" s="1">
        <f>datos_limpios[[#This Row],[Price INR   ]]*0.011</f>
        <v>18700</v>
      </c>
      <c r="F370">
        <v>2014</v>
      </c>
      <c r="G370">
        <v>78000</v>
      </c>
      <c r="H370" t="s">
        <v>21</v>
      </c>
      <c r="I370" t="s">
        <v>43</v>
      </c>
      <c r="J370" t="s">
        <v>85</v>
      </c>
      <c r="K370" t="s">
        <v>16</v>
      </c>
      <c r="L370" t="s">
        <v>130</v>
      </c>
      <c r="M370" t="s">
        <v>365</v>
      </c>
      <c r="N370" s="2" t="str">
        <f t="shared" si="5"/>
        <v/>
      </c>
      <c r="O370">
        <v>4.6289999999999996</v>
      </c>
      <c r="P370">
        <v>1.8979999999999999</v>
      </c>
      <c r="Q370">
        <v>1.653</v>
      </c>
      <c r="R370">
        <v>5</v>
      </c>
      <c r="S370" t="str">
        <f>IF(datos_limpios[[#This Row],[Seating Capacity ]]&gt;4,"SI","NO")</f>
        <v>SI</v>
      </c>
      <c r="T370">
        <v>75</v>
      </c>
    </row>
    <row r="371" spans="1:20" x14ac:dyDescent="0.3">
      <c r="A371" t="s">
        <v>128</v>
      </c>
      <c r="B371" t="s">
        <v>1211</v>
      </c>
      <c r="C371">
        <v>89</v>
      </c>
      <c r="D371" s="3">
        <v>3300000</v>
      </c>
      <c r="E371" s="1">
        <f>datos_limpios[[#This Row],[Price INR   ]]*0.011</f>
        <v>36300</v>
      </c>
      <c r="F371">
        <v>2014</v>
      </c>
      <c r="G371">
        <v>25000</v>
      </c>
      <c r="H371" t="s">
        <v>21</v>
      </c>
      <c r="I371" t="s">
        <v>43</v>
      </c>
      <c r="J371" t="s">
        <v>85</v>
      </c>
      <c r="K371" t="s">
        <v>23</v>
      </c>
      <c r="L371" t="s">
        <v>277</v>
      </c>
      <c r="M371" t="s">
        <v>351</v>
      </c>
      <c r="N371" s="2" t="str">
        <f t="shared" si="5"/>
        <v/>
      </c>
      <c r="O371">
        <v>5.0890000000000004</v>
      </c>
      <c r="P371">
        <v>1.9830000000000001</v>
      </c>
      <c r="Q371">
        <v>1.7370000000000001</v>
      </c>
      <c r="R371">
        <v>6</v>
      </c>
      <c r="S371" t="str">
        <f>IF(datos_limpios[[#This Row],[Seating Capacity ]]&gt;4,"SI","NO")</f>
        <v>SI</v>
      </c>
      <c r="T371">
        <v>100</v>
      </c>
    </row>
    <row r="372" spans="1:20" x14ac:dyDescent="0.3">
      <c r="A372" t="s">
        <v>41</v>
      </c>
      <c r="B372" t="s">
        <v>662</v>
      </c>
      <c r="C372">
        <v>125</v>
      </c>
      <c r="D372" s="3">
        <v>1400000</v>
      </c>
      <c r="E372" s="1">
        <f>datos_limpios[[#This Row],[Price INR   ]]*0.011</f>
        <v>15400</v>
      </c>
      <c r="F372">
        <v>2014</v>
      </c>
      <c r="G372">
        <v>35000</v>
      </c>
      <c r="H372" t="s">
        <v>21</v>
      </c>
      <c r="I372" t="s">
        <v>43</v>
      </c>
      <c r="J372" t="s">
        <v>85</v>
      </c>
      <c r="K372" t="s">
        <v>16</v>
      </c>
      <c r="L372" t="s">
        <v>44</v>
      </c>
      <c r="M372" t="s">
        <v>179</v>
      </c>
      <c r="N372" s="2" t="str">
        <f t="shared" si="5"/>
        <v/>
      </c>
      <c r="O372">
        <v>4.6239999999999997</v>
      </c>
      <c r="P372">
        <v>2.0310000000000001</v>
      </c>
      <c r="Q372">
        <v>1.429</v>
      </c>
      <c r="R372">
        <v>5</v>
      </c>
      <c r="S372" t="str">
        <f>IF(datos_limpios[[#This Row],[Seating Capacity ]]&gt;4,"SI","NO")</f>
        <v>SI</v>
      </c>
      <c r="T372">
        <v>60</v>
      </c>
    </row>
    <row r="373" spans="1:20" x14ac:dyDescent="0.3">
      <c r="A373" t="s">
        <v>41</v>
      </c>
      <c r="B373" t="s">
        <v>340</v>
      </c>
      <c r="C373">
        <v>147</v>
      </c>
      <c r="D373" s="3">
        <v>2775000</v>
      </c>
      <c r="E373" s="1">
        <f>datos_limpios[[#This Row],[Price INR   ]]*0.011</f>
        <v>30525</v>
      </c>
      <c r="F373">
        <v>2018</v>
      </c>
      <c r="G373">
        <v>68189</v>
      </c>
      <c r="H373" t="s">
        <v>21</v>
      </c>
      <c r="I373" t="s">
        <v>43</v>
      </c>
      <c r="J373" t="s">
        <v>85</v>
      </c>
      <c r="K373" t="s">
        <v>16</v>
      </c>
      <c r="L373" t="s">
        <v>44</v>
      </c>
      <c r="M373" t="s">
        <v>45</v>
      </c>
      <c r="N373" s="2" t="str">
        <f t="shared" si="5"/>
        <v/>
      </c>
      <c r="O373">
        <v>4.633</v>
      </c>
      <c r="P373">
        <v>1.8109999999999999</v>
      </c>
      <c r="Q373">
        <v>1.429</v>
      </c>
      <c r="R373">
        <v>5</v>
      </c>
      <c r="S373" t="str">
        <f>IF(datos_limpios[[#This Row],[Seating Capacity ]]&gt;4,"SI","NO")</f>
        <v>SI</v>
      </c>
      <c r="T373">
        <v>57</v>
      </c>
    </row>
    <row r="374" spans="1:20" x14ac:dyDescent="0.3">
      <c r="A374" t="s">
        <v>41</v>
      </c>
      <c r="B374" t="s">
        <v>212</v>
      </c>
      <c r="C374">
        <v>150</v>
      </c>
      <c r="D374" s="3">
        <v>2800000</v>
      </c>
      <c r="E374" s="1">
        <f>datos_limpios[[#This Row],[Price INR   ]]*0.011</f>
        <v>30800</v>
      </c>
      <c r="F374">
        <v>2017</v>
      </c>
      <c r="G374">
        <v>29000</v>
      </c>
      <c r="H374" t="s">
        <v>21</v>
      </c>
      <c r="I374" t="s">
        <v>43</v>
      </c>
      <c r="J374" t="s">
        <v>85</v>
      </c>
      <c r="K374" t="s">
        <v>23</v>
      </c>
      <c r="L374" t="s">
        <v>44</v>
      </c>
      <c r="M374" t="s">
        <v>179</v>
      </c>
      <c r="N374" s="2" t="str">
        <f t="shared" si="5"/>
        <v/>
      </c>
      <c r="O374">
        <v>4.4539999999999997</v>
      </c>
      <c r="P374">
        <v>2.044</v>
      </c>
      <c r="Q374">
        <v>1.5449999999999999</v>
      </c>
      <c r="R374">
        <v>5</v>
      </c>
      <c r="S374" t="str">
        <f>IF(datos_limpios[[#This Row],[Seating Capacity ]]&gt;4,"SI","NO")</f>
        <v>SI</v>
      </c>
      <c r="T374">
        <v>63</v>
      </c>
    </row>
    <row r="375" spans="1:20" x14ac:dyDescent="0.3">
      <c r="A375" t="s">
        <v>107</v>
      </c>
      <c r="B375" t="s">
        <v>635</v>
      </c>
      <c r="C375">
        <v>253</v>
      </c>
      <c r="D375" s="3">
        <v>620000</v>
      </c>
      <c r="E375" s="1">
        <f>datos_limpios[[#This Row],[Price INR   ]]*0.011</f>
        <v>6820</v>
      </c>
      <c r="F375">
        <v>2017</v>
      </c>
      <c r="G375">
        <v>92000</v>
      </c>
      <c r="H375" t="s">
        <v>21</v>
      </c>
      <c r="I375" t="s">
        <v>14</v>
      </c>
      <c r="J375" t="s">
        <v>85</v>
      </c>
      <c r="K375" t="s">
        <v>16</v>
      </c>
      <c r="L375" t="s">
        <v>201</v>
      </c>
      <c r="M375" t="s">
        <v>349</v>
      </c>
      <c r="N375" s="2" t="str">
        <f t="shared" si="5"/>
        <v/>
      </c>
      <c r="O375">
        <v>3.9980000000000002</v>
      </c>
      <c r="P375">
        <v>1.7649999999999999</v>
      </c>
      <c r="Q375">
        <v>1.647</v>
      </c>
      <c r="R375">
        <v>5</v>
      </c>
      <c r="S375" t="str">
        <f>IF(datos_limpios[[#This Row],[Seating Capacity ]]&gt;4,"SI","NO")</f>
        <v>SI</v>
      </c>
      <c r="T375">
        <v>52</v>
      </c>
    </row>
    <row r="376" spans="1:20" x14ac:dyDescent="0.3">
      <c r="A376" t="s">
        <v>11</v>
      </c>
      <c r="B376" t="s">
        <v>489</v>
      </c>
      <c r="C376">
        <v>314</v>
      </c>
      <c r="D376" s="3">
        <v>425000</v>
      </c>
      <c r="E376" s="1">
        <f>datos_limpios[[#This Row],[Price INR   ]]*0.011</f>
        <v>4675</v>
      </c>
      <c r="F376">
        <v>2014</v>
      </c>
      <c r="G376">
        <v>75000</v>
      </c>
      <c r="H376" t="s">
        <v>21</v>
      </c>
      <c r="I376" t="s">
        <v>14</v>
      </c>
      <c r="J376" t="s">
        <v>85</v>
      </c>
      <c r="K376" t="s">
        <v>16</v>
      </c>
      <c r="L376" t="s">
        <v>201</v>
      </c>
      <c r="M376" t="s">
        <v>202</v>
      </c>
      <c r="N376" s="2" t="str">
        <f t="shared" si="5"/>
        <v/>
      </c>
      <c r="O376">
        <v>3.99</v>
      </c>
      <c r="P376">
        <v>1.68</v>
      </c>
      <c r="Q376">
        <v>1.5049999999999999</v>
      </c>
      <c r="R376">
        <v>5</v>
      </c>
      <c r="S376" t="str">
        <f>IF(datos_limpios[[#This Row],[Seating Capacity ]]&gt;4,"SI","NO")</f>
        <v>SI</v>
      </c>
      <c r="T376">
        <v>35</v>
      </c>
    </row>
    <row r="377" spans="1:20" x14ac:dyDescent="0.3">
      <c r="A377" t="s">
        <v>11</v>
      </c>
      <c r="B377" t="s">
        <v>1101</v>
      </c>
      <c r="C377">
        <v>336</v>
      </c>
      <c r="D377" s="3">
        <v>515000</v>
      </c>
      <c r="E377" s="1">
        <f>datos_limpios[[#This Row],[Price INR   ]]*0.011</f>
        <v>5665</v>
      </c>
      <c r="F377">
        <v>2015</v>
      </c>
      <c r="G377">
        <v>63587</v>
      </c>
      <c r="H377" t="s">
        <v>21</v>
      </c>
      <c r="I377" t="s">
        <v>14</v>
      </c>
      <c r="J377" t="s">
        <v>85</v>
      </c>
      <c r="K377" t="s">
        <v>16</v>
      </c>
      <c r="L377" t="s">
        <v>201</v>
      </c>
      <c r="M377" t="s">
        <v>202</v>
      </c>
      <c r="N377" s="2" t="str">
        <f t="shared" si="5"/>
        <v/>
      </c>
      <c r="O377">
        <v>3.99</v>
      </c>
      <c r="P377">
        <v>1.68</v>
      </c>
      <c r="Q377">
        <v>1.5049999999999999</v>
      </c>
      <c r="R377">
        <v>5</v>
      </c>
      <c r="S377" t="str">
        <f>IF(datos_limpios[[#This Row],[Seating Capacity ]]&gt;4,"SI","NO")</f>
        <v>SI</v>
      </c>
      <c r="T377">
        <v>35</v>
      </c>
    </row>
    <row r="378" spans="1:20" x14ac:dyDescent="0.3">
      <c r="A378" t="s">
        <v>11</v>
      </c>
      <c r="B378" t="s">
        <v>660</v>
      </c>
      <c r="C378">
        <v>362</v>
      </c>
      <c r="D378" s="3">
        <v>635000</v>
      </c>
      <c r="E378" s="1">
        <f>datos_limpios[[#This Row],[Price INR   ]]*0.011</f>
        <v>6985</v>
      </c>
      <c r="F378">
        <v>2016</v>
      </c>
      <c r="G378">
        <v>72200</v>
      </c>
      <c r="H378" t="s">
        <v>21</v>
      </c>
      <c r="I378" t="s">
        <v>14</v>
      </c>
      <c r="J378" t="s">
        <v>85</v>
      </c>
      <c r="K378" t="s">
        <v>16</v>
      </c>
      <c r="L378" t="s">
        <v>201</v>
      </c>
      <c r="M378" t="s">
        <v>202</v>
      </c>
      <c r="N378" s="2" t="str">
        <f t="shared" si="5"/>
        <v/>
      </c>
      <c r="O378">
        <v>4.4400000000000004</v>
      </c>
      <c r="P378">
        <v>1.6950000000000001</v>
      </c>
      <c r="Q378">
        <v>1.4950000000000001</v>
      </c>
      <c r="R378">
        <v>5</v>
      </c>
      <c r="S378" t="str">
        <f>IF(datos_limpios[[#This Row],[Seating Capacity ]]&gt;4,"SI","NO")</f>
        <v>SI</v>
      </c>
      <c r="T378">
        <v>40</v>
      </c>
    </row>
    <row r="379" spans="1:20" x14ac:dyDescent="0.3">
      <c r="A379" t="s">
        <v>11</v>
      </c>
      <c r="B379" t="s">
        <v>660</v>
      </c>
      <c r="C379">
        <v>375</v>
      </c>
      <c r="D379" s="3">
        <v>690000</v>
      </c>
      <c r="E379" s="1">
        <f>datos_limpios[[#This Row],[Price INR   ]]*0.011</f>
        <v>7590</v>
      </c>
      <c r="F379">
        <v>2016</v>
      </c>
      <c r="G379">
        <v>38000</v>
      </c>
      <c r="H379" t="s">
        <v>21</v>
      </c>
      <c r="I379" t="s">
        <v>14</v>
      </c>
      <c r="J379" t="s">
        <v>85</v>
      </c>
      <c r="K379" t="s">
        <v>16</v>
      </c>
      <c r="L379" t="s">
        <v>201</v>
      </c>
      <c r="M379" t="s">
        <v>202</v>
      </c>
      <c r="N379" s="2" t="str">
        <f t="shared" si="5"/>
        <v/>
      </c>
      <c r="O379">
        <v>4.4400000000000004</v>
      </c>
      <c r="P379">
        <v>1.6950000000000001</v>
      </c>
      <c r="Q379">
        <v>1.4950000000000001</v>
      </c>
      <c r="R379">
        <v>5</v>
      </c>
      <c r="S379" t="str">
        <f>IF(datos_limpios[[#This Row],[Seating Capacity ]]&gt;4,"SI","NO")</f>
        <v>SI</v>
      </c>
      <c r="T379">
        <v>40</v>
      </c>
    </row>
    <row r="380" spans="1:20" x14ac:dyDescent="0.3">
      <c r="A380" t="s">
        <v>441</v>
      </c>
      <c r="B380" t="s">
        <v>1129</v>
      </c>
      <c r="C380">
        <v>775</v>
      </c>
      <c r="D380" s="3">
        <v>3600000</v>
      </c>
      <c r="E380" s="1">
        <f>datos_limpios[[#This Row],[Price INR   ]]*0.011</f>
        <v>39600</v>
      </c>
      <c r="F380">
        <v>2014</v>
      </c>
      <c r="G380">
        <v>32000</v>
      </c>
      <c r="H380" t="s">
        <v>21</v>
      </c>
      <c r="I380" t="s">
        <v>43</v>
      </c>
      <c r="J380" t="s">
        <v>85</v>
      </c>
      <c r="K380" t="s">
        <v>23</v>
      </c>
      <c r="L380" t="s">
        <v>373</v>
      </c>
      <c r="M380" t="s">
        <v>1130</v>
      </c>
      <c r="N380" s="2" t="str">
        <f t="shared" si="5"/>
        <v/>
      </c>
      <c r="O380">
        <v>5.2519999999999998</v>
      </c>
      <c r="P380">
        <v>1.899</v>
      </c>
      <c r="Q380">
        <v>1.4570000000000001</v>
      </c>
      <c r="R380">
        <v>5</v>
      </c>
      <c r="S380" t="str">
        <f>IF(datos_limpios[[#This Row],[Seating Capacity ]]&gt;4,"SI","NO")</f>
        <v>SI</v>
      </c>
      <c r="T380">
        <v>83</v>
      </c>
    </row>
    <row r="381" spans="1:20" x14ac:dyDescent="0.3">
      <c r="A381" t="s">
        <v>136</v>
      </c>
      <c r="B381" t="s">
        <v>777</v>
      </c>
      <c r="C381">
        <v>952</v>
      </c>
      <c r="D381" s="3">
        <v>1698999</v>
      </c>
      <c r="E381" s="1">
        <f>datos_limpios[[#This Row],[Price INR   ]]*0.011</f>
        <v>18688.988999999998</v>
      </c>
      <c r="F381">
        <v>2021</v>
      </c>
      <c r="G381">
        <v>37500</v>
      </c>
      <c r="H381" t="s">
        <v>21</v>
      </c>
      <c r="I381" t="s">
        <v>14</v>
      </c>
      <c r="J381" t="s">
        <v>85</v>
      </c>
      <c r="K381" t="s">
        <v>16</v>
      </c>
      <c r="L381" t="s">
        <v>457</v>
      </c>
      <c r="M381" t="s">
        <v>458</v>
      </c>
      <c r="N381" s="2" t="str">
        <f t="shared" si="5"/>
        <v/>
      </c>
      <c r="O381">
        <v>3.9849999999999999</v>
      </c>
      <c r="P381">
        <v>1.82</v>
      </c>
      <c r="Q381">
        <v>1.8440000000000001</v>
      </c>
      <c r="R381">
        <v>4</v>
      </c>
      <c r="S381" t="str">
        <f>IF(datos_limpios[[#This Row],[Seating Capacity ]]&gt;4,"SI","NO")</f>
        <v>NO</v>
      </c>
      <c r="T381">
        <v>57</v>
      </c>
    </row>
    <row r="382" spans="1:20" x14ac:dyDescent="0.3">
      <c r="A382" t="s">
        <v>19</v>
      </c>
      <c r="B382" t="s">
        <v>495</v>
      </c>
      <c r="C382">
        <v>1227</v>
      </c>
      <c r="D382" s="3">
        <v>600000</v>
      </c>
      <c r="E382" s="1">
        <f>datos_limpios[[#This Row],[Price INR   ]]*0.011</f>
        <v>6600</v>
      </c>
      <c r="F382">
        <v>2017</v>
      </c>
      <c r="G382">
        <v>86000</v>
      </c>
      <c r="H382" t="s">
        <v>21</v>
      </c>
      <c r="I382" t="s">
        <v>14</v>
      </c>
      <c r="J382" t="s">
        <v>85</v>
      </c>
      <c r="K382" t="s">
        <v>23</v>
      </c>
      <c r="L382" t="s">
        <v>24</v>
      </c>
      <c r="M382" t="s">
        <v>144</v>
      </c>
      <c r="N382" s="2" t="str">
        <f t="shared" si="5"/>
        <v/>
      </c>
      <c r="O382">
        <v>4.49</v>
      </c>
      <c r="P382">
        <v>1.73</v>
      </c>
      <c r="Q382">
        <v>1.4850000000000001</v>
      </c>
      <c r="R382">
        <v>5</v>
      </c>
      <c r="S382" t="str">
        <f>IF(datos_limpios[[#This Row],[Seating Capacity ]]&gt;4,"SI","NO")</f>
        <v>SI</v>
      </c>
      <c r="T382">
        <v>43</v>
      </c>
    </row>
    <row r="383" spans="1:20" x14ac:dyDescent="0.3">
      <c r="A383" t="s">
        <v>19</v>
      </c>
      <c r="B383" t="s">
        <v>143</v>
      </c>
      <c r="C383">
        <v>1241</v>
      </c>
      <c r="D383" s="3">
        <v>625000</v>
      </c>
      <c r="E383" s="1">
        <f>datos_limpios[[#This Row],[Price INR   ]]*0.011</f>
        <v>6875</v>
      </c>
      <c r="F383">
        <v>2016</v>
      </c>
      <c r="G383">
        <v>51330</v>
      </c>
      <c r="H383" t="s">
        <v>21</v>
      </c>
      <c r="I383" t="s">
        <v>14</v>
      </c>
      <c r="J383" t="s">
        <v>85</v>
      </c>
      <c r="K383" t="s">
        <v>16</v>
      </c>
      <c r="L383" t="s">
        <v>24</v>
      </c>
      <c r="M383" t="s">
        <v>144</v>
      </c>
      <c r="N383" s="2" t="str">
        <f t="shared" si="5"/>
        <v/>
      </c>
      <c r="O383">
        <v>4.49</v>
      </c>
      <c r="P383">
        <v>1.73</v>
      </c>
      <c r="Q383">
        <v>1.4850000000000001</v>
      </c>
      <c r="R383">
        <v>5</v>
      </c>
      <c r="S383" t="str">
        <f>IF(datos_limpios[[#This Row],[Seating Capacity ]]&gt;4,"SI","NO")</f>
        <v>SI</v>
      </c>
      <c r="T383">
        <v>43</v>
      </c>
    </row>
    <row r="384" spans="1:20" x14ac:dyDescent="0.3">
      <c r="A384" t="s">
        <v>19</v>
      </c>
      <c r="B384" t="s">
        <v>1013</v>
      </c>
      <c r="C384">
        <v>1274</v>
      </c>
      <c r="D384" s="3">
        <v>675000</v>
      </c>
      <c r="E384" s="1">
        <f>datos_limpios[[#This Row],[Price INR   ]]*0.011</f>
        <v>7425</v>
      </c>
      <c r="F384">
        <v>2017</v>
      </c>
      <c r="G384">
        <v>125372</v>
      </c>
      <c r="H384" t="s">
        <v>21</v>
      </c>
      <c r="I384" t="s">
        <v>14</v>
      </c>
      <c r="J384" t="s">
        <v>85</v>
      </c>
      <c r="K384" t="s">
        <v>16</v>
      </c>
      <c r="L384" t="s">
        <v>24</v>
      </c>
      <c r="M384" t="s">
        <v>144</v>
      </c>
      <c r="N384" s="2" t="str">
        <f t="shared" si="5"/>
        <v/>
      </c>
      <c r="O384">
        <v>4.3</v>
      </c>
      <c r="P384">
        <v>1.7649999999999999</v>
      </c>
      <c r="Q384">
        <v>1.59</v>
      </c>
      <c r="R384">
        <v>5</v>
      </c>
      <c r="S384" t="str">
        <f>IF(datos_limpios[[#This Row],[Seating Capacity ]]&gt;4,"SI","NO")</f>
        <v>SI</v>
      </c>
      <c r="T384">
        <v>48</v>
      </c>
    </row>
    <row r="385" spans="1:20" x14ac:dyDescent="0.3">
      <c r="A385" t="s">
        <v>19</v>
      </c>
      <c r="B385" t="s">
        <v>762</v>
      </c>
      <c r="C385">
        <v>1337</v>
      </c>
      <c r="D385" s="3">
        <v>795000</v>
      </c>
      <c r="E385" s="1">
        <f>datos_limpios[[#This Row],[Price INR   ]]*0.011</f>
        <v>8745</v>
      </c>
      <c r="F385">
        <v>2017</v>
      </c>
      <c r="G385">
        <v>52245</v>
      </c>
      <c r="H385" t="s">
        <v>21</v>
      </c>
      <c r="I385" t="s">
        <v>14</v>
      </c>
      <c r="J385" t="s">
        <v>85</v>
      </c>
      <c r="K385" t="s">
        <v>16</v>
      </c>
      <c r="L385" t="s">
        <v>24</v>
      </c>
      <c r="M385" t="s">
        <v>144</v>
      </c>
      <c r="N385" s="2" t="str">
        <f t="shared" si="5"/>
        <v/>
      </c>
      <c r="O385">
        <v>4.3</v>
      </c>
      <c r="P385">
        <v>1.7849999999999999</v>
      </c>
      <c r="Q385">
        <v>1.595</v>
      </c>
      <c r="R385">
        <v>5</v>
      </c>
      <c r="S385" t="str">
        <f>IF(datos_limpios[[#This Row],[Seating Capacity ]]&gt;4,"SI","NO")</f>
        <v>SI</v>
      </c>
      <c r="T385">
        <v>48</v>
      </c>
    </row>
    <row r="386" spans="1:20" x14ac:dyDescent="0.3">
      <c r="A386" t="s">
        <v>119</v>
      </c>
      <c r="B386" t="s">
        <v>886</v>
      </c>
      <c r="C386">
        <v>1409</v>
      </c>
      <c r="D386" s="3">
        <v>1275000</v>
      </c>
      <c r="E386" s="1">
        <f>datos_limpios[[#This Row],[Price INR   ]]*0.011</f>
        <v>14025</v>
      </c>
      <c r="F386">
        <v>2012</v>
      </c>
      <c r="G386">
        <v>101000</v>
      </c>
      <c r="H386" t="s">
        <v>21</v>
      </c>
      <c r="I386" t="s">
        <v>43</v>
      </c>
      <c r="J386" t="s">
        <v>85</v>
      </c>
      <c r="K386" t="s">
        <v>23</v>
      </c>
      <c r="L386" t="s">
        <v>121</v>
      </c>
      <c r="M386" t="s">
        <v>887</v>
      </c>
      <c r="N386" s="2" t="str">
        <f t="shared" ref="N386:N449" si="6">MID(M386, 1, FIND("@", M386) - LEN(MID(M386, 1, FIND("@", M386) - 1)) - 1)</f>
        <v/>
      </c>
      <c r="O386">
        <v>4.8680000000000003</v>
      </c>
      <c r="P386">
        <v>1.8540000000000001</v>
      </c>
      <c r="Q386">
        <v>1.47</v>
      </c>
      <c r="R386">
        <v>5</v>
      </c>
      <c r="S386" t="str">
        <f>IF(datos_limpios[[#This Row],[Seating Capacity ]]&gt;4,"SI","NO")</f>
        <v>SI</v>
      </c>
      <c r="T386">
        <v>80</v>
      </c>
    </row>
    <row r="387" spans="1:20" x14ac:dyDescent="0.3">
      <c r="A387" t="s">
        <v>119</v>
      </c>
      <c r="B387" t="s">
        <v>895</v>
      </c>
      <c r="C387">
        <v>1422</v>
      </c>
      <c r="D387" s="3">
        <v>1750000</v>
      </c>
      <c r="E387" s="1">
        <f>datos_limpios[[#This Row],[Price INR   ]]*0.011</f>
        <v>19250</v>
      </c>
      <c r="F387">
        <v>2014</v>
      </c>
      <c r="G387">
        <v>59000</v>
      </c>
      <c r="H387" t="s">
        <v>21</v>
      </c>
      <c r="I387" t="s">
        <v>43</v>
      </c>
      <c r="J387" t="s">
        <v>85</v>
      </c>
      <c r="K387" t="s">
        <v>16</v>
      </c>
      <c r="L387" t="s">
        <v>121</v>
      </c>
      <c r="M387" t="s">
        <v>249</v>
      </c>
      <c r="N387" s="2" t="str">
        <f t="shared" si="6"/>
        <v/>
      </c>
      <c r="O387">
        <v>4.8789999999999996</v>
      </c>
      <c r="P387">
        <v>1.8540000000000001</v>
      </c>
      <c r="Q387">
        <v>1.474</v>
      </c>
      <c r="R387">
        <v>5</v>
      </c>
      <c r="S387" t="str">
        <f>IF(datos_limpios[[#This Row],[Seating Capacity ]]&gt;4,"SI","NO")</f>
        <v>SI</v>
      </c>
      <c r="T387">
        <v>80</v>
      </c>
    </row>
    <row r="388" spans="1:20" x14ac:dyDescent="0.3">
      <c r="A388" t="s">
        <v>119</v>
      </c>
      <c r="B388" t="s">
        <v>693</v>
      </c>
      <c r="C388">
        <v>1437</v>
      </c>
      <c r="D388" s="3">
        <v>2275000</v>
      </c>
      <c r="E388" s="1">
        <f>datos_limpios[[#This Row],[Price INR   ]]*0.011</f>
        <v>25025</v>
      </c>
      <c r="F388">
        <v>2016</v>
      </c>
      <c r="G388">
        <v>61109</v>
      </c>
      <c r="H388" t="s">
        <v>21</v>
      </c>
      <c r="I388" t="s">
        <v>43</v>
      </c>
      <c r="J388" t="s">
        <v>85</v>
      </c>
      <c r="K388" t="s">
        <v>23</v>
      </c>
      <c r="L388" t="s">
        <v>121</v>
      </c>
      <c r="M388" t="s">
        <v>342</v>
      </c>
      <c r="N388" s="2" t="str">
        <f t="shared" si="6"/>
        <v/>
      </c>
      <c r="O388">
        <v>4.4240000000000004</v>
      </c>
      <c r="P388">
        <v>1.804</v>
      </c>
      <c r="Q388">
        <v>1.494</v>
      </c>
      <c r="R388">
        <v>5</v>
      </c>
      <c r="S388" t="str">
        <f>IF(datos_limpios[[#This Row],[Seating Capacity ]]&gt;4,"SI","NO")</f>
        <v>SI</v>
      </c>
      <c r="T388">
        <v>50</v>
      </c>
    </row>
    <row r="389" spans="1:20" x14ac:dyDescent="0.3">
      <c r="A389" t="s">
        <v>119</v>
      </c>
      <c r="B389" t="s">
        <v>859</v>
      </c>
      <c r="C389">
        <v>1453</v>
      </c>
      <c r="D389" s="3">
        <v>2650000</v>
      </c>
      <c r="E389" s="1">
        <f>datos_limpios[[#This Row],[Price INR   ]]*0.011</f>
        <v>29150</v>
      </c>
      <c r="F389">
        <v>2017</v>
      </c>
      <c r="G389">
        <v>70000</v>
      </c>
      <c r="H389" t="s">
        <v>21</v>
      </c>
      <c r="I389" t="s">
        <v>43</v>
      </c>
      <c r="J389" t="s">
        <v>85</v>
      </c>
      <c r="K389" t="s">
        <v>23</v>
      </c>
      <c r="L389" t="s">
        <v>121</v>
      </c>
      <c r="M389" t="s">
        <v>122</v>
      </c>
      <c r="N389" s="2" t="str">
        <f t="shared" si="6"/>
        <v/>
      </c>
      <c r="O389">
        <v>4.6859999999999999</v>
      </c>
      <c r="P389">
        <v>1.81</v>
      </c>
      <c r="Q389">
        <v>1.4419999999999999</v>
      </c>
      <c r="R389">
        <v>5</v>
      </c>
      <c r="S389" t="str">
        <f>IF(datos_limpios[[#This Row],[Seating Capacity ]]&gt;4,"SI","NO")</f>
        <v>SI</v>
      </c>
      <c r="T389">
        <v>66</v>
      </c>
    </row>
    <row r="390" spans="1:20" x14ac:dyDescent="0.3">
      <c r="A390" t="s">
        <v>50</v>
      </c>
      <c r="B390" t="s">
        <v>1261</v>
      </c>
      <c r="C390">
        <v>1595</v>
      </c>
      <c r="D390" s="3">
        <v>550000</v>
      </c>
      <c r="E390" s="1">
        <f>datos_limpios[[#This Row],[Price INR   ]]*0.011</f>
        <v>6050</v>
      </c>
      <c r="F390">
        <v>2014</v>
      </c>
      <c r="G390">
        <v>65000</v>
      </c>
      <c r="H390" t="s">
        <v>21</v>
      </c>
      <c r="I390" t="s">
        <v>14</v>
      </c>
      <c r="J390" t="s">
        <v>85</v>
      </c>
      <c r="K390" t="s">
        <v>16</v>
      </c>
      <c r="L390" t="s">
        <v>52</v>
      </c>
      <c r="M390" t="s">
        <v>223</v>
      </c>
      <c r="N390" s="2" t="str">
        <f t="shared" si="6"/>
        <v/>
      </c>
      <c r="O390">
        <v>4.3310000000000004</v>
      </c>
      <c r="P390">
        <v>1.8220000000000001</v>
      </c>
      <c r="Q390">
        <v>1.671</v>
      </c>
      <c r="R390">
        <v>5</v>
      </c>
      <c r="S390" t="str">
        <f>IF(datos_limpios[[#This Row],[Seating Capacity ]]&gt;4,"SI","NO")</f>
        <v>SI</v>
      </c>
      <c r="T390">
        <v>50</v>
      </c>
    </row>
    <row r="391" spans="1:20" x14ac:dyDescent="0.3">
      <c r="A391" t="s">
        <v>55</v>
      </c>
      <c r="B391" t="s">
        <v>1126</v>
      </c>
      <c r="C391">
        <v>1654</v>
      </c>
      <c r="D391" s="3">
        <v>960000</v>
      </c>
      <c r="E391" s="1">
        <f>datos_limpios[[#This Row],[Price INR   ]]*0.011</f>
        <v>10560</v>
      </c>
      <c r="F391">
        <v>2018</v>
      </c>
      <c r="G391">
        <v>24000</v>
      </c>
      <c r="H391" t="s">
        <v>21</v>
      </c>
      <c r="I391" t="s">
        <v>14</v>
      </c>
      <c r="J391" t="s">
        <v>85</v>
      </c>
      <c r="K391" t="s">
        <v>16</v>
      </c>
      <c r="L391" t="s">
        <v>52</v>
      </c>
      <c r="M391" t="s">
        <v>53</v>
      </c>
      <c r="N391" s="2" t="str">
        <f t="shared" si="6"/>
        <v/>
      </c>
      <c r="O391">
        <v>4.3150000000000004</v>
      </c>
      <c r="P391">
        <v>1.8220000000000001</v>
      </c>
      <c r="Q391">
        <v>1.6950000000000001</v>
      </c>
      <c r="R391">
        <v>5</v>
      </c>
      <c r="S391" t="str">
        <f>IF(datos_limpios[[#This Row],[Seating Capacity ]]&gt;4,"SI","NO")</f>
        <v>SI</v>
      </c>
      <c r="T391">
        <v>50</v>
      </c>
    </row>
    <row r="392" spans="1:20" x14ac:dyDescent="0.3">
      <c r="A392" t="s">
        <v>46</v>
      </c>
      <c r="B392" t="s">
        <v>612</v>
      </c>
      <c r="C392">
        <v>1690</v>
      </c>
      <c r="D392" s="3">
        <v>2500000</v>
      </c>
      <c r="E392" s="1">
        <f>datos_limpios[[#This Row],[Price INR   ]]*0.011</f>
        <v>27500</v>
      </c>
      <c r="F392">
        <v>2017</v>
      </c>
      <c r="G392">
        <v>82900</v>
      </c>
      <c r="H392" t="s">
        <v>21</v>
      </c>
      <c r="I392" t="s">
        <v>43</v>
      </c>
      <c r="J392" t="s">
        <v>85</v>
      </c>
      <c r="K392" t="s">
        <v>16</v>
      </c>
      <c r="L392" t="s">
        <v>130</v>
      </c>
      <c r="M392" t="s">
        <v>469</v>
      </c>
      <c r="N392" s="2" t="str">
        <f t="shared" si="6"/>
        <v/>
      </c>
      <c r="O392">
        <v>4.8609999999999998</v>
      </c>
      <c r="P392">
        <v>1.8640000000000001</v>
      </c>
      <c r="Q392">
        <v>1.4830000000000001</v>
      </c>
      <c r="R392">
        <v>5</v>
      </c>
      <c r="S392" t="str">
        <f>IF(datos_limpios[[#This Row],[Seating Capacity ]]&gt;4,"SI","NO")</f>
        <v>SI</v>
      </c>
      <c r="T392">
        <v>66</v>
      </c>
    </row>
    <row r="393" spans="1:20" x14ac:dyDescent="0.3">
      <c r="A393" t="s">
        <v>31</v>
      </c>
      <c r="B393" t="s">
        <v>400</v>
      </c>
      <c r="C393">
        <v>1813</v>
      </c>
      <c r="D393" s="3">
        <v>1549000</v>
      </c>
      <c r="E393" s="1">
        <f>datos_limpios[[#This Row],[Price INR   ]]*0.011</f>
        <v>17039</v>
      </c>
      <c r="F393">
        <v>2018</v>
      </c>
      <c r="G393">
        <v>95315</v>
      </c>
      <c r="H393" t="s">
        <v>21</v>
      </c>
      <c r="I393" t="s">
        <v>14</v>
      </c>
      <c r="J393" t="s">
        <v>85</v>
      </c>
      <c r="K393" t="s">
        <v>23</v>
      </c>
      <c r="L393" t="s">
        <v>36</v>
      </c>
      <c r="M393" t="s">
        <v>37</v>
      </c>
      <c r="N393" s="2" t="str">
        <f t="shared" si="6"/>
        <v/>
      </c>
      <c r="O393">
        <v>4.7350000000000003</v>
      </c>
      <c r="P393">
        <v>1.83</v>
      </c>
      <c r="Q393">
        <v>1.7949999999999999</v>
      </c>
      <c r="R393">
        <v>7</v>
      </c>
      <c r="S393" t="str">
        <f>IF(datos_limpios[[#This Row],[Seating Capacity ]]&gt;4,"SI","NO")</f>
        <v>SI</v>
      </c>
      <c r="T393">
        <v>55</v>
      </c>
    </row>
    <row r="394" spans="1:20" x14ac:dyDescent="0.3">
      <c r="A394" t="s">
        <v>68</v>
      </c>
      <c r="B394" t="s">
        <v>1274</v>
      </c>
      <c r="C394">
        <v>1895</v>
      </c>
      <c r="D394" s="3">
        <v>500000</v>
      </c>
      <c r="E394" s="1">
        <f>datos_limpios[[#This Row],[Price INR   ]]*0.011</f>
        <v>5500</v>
      </c>
      <c r="F394">
        <v>2014</v>
      </c>
      <c r="G394">
        <v>62000</v>
      </c>
      <c r="H394" t="s">
        <v>21</v>
      </c>
      <c r="I394" t="s">
        <v>14</v>
      </c>
      <c r="J394" t="s">
        <v>85</v>
      </c>
      <c r="K394" t="s">
        <v>16</v>
      </c>
      <c r="L394" t="s">
        <v>201</v>
      </c>
      <c r="M394" t="s">
        <v>1028</v>
      </c>
      <c r="N394" s="2" t="str">
        <f t="shared" si="6"/>
        <v/>
      </c>
      <c r="O394">
        <v>3.9870000000000001</v>
      </c>
      <c r="P394">
        <v>1.698</v>
      </c>
      <c r="Q394">
        <v>1.4830000000000001</v>
      </c>
      <c r="R394">
        <v>5</v>
      </c>
      <c r="S394" t="str">
        <f>IF(datos_limpios[[#This Row],[Seating Capacity ]]&gt;4,"SI","NO")</f>
        <v>SI</v>
      </c>
      <c r="T394">
        <v>45</v>
      </c>
    </row>
    <row r="395" spans="1:20" x14ac:dyDescent="0.3">
      <c r="A395" t="s">
        <v>128</v>
      </c>
      <c r="B395" t="s">
        <v>980</v>
      </c>
      <c r="C395">
        <v>114</v>
      </c>
      <c r="D395" s="3">
        <v>5800000</v>
      </c>
      <c r="E395" s="1">
        <f>datos_limpios[[#This Row],[Price INR   ]]*0.011</f>
        <v>63799.999999999993</v>
      </c>
      <c r="F395">
        <v>2021</v>
      </c>
      <c r="G395">
        <v>7935</v>
      </c>
      <c r="H395" t="s">
        <v>13</v>
      </c>
      <c r="I395" t="s">
        <v>43</v>
      </c>
      <c r="J395" t="s">
        <v>85</v>
      </c>
      <c r="K395" t="s">
        <v>287</v>
      </c>
      <c r="L395" t="s">
        <v>274</v>
      </c>
      <c r="M395" t="s">
        <v>981</v>
      </c>
      <c r="N395" s="2" t="str">
        <f t="shared" si="6"/>
        <v/>
      </c>
      <c r="O395">
        <v>4.9390000000000001</v>
      </c>
      <c r="P395">
        <v>1.8859999999999999</v>
      </c>
      <c r="Q395">
        <v>1.4570000000000001</v>
      </c>
      <c r="R395">
        <v>5</v>
      </c>
      <c r="S395" t="str">
        <f>IF(datos_limpios[[#This Row],[Seating Capacity ]]&gt;4,"SI","NO")</f>
        <v>SI</v>
      </c>
      <c r="T395">
        <v>73</v>
      </c>
    </row>
    <row r="396" spans="1:20" x14ac:dyDescent="0.3">
      <c r="A396" t="s">
        <v>688</v>
      </c>
      <c r="B396" t="s">
        <v>1155</v>
      </c>
      <c r="C396">
        <v>222</v>
      </c>
      <c r="D396" s="3">
        <v>335000</v>
      </c>
      <c r="E396" s="1">
        <f>datos_limpios[[#This Row],[Price INR   ]]*0.011</f>
        <v>3685</v>
      </c>
      <c r="F396">
        <v>2017</v>
      </c>
      <c r="G396">
        <v>34000</v>
      </c>
      <c r="H396" t="s">
        <v>13</v>
      </c>
      <c r="I396" t="s">
        <v>14</v>
      </c>
      <c r="J396" t="s">
        <v>85</v>
      </c>
      <c r="K396" t="s">
        <v>16</v>
      </c>
      <c r="L396" t="s">
        <v>17</v>
      </c>
      <c r="M396" t="s">
        <v>690</v>
      </c>
      <c r="N396" s="2" t="str">
        <f t="shared" si="6"/>
        <v/>
      </c>
      <c r="O396">
        <v>3.9950000000000001</v>
      </c>
      <c r="P396">
        <v>1.635</v>
      </c>
      <c r="Q396">
        <v>1.49</v>
      </c>
      <c r="R396">
        <v>7</v>
      </c>
      <c r="S396" t="str">
        <f>IF(datos_limpios[[#This Row],[Seating Capacity ]]&gt;4,"SI","NO")</f>
        <v>SI</v>
      </c>
      <c r="T396">
        <v>35</v>
      </c>
    </row>
    <row r="397" spans="1:20" x14ac:dyDescent="0.3">
      <c r="A397" t="s">
        <v>11</v>
      </c>
      <c r="B397" t="s">
        <v>164</v>
      </c>
      <c r="C397">
        <v>292</v>
      </c>
      <c r="D397" s="3">
        <v>310000</v>
      </c>
      <c r="E397" s="1">
        <f>datos_limpios[[#This Row],[Price INR   ]]*0.011</f>
        <v>3410</v>
      </c>
      <c r="F397">
        <v>2014</v>
      </c>
      <c r="G397">
        <v>49000</v>
      </c>
      <c r="H397" t="s">
        <v>13</v>
      </c>
      <c r="I397" t="s">
        <v>14</v>
      </c>
      <c r="J397" t="s">
        <v>85</v>
      </c>
      <c r="K397" t="s">
        <v>23</v>
      </c>
      <c r="L397" t="s">
        <v>17</v>
      </c>
      <c r="M397" t="s">
        <v>18</v>
      </c>
      <c r="N397" s="2" t="str">
        <f t="shared" si="6"/>
        <v/>
      </c>
      <c r="O397">
        <v>3.61</v>
      </c>
      <c r="P397">
        <v>1.68</v>
      </c>
      <c r="Q397">
        <v>1.5</v>
      </c>
      <c r="R397">
        <v>5</v>
      </c>
      <c r="S397" t="str">
        <f>IF(datos_limpios[[#This Row],[Seating Capacity ]]&gt;4,"SI","NO")</f>
        <v>SI</v>
      </c>
      <c r="T397">
        <v>35</v>
      </c>
    </row>
    <row r="398" spans="1:20" x14ac:dyDescent="0.3">
      <c r="A398" t="s">
        <v>11</v>
      </c>
      <c r="B398" t="s">
        <v>717</v>
      </c>
      <c r="C398">
        <v>308</v>
      </c>
      <c r="D398" s="3">
        <v>395000</v>
      </c>
      <c r="E398" s="1">
        <f>datos_limpios[[#This Row],[Price INR   ]]*0.011</f>
        <v>4345</v>
      </c>
      <c r="F398">
        <v>2014</v>
      </c>
      <c r="G398">
        <v>44527</v>
      </c>
      <c r="H398" t="s">
        <v>13</v>
      </c>
      <c r="I398" t="s">
        <v>14</v>
      </c>
      <c r="J398" t="s">
        <v>85</v>
      </c>
      <c r="K398" t="s">
        <v>16</v>
      </c>
      <c r="L398" t="s">
        <v>17</v>
      </c>
      <c r="M398" t="s">
        <v>18</v>
      </c>
      <c r="N398" s="2" t="str">
        <f t="shared" si="6"/>
        <v/>
      </c>
      <c r="O398">
        <v>3.99</v>
      </c>
      <c r="P398">
        <v>1.68</v>
      </c>
      <c r="Q398">
        <v>1.5049999999999999</v>
      </c>
      <c r="R398">
        <v>5</v>
      </c>
      <c r="S398" t="str">
        <f>IF(datos_limpios[[#This Row],[Seating Capacity ]]&gt;4,"SI","NO")</f>
        <v>SI</v>
      </c>
      <c r="T398">
        <v>35</v>
      </c>
    </row>
    <row r="399" spans="1:20" x14ac:dyDescent="0.3">
      <c r="A399" t="s">
        <v>11</v>
      </c>
      <c r="B399" t="s">
        <v>565</v>
      </c>
      <c r="C399">
        <v>329</v>
      </c>
      <c r="D399" s="3">
        <v>495000</v>
      </c>
      <c r="E399" s="1">
        <f>datos_limpios[[#This Row],[Price INR   ]]*0.011</f>
        <v>5445</v>
      </c>
      <c r="F399">
        <v>2015</v>
      </c>
      <c r="G399">
        <v>52000</v>
      </c>
      <c r="H399" t="s">
        <v>13</v>
      </c>
      <c r="I399" t="s">
        <v>14</v>
      </c>
      <c r="J399" t="s">
        <v>85</v>
      </c>
      <c r="K399" t="s">
        <v>16</v>
      </c>
      <c r="L399" t="s">
        <v>100</v>
      </c>
      <c r="M399" t="s">
        <v>101</v>
      </c>
      <c r="N399" s="2" t="str">
        <f t="shared" si="6"/>
        <v/>
      </c>
      <c r="O399">
        <v>3.9550000000000001</v>
      </c>
      <c r="P399">
        <v>1.694</v>
      </c>
      <c r="Q399">
        <v>1.544</v>
      </c>
      <c r="R399">
        <v>5</v>
      </c>
      <c r="S399" t="str">
        <f>IF(datos_limpios[[#This Row],[Seating Capacity ]]&gt;4,"SI","NO")</f>
        <v>SI</v>
      </c>
      <c r="T399">
        <v>40</v>
      </c>
    </row>
    <row r="400" spans="1:20" x14ac:dyDescent="0.3">
      <c r="A400" t="s">
        <v>11</v>
      </c>
      <c r="B400" t="s">
        <v>246</v>
      </c>
      <c r="C400">
        <v>333</v>
      </c>
      <c r="D400" s="3">
        <v>500000</v>
      </c>
      <c r="E400" s="1">
        <f>datos_limpios[[#This Row],[Price INR   ]]*0.011</f>
        <v>5500</v>
      </c>
      <c r="F400">
        <v>2013</v>
      </c>
      <c r="G400">
        <v>65000</v>
      </c>
      <c r="H400" t="s">
        <v>13</v>
      </c>
      <c r="I400" t="s">
        <v>14</v>
      </c>
      <c r="J400" t="s">
        <v>85</v>
      </c>
      <c r="K400" t="s">
        <v>16</v>
      </c>
      <c r="L400" t="s">
        <v>169</v>
      </c>
      <c r="M400" t="s">
        <v>726</v>
      </c>
      <c r="N400" s="2" t="str">
        <f t="shared" si="6"/>
        <v/>
      </c>
      <c r="O400">
        <v>4.4400000000000004</v>
      </c>
      <c r="P400">
        <v>1.6950000000000001</v>
      </c>
      <c r="Q400">
        <v>1.4850000000000001</v>
      </c>
      <c r="R400">
        <v>5</v>
      </c>
      <c r="S400" t="str">
        <f>IF(datos_limpios[[#This Row],[Seating Capacity ]]&gt;4,"SI","NO")</f>
        <v>SI</v>
      </c>
      <c r="T400">
        <v>42</v>
      </c>
    </row>
    <row r="401" spans="1:20" x14ac:dyDescent="0.3">
      <c r="A401" t="s">
        <v>11</v>
      </c>
      <c r="B401" t="s">
        <v>197</v>
      </c>
      <c r="C401">
        <v>348</v>
      </c>
      <c r="D401" s="3">
        <v>570000</v>
      </c>
      <c r="E401" s="1">
        <f>datos_limpios[[#This Row],[Price INR   ]]*0.011</f>
        <v>6270</v>
      </c>
      <c r="F401">
        <v>2017</v>
      </c>
      <c r="G401">
        <v>92270</v>
      </c>
      <c r="H401" t="s">
        <v>13</v>
      </c>
      <c r="I401" t="s">
        <v>14</v>
      </c>
      <c r="J401" t="s">
        <v>85</v>
      </c>
      <c r="K401" t="s">
        <v>16</v>
      </c>
      <c r="L401" t="s">
        <v>100</v>
      </c>
      <c r="M401" t="s">
        <v>101</v>
      </c>
      <c r="N401" s="2" t="str">
        <f t="shared" si="6"/>
        <v/>
      </c>
      <c r="O401">
        <v>3.9550000000000001</v>
      </c>
      <c r="P401">
        <v>1.694</v>
      </c>
      <c r="Q401">
        <v>1.544</v>
      </c>
      <c r="R401">
        <v>5</v>
      </c>
      <c r="S401" t="str">
        <f>IF(datos_limpios[[#This Row],[Seating Capacity ]]&gt;4,"SI","NO")</f>
        <v>SI</v>
      </c>
      <c r="T401">
        <v>40</v>
      </c>
    </row>
    <row r="402" spans="1:20" x14ac:dyDescent="0.3">
      <c r="A402" t="s">
        <v>11</v>
      </c>
      <c r="B402" t="s">
        <v>1199</v>
      </c>
      <c r="C402">
        <v>354</v>
      </c>
      <c r="D402" s="3">
        <v>590000</v>
      </c>
      <c r="E402" s="1">
        <f>datos_limpios[[#This Row],[Price INR   ]]*0.011</f>
        <v>6490</v>
      </c>
      <c r="F402">
        <v>2015</v>
      </c>
      <c r="G402">
        <v>116592</v>
      </c>
      <c r="H402" t="s">
        <v>13</v>
      </c>
      <c r="I402" t="s">
        <v>43</v>
      </c>
      <c r="J402" t="s">
        <v>85</v>
      </c>
      <c r="K402" t="s">
        <v>16</v>
      </c>
      <c r="L402" t="s">
        <v>169</v>
      </c>
      <c r="M402" t="s">
        <v>170</v>
      </c>
      <c r="N402" s="2" t="str">
        <f t="shared" si="6"/>
        <v/>
      </c>
      <c r="O402">
        <v>4.4400000000000004</v>
      </c>
      <c r="P402">
        <v>1.6950000000000001</v>
      </c>
      <c r="Q402">
        <v>1.4950000000000001</v>
      </c>
      <c r="R402">
        <v>5</v>
      </c>
      <c r="S402" t="str">
        <f>IF(datos_limpios[[#This Row],[Seating Capacity ]]&gt;4,"SI","NO")</f>
        <v>SI</v>
      </c>
      <c r="T402">
        <v>40</v>
      </c>
    </row>
    <row r="403" spans="1:20" x14ac:dyDescent="0.3">
      <c r="A403" t="s">
        <v>11</v>
      </c>
      <c r="B403" t="s">
        <v>360</v>
      </c>
      <c r="C403">
        <v>355</v>
      </c>
      <c r="D403" s="3">
        <v>595000</v>
      </c>
      <c r="E403" s="1">
        <f>datos_limpios[[#This Row],[Price INR   ]]*0.011</f>
        <v>6545</v>
      </c>
      <c r="F403">
        <v>2015</v>
      </c>
      <c r="G403">
        <v>72000</v>
      </c>
      <c r="H403" t="s">
        <v>13</v>
      </c>
      <c r="I403" t="s">
        <v>14</v>
      </c>
      <c r="J403" t="s">
        <v>85</v>
      </c>
      <c r="K403" t="s">
        <v>16</v>
      </c>
      <c r="L403" t="s">
        <v>169</v>
      </c>
      <c r="M403" t="s">
        <v>170</v>
      </c>
      <c r="N403" s="2" t="str">
        <f t="shared" si="6"/>
        <v/>
      </c>
      <c r="O403">
        <v>4.4400000000000004</v>
      </c>
      <c r="P403">
        <v>1.6950000000000001</v>
      </c>
      <c r="Q403">
        <v>1.4950000000000001</v>
      </c>
      <c r="R403">
        <v>5</v>
      </c>
      <c r="S403" t="str">
        <f>IF(datos_limpios[[#This Row],[Seating Capacity ]]&gt;4,"SI","NO")</f>
        <v>SI</v>
      </c>
      <c r="T403">
        <v>40</v>
      </c>
    </row>
    <row r="404" spans="1:20" x14ac:dyDescent="0.3">
      <c r="A404" t="s">
        <v>11</v>
      </c>
      <c r="B404" t="s">
        <v>500</v>
      </c>
      <c r="C404">
        <v>357</v>
      </c>
      <c r="D404" s="3">
        <v>595000</v>
      </c>
      <c r="E404" s="1">
        <f>datos_limpios[[#This Row],[Price INR   ]]*0.011</f>
        <v>6545</v>
      </c>
      <c r="F404">
        <v>2017</v>
      </c>
      <c r="G404">
        <v>99000</v>
      </c>
      <c r="H404" t="s">
        <v>13</v>
      </c>
      <c r="I404" t="s">
        <v>43</v>
      </c>
      <c r="J404" t="s">
        <v>85</v>
      </c>
      <c r="K404" t="s">
        <v>16</v>
      </c>
      <c r="L404" t="s">
        <v>100</v>
      </c>
      <c r="M404" t="s">
        <v>101</v>
      </c>
      <c r="N404" s="2" t="str">
        <f t="shared" si="6"/>
        <v/>
      </c>
      <c r="O404">
        <v>3.9550000000000001</v>
      </c>
      <c r="P404">
        <v>1.694</v>
      </c>
      <c r="Q404">
        <v>1.544</v>
      </c>
      <c r="R404">
        <v>5</v>
      </c>
      <c r="S404" t="str">
        <f>IF(datos_limpios[[#This Row],[Seating Capacity ]]&gt;4,"SI","NO")</f>
        <v>SI</v>
      </c>
      <c r="T404">
        <v>40</v>
      </c>
    </row>
    <row r="405" spans="1:20" x14ac:dyDescent="0.3">
      <c r="A405" t="s">
        <v>11</v>
      </c>
      <c r="B405" t="s">
        <v>519</v>
      </c>
      <c r="C405">
        <v>360</v>
      </c>
      <c r="D405" s="3">
        <v>625000</v>
      </c>
      <c r="E405" s="1">
        <f>datos_limpios[[#This Row],[Price INR   ]]*0.011</f>
        <v>6875</v>
      </c>
      <c r="F405">
        <v>2017</v>
      </c>
      <c r="G405">
        <v>23798</v>
      </c>
      <c r="H405" t="s">
        <v>13</v>
      </c>
      <c r="I405" t="s">
        <v>14</v>
      </c>
      <c r="J405" t="s">
        <v>85</v>
      </c>
      <c r="K405" t="s">
        <v>16</v>
      </c>
      <c r="L405" t="s">
        <v>100</v>
      </c>
      <c r="M405" t="s">
        <v>101</v>
      </c>
      <c r="N405" s="2" t="str">
        <f t="shared" si="6"/>
        <v/>
      </c>
      <c r="O405">
        <v>3.9990000000000001</v>
      </c>
      <c r="P405">
        <v>1.734</v>
      </c>
      <c r="Q405">
        <v>1.601</v>
      </c>
      <c r="R405">
        <v>5</v>
      </c>
      <c r="S405" t="str">
        <f>IF(datos_limpios[[#This Row],[Seating Capacity ]]&gt;4,"SI","NO")</f>
        <v>SI</v>
      </c>
      <c r="T405">
        <v>40</v>
      </c>
    </row>
    <row r="406" spans="1:20" x14ac:dyDescent="0.3">
      <c r="A406" t="s">
        <v>11</v>
      </c>
      <c r="B406" t="s">
        <v>773</v>
      </c>
      <c r="C406">
        <v>367</v>
      </c>
      <c r="D406" s="3">
        <v>655000</v>
      </c>
      <c r="E406" s="1">
        <f>datos_limpios[[#This Row],[Price INR   ]]*0.011</f>
        <v>7205</v>
      </c>
      <c r="F406">
        <v>2017</v>
      </c>
      <c r="G406">
        <v>24003</v>
      </c>
      <c r="H406" t="s">
        <v>13</v>
      </c>
      <c r="I406" t="s">
        <v>14</v>
      </c>
      <c r="J406" t="s">
        <v>85</v>
      </c>
      <c r="K406" t="s">
        <v>16</v>
      </c>
      <c r="L406" t="s">
        <v>100</v>
      </c>
      <c r="M406" t="s">
        <v>101</v>
      </c>
      <c r="N406" s="2" t="str">
        <f t="shared" si="6"/>
        <v/>
      </c>
      <c r="O406">
        <v>3.9550000000000001</v>
      </c>
      <c r="P406">
        <v>1.694</v>
      </c>
      <c r="Q406">
        <v>1.544</v>
      </c>
      <c r="R406">
        <v>5</v>
      </c>
      <c r="S406" t="str">
        <f>IF(datos_limpios[[#This Row],[Seating Capacity ]]&gt;4,"SI","NO")</f>
        <v>SI</v>
      </c>
      <c r="T406">
        <v>40</v>
      </c>
    </row>
    <row r="407" spans="1:20" x14ac:dyDescent="0.3">
      <c r="A407" t="s">
        <v>11</v>
      </c>
      <c r="B407" t="s">
        <v>500</v>
      </c>
      <c r="C407">
        <v>369</v>
      </c>
      <c r="D407" s="3">
        <v>675000</v>
      </c>
      <c r="E407" s="1">
        <f>datos_limpios[[#This Row],[Price INR   ]]*0.011</f>
        <v>7425</v>
      </c>
      <c r="F407">
        <v>2017</v>
      </c>
      <c r="G407">
        <v>48650</v>
      </c>
      <c r="H407" t="s">
        <v>13</v>
      </c>
      <c r="I407" t="s">
        <v>43</v>
      </c>
      <c r="J407" t="s">
        <v>85</v>
      </c>
      <c r="K407" t="s">
        <v>16</v>
      </c>
      <c r="L407" t="s">
        <v>100</v>
      </c>
      <c r="M407" t="s">
        <v>101</v>
      </c>
      <c r="N407" s="2" t="str">
        <f t="shared" si="6"/>
        <v/>
      </c>
      <c r="O407">
        <v>3.9550000000000001</v>
      </c>
      <c r="P407">
        <v>1.694</v>
      </c>
      <c r="Q407">
        <v>1.544</v>
      </c>
      <c r="R407">
        <v>5</v>
      </c>
      <c r="S407" t="str">
        <f>IF(datos_limpios[[#This Row],[Seating Capacity ]]&gt;4,"SI","NO")</f>
        <v>SI</v>
      </c>
      <c r="T407">
        <v>40</v>
      </c>
    </row>
    <row r="408" spans="1:20" x14ac:dyDescent="0.3">
      <c r="A408" t="s">
        <v>11</v>
      </c>
      <c r="B408" t="s">
        <v>890</v>
      </c>
      <c r="C408">
        <v>386</v>
      </c>
      <c r="D408" s="3">
        <v>775000</v>
      </c>
      <c r="E408" s="1">
        <f>datos_limpios[[#This Row],[Price INR   ]]*0.011</f>
        <v>8525</v>
      </c>
      <c r="F408">
        <v>2016</v>
      </c>
      <c r="G408">
        <v>42000</v>
      </c>
      <c r="H408" t="s">
        <v>13</v>
      </c>
      <c r="I408" t="s">
        <v>43</v>
      </c>
      <c r="J408" t="s">
        <v>85</v>
      </c>
      <c r="K408" t="s">
        <v>16</v>
      </c>
      <c r="L408" t="s">
        <v>169</v>
      </c>
      <c r="M408" t="s">
        <v>170</v>
      </c>
      <c r="N408" s="2" t="str">
        <f t="shared" si="6"/>
        <v/>
      </c>
      <c r="O408">
        <v>4.4400000000000004</v>
      </c>
      <c r="P408">
        <v>1.6950000000000001</v>
      </c>
      <c r="Q408">
        <v>1.4950000000000001</v>
      </c>
      <c r="R408">
        <v>5</v>
      </c>
      <c r="S408" t="str">
        <f>IF(datos_limpios[[#This Row],[Seating Capacity ]]&gt;4,"SI","NO")</f>
        <v>SI</v>
      </c>
      <c r="T408">
        <v>40</v>
      </c>
    </row>
    <row r="409" spans="1:20" x14ac:dyDescent="0.3">
      <c r="A409" t="s">
        <v>11</v>
      </c>
      <c r="B409" t="s">
        <v>328</v>
      </c>
      <c r="C409">
        <v>395</v>
      </c>
      <c r="D409" s="3">
        <v>835000</v>
      </c>
      <c r="E409" s="1">
        <f>datos_limpios[[#This Row],[Price INR   ]]*0.011</f>
        <v>9185</v>
      </c>
      <c r="F409">
        <v>2018</v>
      </c>
      <c r="G409">
        <v>42855</v>
      </c>
      <c r="H409" t="s">
        <v>13</v>
      </c>
      <c r="I409" t="s">
        <v>14</v>
      </c>
      <c r="J409" t="s">
        <v>85</v>
      </c>
      <c r="K409" t="s">
        <v>16</v>
      </c>
      <c r="L409" t="s">
        <v>169</v>
      </c>
      <c r="M409" t="s">
        <v>170</v>
      </c>
      <c r="N409" s="2" t="str">
        <f t="shared" si="6"/>
        <v/>
      </c>
      <c r="O409">
        <v>4.4400000000000004</v>
      </c>
      <c r="P409">
        <v>1.6950000000000001</v>
      </c>
      <c r="Q409">
        <v>1.4950000000000001</v>
      </c>
      <c r="R409">
        <v>5</v>
      </c>
      <c r="S409" t="str">
        <f>IF(datos_limpios[[#This Row],[Seating Capacity ]]&gt;4,"SI","NO")</f>
        <v>SI</v>
      </c>
      <c r="T409">
        <v>40</v>
      </c>
    </row>
    <row r="410" spans="1:20" x14ac:dyDescent="0.3">
      <c r="A410" t="s">
        <v>11</v>
      </c>
      <c r="B410" t="s">
        <v>413</v>
      </c>
      <c r="C410">
        <v>400</v>
      </c>
      <c r="D410" s="3">
        <v>869000</v>
      </c>
      <c r="E410" s="1">
        <f>datos_limpios[[#This Row],[Price INR   ]]*0.011</f>
        <v>9559</v>
      </c>
      <c r="F410">
        <v>2021</v>
      </c>
      <c r="G410">
        <v>8700</v>
      </c>
      <c r="H410" t="s">
        <v>13</v>
      </c>
      <c r="I410" t="s">
        <v>43</v>
      </c>
      <c r="J410" t="s">
        <v>85</v>
      </c>
      <c r="K410" t="s">
        <v>16</v>
      </c>
      <c r="L410" t="s">
        <v>100</v>
      </c>
      <c r="M410" t="s">
        <v>101</v>
      </c>
      <c r="N410" s="2" t="str">
        <f t="shared" si="6"/>
        <v/>
      </c>
      <c r="O410">
        <v>3.9950000000000001</v>
      </c>
      <c r="P410">
        <v>1.6950000000000001</v>
      </c>
      <c r="Q410">
        <v>1.5009999999999999</v>
      </c>
      <c r="R410">
        <v>5</v>
      </c>
      <c r="S410" t="str">
        <f>IF(datos_limpios[[#This Row],[Seating Capacity ]]&gt;4,"SI","NO")</f>
        <v>SI</v>
      </c>
      <c r="T410">
        <v>35</v>
      </c>
    </row>
    <row r="411" spans="1:20" x14ac:dyDescent="0.3">
      <c r="A411" t="s">
        <v>11</v>
      </c>
      <c r="B411" t="s">
        <v>193</v>
      </c>
      <c r="C411">
        <v>411</v>
      </c>
      <c r="D411" s="3">
        <v>1040000</v>
      </c>
      <c r="E411" s="1">
        <f>datos_limpios[[#This Row],[Price INR   ]]*0.011</f>
        <v>11440</v>
      </c>
      <c r="F411">
        <v>2019</v>
      </c>
      <c r="G411">
        <v>18000</v>
      </c>
      <c r="H411" t="s">
        <v>13</v>
      </c>
      <c r="I411" t="s">
        <v>43</v>
      </c>
      <c r="J411" t="s">
        <v>85</v>
      </c>
      <c r="K411" t="s">
        <v>16</v>
      </c>
      <c r="L411" t="s">
        <v>169</v>
      </c>
      <c r="M411" t="s">
        <v>170</v>
      </c>
      <c r="N411" s="2" t="str">
        <f t="shared" si="6"/>
        <v/>
      </c>
      <c r="O411">
        <v>4.4400000000000004</v>
      </c>
      <c r="P411">
        <v>1.6950000000000001</v>
      </c>
      <c r="Q411">
        <v>1.4950000000000001</v>
      </c>
      <c r="R411">
        <v>5</v>
      </c>
      <c r="S411" t="str">
        <f>IF(datos_limpios[[#This Row],[Seating Capacity ]]&gt;4,"SI","NO")</f>
        <v>SI</v>
      </c>
      <c r="T411">
        <v>40</v>
      </c>
    </row>
    <row r="412" spans="1:20" x14ac:dyDescent="0.3">
      <c r="A412" t="s">
        <v>11</v>
      </c>
      <c r="B412" t="s">
        <v>1438</v>
      </c>
      <c r="C412">
        <v>415</v>
      </c>
      <c r="D412" s="3">
        <v>1130000</v>
      </c>
      <c r="E412" s="1">
        <f>datos_limpios[[#This Row],[Price INR   ]]*0.011</f>
        <v>12430</v>
      </c>
      <c r="F412">
        <v>2015</v>
      </c>
      <c r="G412">
        <v>50000</v>
      </c>
      <c r="H412" t="s">
        <v>13</v>
      </c>
      <c r="I412" t="s">
        <v>43</v>
      </c>
      <c r="J412" t="s">
        <v>85</v>
      </c>
      <c r="K412" t="s">
        <v>16</v>
      </c>
      <c r="L412" t="s">
        <v>206</v>
      </c>
      <c r="M412" t="s">
        <v>1439</v>
      </c>
      <c r="N412" s="2" t="str">
        <f t="shared" si="6"/>
        <v/>
      </c>
      <c r="O412">
        <v>4.5449999999999999</v>
      </c>
      <c r="P412">
        <v>1.82</v>
      </c>
      <c r="Q412">
        <v>1.6850000000000001</v>
      </c>
      <c r="R412">
        <v>5</v>
      </c>
      <c r="S412" t="str">
        <f>IF(datos_limpios[[#This Row],[Seating Capacity ]]&gt;4,"SI","NO")</f>
        <v>SI</v>
      </c>
      <c r="T412">
        <v>58</v>
      </c>
    </row>
    <row r="413" spans="1:20" x14ac:dyDescent="0.3">
      <c r="A413" t="s">
        <v>11</v>
      </c>
      <c r="B413" t="s">
        <v>663</v>
      </c>
      <c r="C413">
        <v>420</v>
      </c>
      <c r="D413" s="3">
        <v>1390000</v>
      </c>
      <c r="E413" s="1">
        <f>datos_limpios[[#This Row],[Price INR   ]]*0.011</f>
        <v>15290</v>
      </c>
      <c r="F413">
        <v>2022</v>
      </c>
      <c r="G413">
        <v>32000</v>
      </c>
      <c r="H413" t="s">
        <v>13</v>
      </c>
      <c r="I413" t="s">
        <v>43</v>
      </c>
      <c r="J413" t="s">
        <v>85</v>
      </c>
      <c r="K413" t="s">
        <v>16</v>
      </c>
      <c r="L413" t="s">
        <v>201</v>
      </c>
      <c r="M413" t="s">
        <v>552</v>
      </c>
      <c r="N413" s="2" t="str">
        <f t="shared" si="6"/>
        <v/>
      </c>
      <c r="O413">
        <v>4.5490000000000004</v>
      </c>
      <c r="P413">
        <v>1.748</v>
      </c>
      <c r="Q413">
        <v>1.4890000000000001</v>
      </c>
      <c r="R413">
        <v>5</v>
      </c>
      <c r="S413" t="str">
        <f>IF(datos_limpios[[#This Row],[Seating Capacity ]]&gt;4,"SI","NO")</f>
        <v>SI</v>
      </c>
      <c r="T413">
        <v>40</v>
      </c>
    </row>
    <row r="414" spans="1:20" x14ac:dyDescent="0.3">
      <c r="A414" t="s">
        <v>11</v>
      </c>
      <c r="B414" t="s">
        <v>551</v>
      </c>
      <c r="C414">
        <v>421</v>
      </c>
      <c r="D414" s="3">
        <v>1450000</v>
      </c>
      <c r="E414" s="1">
        <f>datos_limpios[[#This Row],[Price INR   ]]*0.011</f>
        <v>15949.999999999998</v>
      </c>
      <c r="F414">
        <v>2021</v>
      </c>
      <c r="G414">
        <v>13000</v>
      </c>
      <c r="H414" t="s">
        <v>13</v>
      </c>
      <c r="I414" t="s">
        <v>43</v>
      </c>
      <c r="J414" t="s">
        <v>85</v>
      </c>
      <c r="K414" t="s">
        <v>16</v>
      </c>
      <c r="L414" t="s">
        <v>169</v>
      </c>
      <c r="M414" t="s">
        <v>611</v>
      </c>
      <c r="N414" s="2" t="str">
        <f t="shared" si="6"/>
        <v/>
      </c>
      <c r="O414">
        <v>4.4400000000000004</v>
      </c>
      <c r="P414">
        <v>1.6950000000000001</v>
      </c>
      <c r="Q414">
        <v>1.4950000000000001</v>
      </c>
      <c r="R414">
        <v>5</v>
      </c>
      <c r="S414" t="str">
        <f>IF(datos_limpios[[#This Row],[Seating Capacity ]]&gt;4,"SI","NO")</f>
        <v>SI</v>
      </c>
      <c r="T414">
        <v>40</v>
      </c>
    </row>
    <row r="415" spans="1:20" x14ac:dyDescent="0.3">
      <c r="A415" t="s">
        <v>26</v>
      </c>
      <c r="B415" t="s">
        <v>1082</v>
      </c>
      <c r="C415">
        <v>523</v>
      </c>
      <c r="D415" s="3">
        <v>450000</v>
      </c>
      <c r="E415" s="1">
        <f>datos_limpios[[#This Row],[Price INR   ]]*0.011</f>
        <v>4950</v>
      </c>
      <c r="F415">
        <v>2014</v>
      </c>
      <c r="G415">
        <v>23000</v>
      </c>
      <c r="H415" t="s">
        <v>13</v>
      </c>
      <c r="I415" t="s">
        <v>14</v>
      </c>
      <c r="J415" t="s">
        <v>85</v>
      </c>
      <c r="K415" t="s">
        <v>16</v>
      </c>
      <c r="L415" t="s">
        <v>29</v>
      </c>
      <c r="M415" t="s">
        <v>141</v>
      </c>
      <c r="N415" s="2" t="str">
        <f t="shared" si="6"/>
        <v/>
      </c>
      <c r="O415">
        <v>3.9950000000000001</v>
      </c>
      <c r="P415">
        <v>1.71</v>
      </c>
      <c r="Q415">
        <v>1.5049999999999999</v>
      </c>
      <c r="R415">
        <v>5</v>
      </c>
      <c r="S415" t="str">
        <f>IF(datos_limpios[[#This Row],[Seating Capacity ]]&gt;4,"SI","NO")</f>
        <v>SI</v>
      </c>
      <c r="T415">
        <v>45</v>
      </c>
    </row>
    <row r="416" spans="1:20" x14ac:dyDescent="0.3">
      <c r="A416" t="s">
        <v>26</v>
      </c>
      <c r="B416" t="s">
        <v>913</v>
      </c>
      <c r="C416">
        <v>620</v>
      </c>
      <c r="D416" s="3">
        <v>685000</v>
      </c>
      <c r="E416" s="1">
        <f>datos_limpios[[#This Row],[Price INR   ]]*0.011</f>
        <v>7535</v>
      </c>
      <c r="F416">
        <v>2018</v>
      </c>
      <c r="G416">
        <v>64300</v>
      </c>
      <c r="H416" t="s">
        <v>13</v>
      </c>
      <c r="I416" t="s">
        <v>14</v>
      </c>
      <c r="J416" t="s">
        <v>85</v>
      </c>
      <c r="K416" t="s">
        <v>16</v>
      </c>
      <c r="L416" t="s">
        <v>29</v>
      </c>
      <c r="M416" t="s">
        <v>34</v>
      </c>
      <c r="N416" s="2" t="str">
        <f t="shared" si="6"/>
        <v/>
      </c>
      <c r="O416">
        <v>3.9950000000000001</v>
      </c>
      <c r="P416">
        <v>1.76</v>
      </c>
      <c r="Q416">
        <v>1.5549999999999999</v>
      </c>
      <c r="R416">
        <v>5</v>
      </c>
      <c r="S416" t="str">
        <f>IF(datos_limpios[[#This Row],[Seating Capacity ]]&gt;4,"SI","NO")</f>
        <v>SI</v>
      </c>
      <c r="T416">
        <v>40</v>
      </c>
    </row>
    <row r="417" spans="1:20" x14ac:dyDescent="0.3">
      <c r="A417" t="s">
        <v>26</v>
      </c>
      <c r="B417" t="s">
        <v>102</v>
      </c>
      <c r="C417">
        <v>672</v>
      </c>
      <c r="D417" s="3">
        <v>900000</v>
      </c>
      <c r="E417" s="1">
        <f>datos_limpios[[#This Row],[Price INR   ]]*0.011</f>
        <v>9900</v>
      </c>
      <c r="F417">
        <v>2020</v>
      </c>
      <c r="G417">
        <v>23000</v>
      </c>
      <c r="H417" t="s">
        <v>13</v>
      </c>
      <c r="I417" t="s">
        <v>14</v>
      </c>
      <c r="J417" t="s">
        <v>85</v>
      </c>
      <c r="K417" t="s">
        <v>16</v>
      </c>
      <c r="L417" t="s">
        <v>72</v>
      </c>
      <c r="M417" t="s">
        <v>90</v>
      </c>
      <c r="N417" s="2" t="str">
        <f t="shared" si="6"/>
        <v/>
      </c>
      <c r="O417">
        <v>3.9950000000000001</v>
      </c>
      <c r="P417">
        <v>1.77</v>
      </c>
      <c r="Q417">
        <v>1.605</v>
      </c>
      <c r="R417">
        <v>5</v>
      </c>
      <c r="S417" t="str">
        <f>IF(datos_limpios[[#This Row],[Seating Capacity ]]&gt;4,"SI","NO")</f>
        <v>SI</v>
      </c>
      <c r="T417">
        <v>45</v>
      </c>
    </row>
    <row r="418" spans="1:20" x14ac:dyDescent="0.3">
      <c r="A418" t="s">
        <v>1042</v>
      </c>
      <c r="B418" t="s">
        <v>1189</v>
      </c>
      <c r="C418">
        <v>854</v>
      </c>
      <c r="D418" s="3">
        <v>4375000</v>
      </c>
      <c r="E418" s="1">
        <f>datos_limpios[[#This Row],[Price INR   ]]*0.011</f>
        <v>48125</v>
      </c>
      <c r="F418">
        <v>2017</v>
      </c>
      <c r="G418">
        <v>31059</v>
      </c>
      <c r="H418" t="s">
        <v>13</v>
      </c>
      <c r="I418" t="s">
        <v>43</v>
      </c>
      <c r="J418" t="s">
        <v>85</v>
      </c>
      <c r="K418" t="s">
        <v>16</v>
      </c>
      <c r="L418" t="s">
        <v>154</v>
      </c>
      <c r="M418" t="s">
        <v>220</v>
      </c>
      <c r="N418" s="2" t="str">
        <f t="shared" si="6"/>
        <v/>
      </c>
      <c r="O418">
        <v>4.915</v>
      </c>
      <c r="P418">
        <v>1.82</v>
      </c>
      <c r="Q418">
        <v>1.45</v>
      </c>
      <c r="R418">
        <v>5</v>
      </c>
      <c r="S418" t="str">
        <f>IF(datos_limpios[[#This Row],[Seating Capacity ]]&gt;4,"SI","NO")</f>
        <v>SI</v>
      </c>
      <c r="T418">
        <v>65</v>
      </c>
    </row>
    <row r="419" spans="1:20" x14ac:dyDescent="0.3">
      <c r="A419" t="s">
        <v>136</v>
      </c>
      <c r="B419" t="s">
        <v>245</v>
      </c>
      <c r="C419">
        <v>945</v>
      </c>
      <c r="D419" s="3">
        <v>1520000</v>
      </c>
      <c r="E419" s="1">
        <f>datos_limpios[[#This Row],[Price INR   ]]*0.011</f>
        <v>16720</v>
      </c>
      <c r="F419">
        <v>2021</v>
      </c>
      <c r="G419">
        <v>14000</v>
      </c>
      <c r="H419" t="s">
        <v>13</v>
      </c>
      <c r="I419" t="s">
        <v>14</v>
      </c>
      <c r="J419" t="s">
        <v>85</v>
      </c>
      <c r="K419" t="s">
        <v>16</v>
      </c>
      <c r="L419" t="s">
        <v>206</v>
      </c>
      <c r="M419" t="s">
        <v>207</v>
      </c>
      <c r="N419" s="2" t="str">
        <f t="shared" si="6"/>
        <v/>
      </c>
      <c r="O419">
        <v>3.9849999999999999</v>
      </c>
      <c r="P419">
        <v>1.82</v>
      </c>
      <c r="Q419">
        <v>1.8440000000000001</v>
      </c>
      <c r="R419">
        <v>4</v>
      </c>
      <c r="S419" t="str">
        <f>IF(datos_limpios[[#This Row],[Seating Capacity ]]&gt;4,"SI","NO")</f>
        <v>NO</v>
      </c>
      <c r="T419">
        <v>57</v>
      </c>
    </row>
    <row r="420" spans="1:20" x14ac:dyDescent="0.3">
      <c r="A420" t="s">
        <v>19</v>
      </c>
      <c r="B420" t="s">
        <v>1255</v>
      </c>
      <c r="C420">
        <v>991</v>
      </c>
      <c r="D420" s="3">
        <v>220000</v>
      </c>
      <c r="E420" s="1">
        <f>datos_limpios[[#This Row],[Price INR   ]]*0.011</f>
        <v>2420</v>
      </c>
      <c r="F420">
        <v>2010</v>
      </c>
      <c r="G420">
        <v>62000</v>
      </c>
      <c r="H420" t="s">
        <v>13</v>
      </c>
      <c r="I420" t="s">
        <v>14</v>
      </c>
      <c r="J420" t="s">
        <v>85</v>
      </c>
      <c r="K420" t="s">
        <v>16</v>
      </c>
      <c r="L420" t="s">
        <v>72</v>
      </c>
      <c r="M420" t="s">
        <v>281</v>
      </c>
      <c r="N420" s="2" t="str">
        <f t="shared" si="6"/>
        <v/>
      </c>
      <c r="O420">
        <v>3.6</v>
      </c>
      <c r="P420">
        <v>1.4750000000000001</v>
      </c>
      <c r="Q420">
        <v>1.595</v>
      </c>
      <c r="R420">
        <v>5</v>
      </c>
      <c r="S420" t="str">
        <f>IF(datos_limpios[[#This Row],[Seating Capacity ]]&gt;4,"SI","NO")</f>
        <v>SI</v>
      </c>
      <c r="T420">
        <v>35</v>
      </c>
    </row>
    <row r="421" spans="1:20" x14ac:dyDescent="0.3">
      <c r="A421" t="s">
        <v>19</v>
      </c>
      <c r="B421" t="s">
        <v>1286</v>
      </c>
      <c r="C421">
        <v>992</v>
      </c>
      <c r="D421" s="3">
        <v>220000</v>
      </c>
      <c r="E421" s="1">
        <f>datos_limpios[[#This Row],[Price INR   ]]*0.011</f>
        <v>2420</v>
      </c>
      <c r="F421">
        <v>2012</v>
      </c>
      <c r="G421">
        <v>54000</v>
      </c>
      <c r="H421" t="s">
        <v>13</v>
      </c>
      <c r="I421" t="s">
        <v>14</v>
      </c>
      <c r="J421" t="s">
        <v>85</v>
      </c>
      <c r="K421" t="s">
        <v>16</v>
      </c>
      <c r="L421" t="s">
        <v>72</v>
      </c>
      <c r="M421" t="s">
        <v>344</v>
      </c>
      <c r="N421" s="2" t="str">
        <f t="shared" si="6"/>
        <v/>
      </c>
      <c r="O421">
        <v>3.5390000000000001</v>
      </c>
      <c r="P421">
        <v>1.4750000000000001</v>
      </c>
      <c r="Q421">
        <v>1.7</v>
      </c>
      <c r="R421">
        <v>5</v>
      </c>
      <c r="S421" t="str">
        <f>IF(datos_limpios[[#This Row],[Seating Capacity ]]&gt;4,"SI","NO")</f>
        <v>SI</v>
      </c>
      <c r="T421">
        <v>35</v>
      </c>
    </row>
    <row r="422" spans="1:20" x14ac:dyDescent="0.3">
      <c r="A422" t="s">
        <v>19</v>
      </c>
      <c r="B422" t="s">
        <v>343</v>
      </c>
      <c r="C422">
        <v>998</v>
      </c>
      <c r="D422" s="3">
        <v>235000</v>
      </c>
      <c r="E422" s="1">
        <f>datos_limpios[[#This Row],[Price INR   ]]*0.011</f>
        <v>2585</v>
      </c>
      <c r="F422">
        <v>2012</v>
      </c>
      <c r="G422">
        <v>37000</v>
      </c>
      <c r="H422" t="s">
        <v>13</v>
      </c>
      <c r="I422" t="s">
        <v>14</v>
      </c>
      <c r="J422" t="s">
        <v>85</v>
      </c>
      <c r="K422" t="s">
        <v>23</v>
      </c>
      <c r="L422" t="s">
        <v>72</v>
      </c>
      <c r="M422" t="s">
        <v>344</v>
      </c>
      <c r="N422" s="2" t="str">
        <f t="shared" si="6"/>
        <v/>
      </c>
      <c r="O422">
        <v>3.5390000000000001</v>
      </c>
      <c r="P422">
        <v>1.4950000000000001</v>
      </c>
      <c r="Q422">
        <v>1.7</v>
      </c>
      <c r="R422">
        <v>5</v>
      </c>
      <c r="S422" t="str">
        <f>IF(datos_limpios[[#This Row],[Seating Capacity ]]&gt;4,"SI","NO")</f>
        <v>SI</v>
      </c>
      <c r="T422">
        <v>35</v>
      </c>
    </row>
    <row r="423" spans="1:20" x14ac:dyDescent="0.3">
      <c r="A423" t="s">
        <v>19</v>
      </c>
      <c r="B423" t="s">
        <v>1286</v>
      </c>
      <c r="C423">
        <v>1017</v>
      </c>
      <c r="D423" s="3">
        <v>265000</v>
      </c>
      <c r="E423" s="1">
        <f>datos_limpios[[#This Row],[Price INR   ]]*0.011</f>
        <v>2915</v>
      </c>
      <c r="F423">
        <v>2011</v>
      </c>
      <c r="G423">
        <v>41000</v>
      </c>
      <c r="H423" t="s">
        <v>13</v>
      </c>
      <c r="I423" t="s">
        <v>14</v>
      </c>
      <c r="J423" t="s">
        <v>85</v>
      </c>
      <c r="K423" t="s">
        <v>23</v>
      </c>
      <c r="L423" t="s">
        <v>72</v>
      </c>
      <c r="M423" t="s">
        <v>344</v>
      </c>
      <c r="N423" s="2" t="str">
        <f t="shared" si="6"/>
        <v/>
      </c>
      <c r="O423">
        <v>3.5390000000000001</v>
      </c>
      <c r="P423">
        <v>1.4750000000000001</v>
      </c>
      <c r="Q423">
        <v>1.7</v>
      </c>
      <c r="R423">
        <v>5</v>
      </c>
      <c r="S423" t="str">
        <f>IF(datos_limpios[[#This Row],[Seating Capacity ]]&gt;4,"SI","NO")</f>
        <v>SI</v>
      </c>
      <c r="T423">
        <v>35</v>
      </c>
    </row>
    <row r="424" spans="1:20" x14ac:dyDescent="0.3">
      <c r="A424" t="s">
        <v>19</v>
      </c>
      <c r="B424" t="s">
        <v>280</v>
      </c>
      <c r="C424">
        <v>1047</v>
      </c>
      <c r="D424" s="3">
        <v>310000</v>
      </c>
      <c r="E424" s="1">
        <f>datos_limpios[[#This Row],[Price INR   ]]*0.011</f>
        <v>3410</v>
      </c>
      <c r="F424">
        <v>2015</v>
      </c>
      <c r="G424">
        <v>45000</v>
      </c>
      <c r="H424" t="s">
        <v>13</v>
      </c>
      <c r="I424" t="s">
        <v>14</v>
      </c>
      <c r="J424" t="s">
        <v>85</v>
      </c>
      <c r="K424" t="s">
        <v>16</v>
      </c>
      <c r="L424" t="s">
        <v>72</v>
      </c>
      <c r="M424" t="s">
        <v>281</v>
      </c>
      <c r="N424" s="2" t="str">
        <f t="shared" si="6"/>
        <v/>
      </c>
      <c r="O424">
        <v>3.5990000000000002</v>
      </c>
      <c r="P424">
        <v>1.4950000000000001</v>
      </c>
      <c r="Q424">
        <v>1.7</v>
      </c>
      <c r="R424">
        <v>5</v>
      </c>
      <c r="S424" t="str">
        <f>IF(datos_limpios[[#This Row],[Seating Capacity ]]&gt;4,"SI","NO")</f>
        <v>SI</v>
      </c>
      <c r="T424">
        <v>35</v>
      </c>
    </row>
    <row r="425" spans="1:20" x14ac:dyDescent="0.3">
      <c r="A425" t="s">
        <v>19</v>
      </c>
      <c r="B425" t="s">
        <v>213</v>
      </c>
      <c r="C425">
        <v>1198</v>
      </c>
      <c r="D425" s="3">
        <v>561000</v>
      </c>
      <c r="E425" s="1">
        <f>datos_limpios[[#This Row],[Price INR   ]]*0.011</f>
        <v>6171</v>
      </c>
      <c r="F425">
        <v>2017</v>
      </c>
      <c r="G425">
        <v>68000</v>
      </c>
      <c r="H425" t="s">
        <v>13</v>
      </c>
      <c r="I425" t="s">
        <v>14</v>
      </c>
      <c r="J425" t="s">
        <v>85</v>
      </c>
      <c r="K425" t="s">
        <v>16</v>
      </c>
      <c r="L425" t="s">
        <v>29</v>
      </c>
      <c r="M425" t="s">
        <v>141</v>
      </c>
      <c r="N425" s="2" t="str">
        <f t="shared" si="6"/>
        <v/>
      </c>
      <c r="O425">
        <v>3.9950000000000001</v>
      </c>
      <c r="P425">
        <v>1.7450000000000001</v>
      </c>
      <c r="Q425">
        <v>1.5</v>
      </c>
      <c r="R425">
        <v>5</v>
      </c>
      <c r="S425" t="str">
        <f>IF(datos_limpios[[#This Row],[Seating Capacity ]]&gt;4,"SI","NO")</f>
        <v>SI</v>
      </c>
      <c r="T425">
        <v>37</v>
      </c>
    </row>
    <row r="426" spans="1:20" x14ac:dyDescent="0.3">
      <c r="A426" t="s">
        <v>19</v>
      </c>
      <c r="B426" t="s">
        <v>930</v>
      </c>
      <c r="C426">
        <v>1200</v>
      </c>
      <c r="D426" s="3">
        <v>565000</v>
      </c>
      <c r="E426" s="1">
        <f>datos_limpios[[#This Row],[Price INR   ]]*0.011</f>
        <v>6215</v>
      </c>
      <c r="F426">
        <v>2017</v>
      </c>
      <c r="G426">
        <v>64000</v>
      </c>
      <c r="H426" t="s">
        <v>13</v>
      </c>
      <c r="I426" t="s">
        <v>14</v>
      </c>
      <c r="J426" t="s">
        <v>85</v>
      </c>
      <c r="K426" t="s">
        <v>16</v>
      </c>
      <c r="L426" t="s">
        <v>39</v>
      </c>
      <c r="M426" t="s">
        <v>40</v>
      </c>
      <c r="N426" s="2" t="str">
        <f t="shared" si="6"/>
        <v/>
      </c>
      <c r="O426">
        <v>4.49</v>
      </c>
      <c r="P426">
        <v>1.73</v>
      </c>
      <c r="Q426">
        <v>1.4850000000000001</v>
      </c>
      <c r="R426">
        <v>5</v>
      </c>
      <c r="S426" t="str">
        <f>IF(datos_limpios[[#This Row],[Seating Capacity ]]&gt;4,"SI","NO")</f>
        <v>SI</v>
      </c>
      <c r="T426">
        <v>43</v>
      </c>
    </row>
    <row r="427" spans="1:20" x14ac:dyDescent="0.3">
      <c r="A427" t="s">
        <v>19</v>
      </c>
      <c r="B427" t="s">
        <v>1323</v>
      </c>
      <c r="C427">
        <v>1215</v>
      </c>
      <c r="D427" s="3">
        <v>585000</v>
      </c>
      <c r="E427" s="1">
        <f>datos_limpios[[#This Row],[Price INR   ]]*0.011</f>
        <v>6435</v>
      </c>
      <c r="F427">
        <v>2018</v>
      </c>
      <c r="G427">
        <v>31000</v>
      </c>
      <c r="H427" t="s">
        <v>13</v>
      </c>
      <c r="I427" t="s">
        <v>14</v>
      </c>
      <c r="J427" t="s">
        <v>85</v>
      </c>
      <c r="K427" t="s">
        <v>16</v>
      </c>
      <c r="L427" t="s">
        <v>39</v>
      </c>
      <c r="M427" t="s">
        <v>40</v>
      </c>
      <c r="N427" s="2" t="str">
        <f t="shared" si="6"/>
        <v/>
      </c>
      <c r="O427">
        <v>4.49</v>
      </c>
      <c r="P427">
        <v>1.73</v>
      </c>
      <c r="Q427">
        <v>1.4850000000000001</v>
      </c>
      <c r="R427">
        <v>5</v>
      </c>
      <c r="S427" t="str">
        <f>IF(datos_limpios[[#This Row],[Seating Capacity ]]&gt;4,"SI","NO")</f>
        <v>SI</v>
      </c>
      <c r="T427">
        <v>43</v>
      </c>
    </row>
    <row r="428" spans="1:20" x14ac:dyDescent="0.3">
      <c r="A428" t="s">
        <v>19</v>
      </c>
      <c r="B428" t="s">
        <v>616</v>
      </c>
      <c r="C428">
        <v>1301</v>
      </c>
      <c r="D428" s="3">
        <v>715000</v>
      </c>
      <c r="E428" s="1">
        <f>datos_limpios[[#This Row],[Price INR   ]]*0.011</f>
        <v>7864.9999999999991</v>
      </c>
      <c r="F428">
        <v>2019</v>
      </c>
      <c r="G428">
        <v>31552</v>
      </c>
      <c r="H428" t="s">
        <v>13</v>
      </c>
      <c r="I428" t="s">
        <v>43</v>
      </c>
      <c r="J428" t="s">
        <v>85</v>
      </c>
      <c r="K428" t="s">
        <v>16</v>
      </c>
      <c r="L428" t="s">
        <v>29</v>
      </c>
      <c r="M428" t="s">
        <v>34</v>
      </c>
      <c r="N428" s="2" t="str">
        <f t="shared" si="6"/>
        <v/>
      </c>
      <c r="O428">
        <v>3.9950000000000001</v>
      </c>
      <c r="P428">
        <v>1.7350000000000001</v>
      </c>
      <c r="Q428">
        <v>1.5149999999999999</v>
      </c>
      <c r="R428">
        <v>5</v>
      </c>
      <c r="S428" t="str">
        <f>IF(datos_limpios[[#This Row],[Seating Capacity ]]&gt;4,"SI","NO")</f>
        <v>SI</v>
      </c>
      <c r="T428">
        <v>37</v>
      </c>
    </row>
    <row r="429" spans="1:20" x14ac:dyDescent="0.3">
      <c r="A429" t="s">
        <v>19</v>
      </c>
      <c r="B429" t="s">
        <v>790</v>
      </c>
      <c r="C429">
        <v>1381</v>
      </c>
      <c r="D429" s="3">
        <v>994999</v>
      </c>
      <c r="E429" s="1">
        <f>datos_limpios[[#This Row],[Price INR   ]]*0.011</f>
        <v>10944.989</v>
      </c>
      <c r="F429">
        <v>2019</v>
      </c>
      <c r="G429">
        <v>27900</v>
      </c>
      <c r="H429" t="s">
        <v>13</v>
      </c>
      <c r="I429" t="s">
        <v>14</v>
      </c>
      <c r="J429" t="s">
        <v>85</v>
      </c>
      <c r="K429" t="s">
        <v>16</v>
      </c>
      <c r="L429" t="s">
        <v>61</v>
      </c>
      <c r="M429" t="s">
        <v>62</v>
      </c>
      <c r="N429" s="2" t="str">
        <f t="shared" si="6"/>
        <v/>
      </c>
      <c r="O429">
        <v>4.4450000000000003</v>
      </c>
      <c r="P429">
        <v>1.7749999999999999</v>
      </c>
      <c r="Q429">
        <v>1.7</v>
      </c>
      <c r="R429">
        <v>6</v>
      </c>
      <c r="S429" t="str">
        <f>IF(datos_limpios[[#This Row],[Seating Capacity ]]&gt;4,"SI","NO")</f>
        <v>SI</v>
      </c>
      <c r="T429">
        <v>45</v>
      </c>
    </row>
    <row r="430" spans="1:20" x14ac:dyDescent="0.3">
      <c r="A430" t="s">
        <v>55</v>
      </c>
      <c r="B430" t="s">
        <v>56</v>
      </c>
      <c r="C430">
        <v>1618</v>
      </c>
      <c r="D430" s="3">
        <v>299000</v>
      </c>
      <c r="E430" s="1">
        <f>datos_limpios[[#This Row],[Price INR   ]]*0.011</f>
        <v>3289</v>
      </c>
      <c r="F430">
        <v>2016</v>
      </c>
      <c r="G430">
        <v>26000</v>
      </c>
      <c r="H430" t="s">
        <v>13</v>
      </c>
      <c r="I430" t="s">
        <v>14</v>
      </c>
      <c r="J430" t="s">
        <v>85</v>
      </c>
      <c r="K430" t="s">
        <v>16</v>
      </c>
      <c r="L430" t="s">
        <v>57</v>
      </c>
      <c r="M430" t="s">
        <v>58</v>
      </c>
      <c r="N430" s="2" t="str">
        <f t="shared" si="6"/>
        <v/>
      </c>
      <c r="O430">
        <v>3.6789999999999998</v>
      </c>
      <c r="P430">
        <v>1.579</v>
      </c>
      <c r="Q430">
        <v>1.478</v>
      </c>
      <c r="R430">
        <v>5</v>
      </c>
      <c r="S430" t="str">
        <f>IF(datos_limpios[[#This Row],[Seating Capacity ]]&gt;4,"SI","NO")</f>
        <v>SI</v>
      </c>
      <c r="T430">
        <v>28</v>
      </c>
    </row>
    <row r="431" spans="1:20" x14ac:dyDescent="0.3">
      <c r="A431" t="s">
        <v>55</v>
      </c>
      <c r="B431" t="s">
        <v>1277</v>
      </c>
      <c r="C431">
        <v>1626</v>
      </c>
      <c r="D431" s="3">
        <v>365000</v>
      </c>
      <c r="E431" s="1">
        <f>datos_limpios[[#This Row],[Price INR   ]]*0.011</f>
        <v>4014.9999999999995</v>
      </c>
      <c r="F431">
        <v>2019</v>
      </c>
      <c r="G431">
        <v>32000</v>
      </c>
      <c r="H431" t="s">
        <v>13</v>
      </c>
      <c r="I431" t="s">
        <v>14</v>
      </c>
      <c r="J431" t="s">
        <v>85</v>
      </c>
      <c r="K431" t="s">
        <v>16</v>
      </c>
      <c r="L431" t="s">
        <v>57</v>
      </c>
      <c r="M431" t="s">
        <v>58</v>
      </c>
      <c r="N431" s="2" t="str">
        <f t="shared" si="6"/>
        <v/>
      </c>
      <c r="O431">
        <v>3.6789999999999998</v>
      </c>
      <c r="P431">
        <v>1.579</v>
      </c>
      <c r="Q431">
        <v>1.478</v>
      </c>
      <c r="R431">
        <v>5</v>
      </c>
      <c r="S431" t="str">
        <f>IF(datos_limpios[[#This Row],[Seating Capacity ]]&gt;4,"SI","NO")</f>
        <v>SI</v>
      </c>
      <c r="T431">
        <v>28</v>
      </c>
    </row>
    <row r="432" spans="1:20" x14ac:dyDescent="0.3">
      <c r="A432" t="s">
        <v>46</v>
      </c>
      <c r="B432" t="s">
        <v>585</v>
      </c>
      <c r="C432">
        <v>1689</v>
      </c>
      <c r="D432" s="3">
        <v>2350000</v>
      </c>
      <c r="E432" s="1">
        <f>datos_limpios[[#This Row],[Price INR   ]]*0.011</f>
        <v>25850</v>
      </c>
      <c r="F432">
        <v>2018</v>
      </c>
      <c r="G432">
        <v>14120</v>
      </c>
      <c r="H432" t="s">
        <v>13</v>
      </c>
      <c r="I432" t="s">
        <v>43</v>
      </c>
      <c r="J432" t="s">
        <v>85</v>
      </c>
      <c r="K432" t="s">
        <v>16</v>
      </c>
      <c r="L432" t="s">
        <v>48</v>
      </c>
      <c r="M432" t="s">
        <v>49</v>
      </c>
      <c r="N432" s="2" t="str">
        <f t="shared" si="6"/>
        <v/>
      </c>
      <c r="O432">
        <v>4.8609999999999998</v>
      </c>
      <c r="P432">
        <v>1.8640000000000001</v>
      </c>
      <c r="Q432">
        <v>1.4830000000000001</v>
      </c>
      <c r="R432">
        <v>5</v>
      </c>
      <c r="S432" t="str">
        <f>IF(datos_limpios[[#This Row],[Seating Capacity ]]&gt;4,"SI","NO")</f>
        <v>SI</v>
      </c>
      <c r="T432">
        <v>66</v>
      </c>
    </row>
    <row r="433" spans="1:20" x14ac:dyDescent="0.3">
      <c r="A433" t="s">
        <v>46</v>
      </c>
      <c r="B433" t="s">
        <v>585</v>
      </c>
      <c r="C433">
        <v>1692</v>
      </c>
      <c r="D433" s="3">
        <v>3199000</v>
      </c>
      <c r="E433" s="1">
        <f>datos_limpios[[#This Row],[Price INR   ]]*0.011</f>
        <v>35189</v>
      </c>
      <c r="F433">
        <v>2021</v>
      </c>
      <c r="G433">
        <v>6900</v>
      </c>
      <c r="H433" t="s">
        <v>13</v>
      </c>
      <c r="I433" t="s">
        <v>43</v>
      </c>
      <c r="J433" t="s">
        <v>85</v>
      </c>
      <c r="K433" t="s">
        <v>16</v>
      </c>
      <c r="L433" t="s">
        <v>48</v>
      </c>
      <c r="M433" t="s">
        <v>49</v>
      </c>
      <c r="N433" s="2" t="str">
        <f t="shared" si="6"/>
        <v/>
      </c>
      <c r="O433">
        <v>4.8609999999999998</v>
      </c>
      <c r="P433">
        <v>1.8640000000000001</v>
      </c>
      <c r="Q433">
        <v>1.4830000000000001</v>
      </c>
      <c r="R433">
        <v>5</v>
      </c>
      <c r="S433" t="str">
        <f>IF(datos_limpios[[#This Row],[Seating Capacity ]]&gt;4,"SI","NO")</f>
        <v>SI</v>
      </c>
      <c r="T433">
        <v>66</v>
      </c>
    </row>
    <row r="434" spans="1:20" x14ac:dyDescent="0.3">
      <c r="A434" t="s">
        <v>63</v>
      </c>
      <c r="B434" t="s">
        <v>1145</v>
      </c>
      <c r="C434">
        <v>1727</v>
      </c>
      <c r="D434" s="3">
        <v>795000</v>
      </c>
      <c r="E434" s="1">
        <f>datos_limpios[[#This Row],[Price INR   ]]*0.011</f>
        <v>8745</v>
      </c>
      <c r="F434">
        <v>2021</v>
      </c>
      <c r="G434">
        <v>9000</v>
      </c>
      <c r="H434" t="s">
        <v>13</v>
      </c>
      <c r="I434" t="s">
        <v>43</v>
      </c>
      <c r="J434" t="s">
        <v>85</v>
      </c>
      <c r="K434" t="s">
        <v>16</v>
      </c>
      <c r="L434" t="s">
        <v>100</v>
      </c>
      <c r="M434" t="s">
        <v>113</v>
      </c>
      <c r="N434" s="2" t="str">
        <f t="shared" si="6"/>
        <v/>
      </c>
      <c r="O434">
        <v>3.9929999999999999</v>
      </c>
      <c r="P434">
        <v>1.677</v>
      </c>
      <c r="Q434">
        <v>1.532</v>
      </c>
      <c r="R434">
        <v>5</v>
      </c>
      <c r="S434" t="str">
        <f>IF(datos_limpios[[#This Row],[Seating Capacity ]]&gt;4,"SI","NO")</f>
        <v>SI</v>
      </c>
      <c r="T434">
        <v>35</v>
      </c>
    </row>
    <row r="435" spans="1:20" x14ac:dyDescent="0.3">
      <c r="A435" t="s">
        <v>31</v>
      </c>
      <c r="B435" t="s">
        <v>126</v>
      </c>
      <c r="C435">
        <v>1817</v>
      </c>
      <c r="D435" s="3">
        <v>1650000</v>
      </c>
      <c r="E435" s="1">
        <f>datos_limpios[[#This Row],[Price INR   ]]*0.011</f>
        <v>18150</v>
      </c>
      <c r="F435">
        <v>2018</v>
      </c>
      <c r="G435">
        <v>25914</v>
      </c>
      <c r="H435" t="s">
        <v>13</v>
      </c>
      <c r="I435" t="s">
        <v>43</v>
      </c>
      <c r="J435" t="s">
        <v>85</v>
      </c>
      <c r="K435" t="s">
        <v>16</v>
      </c>
      <c r="L435" t="s">
        <v>48</v>
      </c>
      <c r="M435" t="s">
        <v>127</v>
      </c>
      <c r="N435" s="2" t="str">
        <f t="shared" si="6"/>
        <v/>
      </c>
      <c r="O435">
        <v>4.62</v>
      </c>
      <c r="P435">
        <v>1.7749999999999999</v>
      </c>
      <c r="Q435">
        <v>1.4750000000000001</v>
      </c>
      <c r="R435">
        <v>5</v>
      </c>
      <c r="S435" t="str">
        <f>IF(datos_limpios[[#This Row],[Seating Capacity ]]&gt;4,"SI","NO")</f>
        <v>SI</v>
      </c>
      <c r="T435">
        <v>55</v>
      </c>
    </row>
    <row r="436" spans="1:20" x14ac:dyDescent="0.3">
      <c r="A436" t="s">
        <v>31</v>
      </c>
      <c r="B436" t="s">
        <v>126</v>
      </c>
      <c r="C436">
        <v>1818</v>
      </c>
      <c r="D436" s="3">
        <v>1670000</v>
      </c>
      <c r="E436" s="1">
        <f>datos_limpios[[#This Row],[Price INR   ]]*0.011</f>
        <v>18370</v>
      </c>
      <c r="F436">
        <v>2019</v>
      </c>
      <c r="G436">
        <v>39000</v>
      </c>
      <c r="H436" t="s">
        <v>13</v>
      </c>
      <c r="I436" t="s">
        <v>43</v>
      </c>
      <c r="J436" t="s">
        <v>85</v>
      </c>
      <c r="K436" t="s">
        <v>23</v>
      </c>
      <c r="L436" t="s">
        <v>48</v>
      </c>
      <c r="M436" t="s">
        <v>127</v>
      </c>
      <c r="N436" s="2" t="str">
        <f t="shared" si="6"/>
        <v/>
      </c>
      <c r="O436">
        <v>4.62</v>
      </c>
      <c r="P436">
        <v>1.7749999999999999</v>
      </c>
      <c r="Q436">
        <v>1.4750000000000001</v>
      </c>
      <c r="R436">
        <v>5</v>
      </c>
      <c r="S436" t="str">
        <f>IF(datos_limpios[[#This Row],[Seating Capacity ]]&gt;4,"SI","NO")</f>
        <v>SI</v>
      </c>
      <c r="T436">
        <v>55</v>
      </c>
    </row>
    <row r="437" spans="1:20" x14ac:dyDescent="0.3">
      <c r="A437" t="s">
        <v>31</v>
      </c>
      <c r="B437" t="s">
        <v>203</v>
      </c>
      <c r="C437">
        <v>1849</v>
      </c>
      <c r="D437" s="3">
        <v>2345000</v>
      </c>
      <c r="E437" s="1">
        <f>datos_limpios[[#This Row],[Price INR   ]]*0.011</f>
        <v>25795</v>
      </c>
      <c r="F437">
        <v>2017</v>
      </c>
      <c r="G437">
        <v>47000</v>
      </c>
      <c r="H437" t="s">
        <v>13</v>
      </c>
      <c r="I437" t="s">
        <v>43</v>
      </c>
      <c r="J437" t="s">
        <v>85</v>
      </c>
      <c r="K437" t="s">
        <v>16</v>
      </c>
      <c r="L437" t="s">
        <v>154</v>
      </c>
      <c r="M437" t="s">
        <v>204</v>
      </c>
      <c r="N437" s="2" t="str">
        <f t="shared" si="6"/>
        <v/>
      </c>
      <c r="O437">
        <v>4.8250000000000002</v>
      </c>
      <c r="P437">
        <v>1.825</v>
      </c>
      <c r="Q437">
        <v>1.48</v>
      </c>
      <c r="R437">
        <v>5</v>
      </c>
      <c r="S437" t="str">
        <f>IF(datos_limpios[[#This Row],[Seating Capacity ]]&gt;4,"SI","NO")</f>
        <v>SI</v>
      </c>
      <c r="T437">
        <v>70</v>
      </c>
    </row>
    <row r="438" spans="1:20" x14ac:dyDescent="0.3">
      <c r="A438" t="s">
        <v>68</v>
      </c>
      <c r="B438" t="s">
        <v>214</v>
      </c>
      <c r="C438">
        <v>1891</v>
      </c>
      <c r="D438" s="3">
        <v>430000</v>
      </c>
      <c r="E438" s="1">
        <f>datos_limpios[[#This Row],[Price INR   ]]*0.011</f>
        <v>4730</v>
      </c>
      <c r="F438">
        <v>2015</v>
      </c>
      <c r="G438">
        <v>98112</v>
      </c>
      <c r="H438" t="s">
        <v>13</v>
      </c>
      <c r="I438" t="s">
        <v>14</v>
      </c>
      <c r="J438" t="s">
        <v>85</v>
      </c>
      <c r="K438" t="s">
        <v>16</v>
      </c>
      <c r="L438" t="s">
        <v>215</v>
      </c>
      <c r="M438" t="s">
        <v>216</v>
      </c>
      <c r="N438" s="2" t="str">
        <f t="shared" si="6"/>
        <v/>
      </c>
      <c r="O438">
        <v>4.3840000000000003</v>
      </c>
      <c r="P438">
        <v>1.6990000000000001</v>
      </c>
      <c r="Q438">
        <v>1.466</v>
      </c>
      <c r="R438">
        <v>5</v>
      </c>
      <c r="S438" t="str">
        <f>IF(datos_limpios[[#This Row],[Seating Capacity ]]&gt;4,"SI","NO")</f>
        <v>SI</v>
      </c>
      <c r="T438">
        <v>55</v>
      </c>
    </row>
    <row r="439" spans="1:20" x14ac:dyDescent="0.3">
      <c r="A439" t="s">
        <v>68</v>
      </c>
      <c r="B439" t="s">
        <v>84</v>
      </c>
      <c r="C439">
        <v>1909</v>
      </c>
      <c r="D439" s="3">
        <v>765000</v>
      </c>
      <c r="E439" s="1">
        <f>datos_limpios[[#This Row],[Price INR   ]]*0.011</f>
        <v>8415</v>
      </c>
      <c r="F439">
        <v>2015</v>
      </c>
      <c r="G439">
        <v>60240</v>
      </c>
      <c r="H439" t="s">
        <v>13</v>
      </c>
      <c r="I439" t="s">
        <v>43</v>
      </c>
      <c r="J439" t="s">
        <v>85</v>
      </c>
      <c r="K439" t="s">
        <v>16</v>
      </c>
      <c r="L439" t="s">
        <v>29</v>
      </c>
      <c r="M439" t="s">
        <v>70</v>
      </c>
      <c r="N439" s="2" t="str">
        <f t="shared" si="6"/>
        <v/>
      </c>
      <c r="O439">
        <v>4.3840000000000003</v>
      </c>
      <c r="P439">
        <v>1.6990000000000001</v>
      </c>
      <c r="Q439">
        <v>1.466</v>
      </c>
      <c r="R439">
        <v>5</v>
      </c>
      <c r="S439" t="str">
        <f>IF(datos_limpios[[#This Row],[Seating Capacity ]]&gt;4,"SI","NO")</f>
        <v>SI</v>
      </c>
      <c r="T439">
        <v>55</v>
      </c>
    </row>
    <row r="440" spans="1:20" x14ac:dyDescent="0.3">
      <c r="A440" t="s">
        <v>68</v>
      </c>
      <c r="B440" t="s">
        <v>683</v>
      </c>
      <c r="C440">
        <v>1911</v>
      </c>
      <c r="D440" s="3">
        <v>825000</v>
      </c>
      <c r="E440" s="1">
        <f>datos_limpios[[#This Row],[Price INR   ]]*0.011</f>
        <v>9075</v>
      </c>
      <c r="F440">
        <v>2018</v>
      </c>
      <c r="G440">
        <v>62000</v>
      </c>
      <c r="H440" t="s">
        <v>13</v>
      </c>
      <c r="I440" t="s">
        <v>43</v>
      </c>
      <c r="J440" t="s">
        <v>85</v>
      </c>
      <c r="K440" t="s">
        <v>16</v>
      </c>
      <c r="L440" t="s">
        <v>29</v>
      </c>
      <c r="M440" t="s">
        <v>70</v>
      </c>
      <c r="N440" s="2" t="str">
        <f t="shared" si="6"/>
        <v/>
      </c>
      <c r="O440">
        <v>4.3899999999999997</v>
      </c>
      <c r="P440">
        <v>1.6990000000000001</v>
      </c>
      <c r="Q440">
        <v>1.4670000000000001</v>
      </c>
      <c r="R440">
        <v>5</v>
      </c>
      <c r="S440" t="str">
        <f>IF(datos_limpios[[#This Row],[Seating Capacity ]]&gt;4,"SI","NO")</f>
        <v>SI</v>
      </c>
      <c r="T440">
        <v>55</v>
      </c>
    </row>
    <row r="441" spans="1:20" x14ac:dyDescent="0.3">
      <c r="A441" t="s">
        <v>19</v>
      </c>
      <c r="B441" t="s">
        <v>91</v>
      </c>
      <c r="C441">
        <v>974</v>
      </c>
      <c r="D441" s="3">
        <v>155000</v>
      </c>
      <c r="E441" s="1">
        <f>datos_limpios[[#This Row],[Price INR   ]]*0.011</f>
        <v>1705</v>
      </c>
      <c r="F441">
        <v>2009</v>
      </c>
      <c r="G441">
        <v>56852</v>
      </c>
      <c r="H441" t="s">
        <v>92</v>
      </c>
      <c r="I441" t="s">
        <v>14</v>
      </c>
      <c r="J441" t="s">
        <v>135</v>
      </c>
      <c r="K441" t="s">
        <v>23</v>
      </c>
      <c r="L441" t="s">
        <v>75</v>
      </c>
      <c r="M441" t="s">
        <v>1064</v>
      </c>
      <c r="N441" s="2" t="str">
        <f t="shared" si="6"/>
        <v/>
      </c>
      <c r="O441">
        <v>3.4950000000000001</v>
      </c>
      <c r="P441">
        <v>1.4750000000000001</v>
      </c>
      <c r="Q441">
        <v>1.46</v>
      </c>
      <c r="R441">
        <v>5</v>
      </c>
      <c r="S441" t="str">
        <f>IF(datos_limpios[[#This Row],[Seating Capacity ]]&gt;4,"SI","NO")</f>
        <v>SI</v>
      </c>
      <c r="T441">
        <v>35</v>
      </c>
    </row>
    <row r="442" spans="1:20" x14ac:dyDescent="0.3">
      <c r="A442" t="s">
        <v>128</v>
      </c>
      <c r="B442" t="s">
        <v>478</v>
      </c>
      <c r="C442">
        <v>6</v>
      </c>
      <c r="D442" s="3">
        <v>1300000</v>
      </c>
      <c r="E442" s="1">
        <f>datos_limpios[[#This Row],[Price INR   ]]*0.011</f>
        <v>14300</v>
      </c>
      <c r="F442">
        <v>2014</v>
      </c>
      <c r="G442">
        <v>51000</v>
      </c>
      <c r="H442" t="s">
        <v>21</v>
      </c>
      <c r="I442" t="s">
        <v>43</v>
      </c>
      <c r="J442" t="s">
        <v>135</v>
      </c>
      <c r="K442" t="s">
        <v>23</v>
      </c>
      <c r="L442" t="s">
        <v>130</v>
      </c>
      <c r="M442" t="s">
        <v>365</v>
      </c>
      <c r="N442" s="2" t="str">
        <f t="shared" si="6"/>
        <v/>
      </c>
      <c r="O442">
        <v>4.3849999999999998</v>
      </c>
      <c r="P442">
        <v>1.831</v>
      </c>
      <c r="Q442">
        <v>1.6080000000000001</v>
      </c>
      <c r="R442">
        <v>5</v>
      </c>
      <c r="S442" t="str">
        <f>IF(datos_limpios[[#This Row],[Seating Capacity ]]&gt;4,"SI","NO")</f>
        <v>SI</v>
      </c>
      <c r="T442">
        <v>64</v>
      </c>
    </row>
    <row r="443" spans="1:20" x14ac:dyDescent="0.3">
      <c r="A443" t="s">
        <v>309</v>
      </c>
      <c r="B443" t="s">
        <v>507</v>
      </c>
      <c r="C443">
        <v>824</v>
      </c>
      <c r="D443" s="3">
        <v>2499000</v>
      </c>
      <c r="E443" s="1">
        <f>datos_limpios[[#This Row],[Price INR   ]]*0.011</f>
        <v>27489</v>
      </c>
      <c r="F443">
        <v>2015</v>
      </c>
      <c r="G443">
        <v>50623</v>
      </c>
      <c r="H443" t="s">
        <v>21</v>
      </c>
      <c r="I443" t="s">
        <v>43</v>
      </c>
      <c r="J443" t="s">
        <v>135</v>
      </c>
      <c r="K443" t="s">
        <v>23</v>
      </c>
      <c r="L443" t="s">
        <v>162</v>
      </c>
      <c r="M443" t="s">
        <v>508</v>
      </c>
      <c r="N443" s="2" t="str">
        <f t="shared" si="6"/>
        <v/>
      </c>
      <c r="O443">
        <v>4.4649999999999999</v>
      </c>
      <c r="P443">
        <v>1.9</v>
      </c>
      <c r="Q443">
        <v>1.635</v>
      </c>
      <c r="R443">
        <v>5</v>
      </c>
      <c r="S443" t="str">
        <f>IF(datos_limpios[[#This Row],[Seating Capacity ]]&gt;4,"SI","NO")</f>
        <v>SI</v>
      </c>
      <c r="T443">
        <v>57</v>
      </c>
    </row>
    <row r="444" spans="1:20" x14ac:dyDescent="0.3">
      <c r="A444" t="s">
        <v>19</v>
      </c>
      <c r="B444" t="s">
        <v>20</v>
      </c>
      <c r="C444">
        <v>1195</v>
      </c>
      <c r="D444" s="3">
        <v>560000</v>
      </c>
      <c r="E444" s="1">
        <f>datos_limpios[[#This Row],[Price INR   ]]*0.011</f>
        <v>6160</v>
      </c>
      <c r="F444">
        <v>2013</v>
      </c>
      <c r="G444">
        <v>37000</v>
      </c>
      <c r="H444" t="s">
        <v>21</v>
      </c>
      <c r="I444" t="s">
        <v>14</v>
      </c>
      <c r="J444" t="s">
        <v>135</v>
      </c>
      <c r="K444" t="s">
        <v>16</v>
      </c>
      <c r="L444" t="s">
        <v>24</v>
      </c>
      <c r="M444" t="s">
        <v>25</v>
      </c>
      <c r="N444" s="2" t="str">
        <f t="shared" si="6"/>
        <v/>
      </c>
      <c r="O444">
        <v>3.9950000000000001</v>
      </c>
      <c r="P444">
        <v>1.6950000000000001</v>
      </c>
      <c r="Q444">
        <v>1.5549999999999999</v>
      </c>
      <c r="R444">
        <v>5</v>
      </c>
      <c r="S444" t="str">
        <f>IF(datos_limpios[[#This Row],[Seating Capacity ]]&gt;4,"SI","NO")</f>
        <v>SI</v>
      </c>
      <c r="T444">
        <v>42</v>
      </c>
    </row>
    <row r="445" spans="1:20" x14ac:dyDescent="0.3">
      <c r="A445" t="s">
        <v>19</v>
      </c>
      <c r="B445" t="s">
        <v>544</v>
      </c>
      <c r="C445">
        <v>1310</v>
      </c>
      <c r="D445" s="3">
        <v>725000</v>
      </c>
      <c r="E445" s="1">
        <f>datos_limpios[[#This Row],[Price INR   ]]*0.011</f>
        <v>7974.9999999999991</v>
      </c>
      <c r="F445">
        <v>2017</v>
      </c>
      <c r="G445">
        <v>64000</v>
      </c>
      <c r="H445" t="s">
        <v>21</v>
      </c>
      <c r="I445" t="s">
        <v>14</v>
      </c>
      <c r="J445" t="s">
        <v>135</v>
      </c>
      <c r="K445" t="s">
        <v>16</v>
      </c>
      <c r="L445" t="s">
        <v>24</v>
      </c>
      <c r="M445" t="s">
        <v>144</v>
      </c>
      <c r="N445" s="2" t="str">
        <f t="shared" si="6"/>
        <v/>
      </c>
      <c r="O445">
        <v>3.9950000000000001</v>
      </c>
      <c r="P445">
        <v>1.79</v>
      </c>
      <c r="Q445">
        <v>1.64</v>
      </c>
      <c r="R445">
        <v>5</v>
      </c>
      <c r="S445" t="str">
        <f>IF(datos_limpios[[#This Row],[Seating Capacity ]]&gt;4,"SI","NO")</f>
        <v>SI</v>
      </c>
      <c r="T445">
        <v>48</v>
      </c>
    </row>
    <row r="446" spans="1:20" x14ac:dyDescent="0.3">
      <c r="A446" t="s">
        <v>19</v>
      </c>
      <c r="B446" t="s">
        <v>258</v>
      </c>
      <c r="C446">
        <v>1326</v>
      </c>
      <c r="D446" s="3">
        <v>770000</v>
      </c>
      <c r="E446" s="1">
        <f>datos_limpios[[#This Row],[Price INR   ]]*0.011</f>
        <v>8470</v>
      </c>
      <c r="F446">
        <v>2015</v>
      </c>
      <c r="G446">
        <v>112000</v>
      </c>
      <c r="H446" t="s">
        <v>21</v>
      </c>
      <c r="I446" t="s">
        <v>14</v>
      </c>
      <c r="J446" t="s">
        <v>135</v>
      </c>
      <c r="K446" t="s">
        <v>16</v>
      </c>
      <c r="L446" t="s">
        <v>24</v>
      </c>
      <c r="M446" t="s">
        <v>144</v>
      </c>
      <c r="N446" s="2" t="str">
        <f t="shared" si="6"/>
        <v/>
      </c>
      <c r="O446">
        <v>4.2649999999999997</v>
      </c>
      <c r="P446">
        <v>1.6950000000000001</v>
      </c>
      <c r="Q446">
        <v>1.6850000000000001</v>
      </c>
      <c r="R446">
        <v>7</v>
      </c>
      <c r="S446" t="str">
        <f>IF(datos_limpios[[#This Row],[Seating Capacity ]]&gt;4,"SI","NO")</f>
        <v>SI</v>
      </c>
      <c r="T446">
        <v>45</v>
      </c>
    </row>
    <row r="447" spans="1:20" x14ac:dyDescent="0.3">
      <c r="A447" t="s">
        <v>19</v>
      </c>
      <c r="B447" t="s">
        <v>541</v>
      </c>
      <c r="C447">
        <v>1343</v>
      </c>
      <c r="D447" s="3">
        <v>800000</v>
      </c>
      <c r="E447" s="1">
        <f>datos_limpios[[#This Row],[Price INR   ]]*0.011</f>
        <v>8800</v>
      </c>
      <c r="F447">
        <v>2018</v>
      </c>
      <c r="G447">
        <v>66000</v>
      </c>
      <c r="H447" t="s">
        <v>21</v>
      </c>
      <c r="I447" t="s">
        <v>14</v>
      </c>
      <c r="J447" t="s">
        <v>135</v>
      </c>
      <c r="K447" t="s">
        <v>16</v>
      </c>
      <c r="L447" t="s">
        <v>24</v>
      </c>
      <c r="M447" t="s">
        <v>25</v>
      </c>
      <c r="N447" s="2" t="str">
        <f t="shared" si="6"/>
        <v/>
      </c>
      <c r="O447">
        <v>3.9950000000000001</v>
      </c>
      <c r="P447">
        <v>1.7350000000000001</v>
      </c>
      <c r="Q447">
        <v>1.5149999999999999</v>
      </c>
      <c r="R447">
        <v>5</v>
      </c>
      <c r="S447" t="str">
        <f>IF(datos_limpios[[#This Row],[Seating Capacity ]]&gt;4,"SI","NO")</f>
        <v>SI</v>
      </c>
      <c r="T447">
        <v>37</v>
      </c>
    </row>
    <row r="448" spans="1:20" x14ac:dyDescent="0.3">
      <c r="A448" t="s">
        <v>119</v>
      </c>
      <c r="B448" t="s">
        <v>1470</v>
      </c>
      <c r="C448">
        <v>1396</v>
      </c>
      <c r="D448" s="3">
        <v>335000</v>
      </c>
      <c r="E448" s="1">
        <f>datos_limpios[[#This Row],[Price INR   ]]*0.011</f>
        <v>3685</v>
      </c>
      <c r="F448">
        <v>2008</v>
      </c>
      <c r="G448">
        <v>140987</v>
      </c>
      <c r="H448" t="s">
        <v>21</v>
      </c>
      <c r="I448" t="s">
        <v>43</v>
      </c>
      <c r="J448" t="s">
        <v>135</v>
      </c>
      <c r="K448" t="s">
        <v>23</v>
      </c>
      <c r="L448" t="s">
        <v>367</v>
      </c>
      <c r="M448" t="s">
        <v>1471</v>
      </c>
      <c r="N448" s="2" t="str">
        <f t="shared" si="6"/>
        <v/>
      </c>
      <c r="O448">
        <v>4.8179999999999996</v>
      </c>
      <c r="P448">
        <v>1.8220000000000001</v>
      </c>
      <c r="Q448">
        <v>1.42</v>
      </c>
      <c r="R448">
        <v>5</v>
      </c>
      <c r="S448" t="str">
        <f>IF(datos_limpios[[#This Row],[Seating Capacity ]]&gt;4,"SI","NO")</f>
        <v>SI</v>
      </c>
      <c r="T448">
        <v>80</v>
      </c>
    </row>
    <row r="449" spans="1:20" x14ac:dyDescent="0.3">
      <c r="A449" t="s">
        <v>119</v>
      </c>
      <c r="B449" t="s">
        <v>693</v>
      </c>
      <c r="C449">
        <v>1445</v>
      </c>
      <c r="D449" s="3">
        <v>2450000</v>
      </c>
      <c r="E449" s="1">
        <f>datos_limpios[[#This Row],[Price INR   ]]*0.011</f>
        <v>26950</v>
      </c>
      <c r="F449">
        <v>2018</v>
      </c>
      <c r="G449">
        <v>61000</v>
      </c>
      <c r="H449" t="s">
        <v>21</v>
      </c>
      <c r="I449" t="s">
        <v>43</v>
      </c>
      <c r="J449" t="s">
        <v>135</v>
      </c>
      <c r="K449" t="s">
        <v>23</v>
      </c>
      <c r="L449" t="s">
        <v>121</v>
      </c>
      <c r="M449" t="s">
        <v>342</v>
      </c>
      <c r="N449" s="2" t="str">
        <f t="shared" si="6"/>
        <v/>
      </c>
      <c r="O449">
        <v>4.4240000000000004</v>
      </c>
      <c r="P449">
        <v>1.804</v>
      </c>
      <c r="Q449">
        <v>1.494</v>
      </c>
      <c r="R449">
        <v>5</v>
      </c>
      <c r="S449" t="str">
        <f>IF(datos_limpios[[#This Row],[Seating Capacity ]]&gt;4,"SI","NO")</f>
        <v>SI</v>
      </c>
      <c r="T449">
        <v>50</v>
      </c>
    </row>
    <row r="450" spans="1:20" x14ac:dyDescent="0.3">
      <c r="A450" t="s">
        <v>31</v>
      </c>
      <c r="B450" t="s">
        <v>1278</v>
      </c>
      <c r="C450">
        <v>1771</v>
      </c>
      <c r="D450" s="3">
        <v>650000</v>
      </c>
      <c r="E450" s="1">
        <f>datos_limpios[[#This Row],[Price INR   ]]*0.011</f>
        <v>7150</v>
      </c>
      <c r="F450">
        <v>2012</v>
      </c>
      <c r="G450">
        <v>143477</v>
      </c>
      <c r="H450" t="s">
        <v>21</v>
      </c>
      <c r="I450" t="s">
        <v>14</v>
      </c>
      <c r="J450" t="s">
        <v>135</v>
      </c>
      <c r="K450" t="s">
        <v>23</v>
      </c>
      <c r="L450" t="s">
        <v>154</v>
      </c>
      <c r="M450" t="s">
        <v>362</v>
      </c>
      <c r="N450" s="2" t="str">
        <f t="shared" ref="N450:N513" si="7">MID(M450, 1, FIND("@", M450) - LEN(MID(M450, 1, FIND("@", M450) - 1)) - 1)</f>
        <v/>
      </c>
      <c r="O450">
        <v>4.5549999999999997</v>
      </c>
      <c r="P450">
        <v>1.77</v>
      </c>
      <c r="Q450">
        <v>1.7549999999999999</v>
      </c>
      <c r="R450">
        <v>7</v>
      </c>
      <c r="S450" t="str">
        <f>IF(datos_limpios[[#This Row],[Seating Capacity ]]&gt;4,"SI","NO")</f>
        <v>SI</v>
      </c>
      <c r="T450">
        <v>55</v>
      </c>
    </row>
    <row r="451" spans="1:20" x14ac:dyDescent="0.3">
      <c r="A451" t="s">
        <v>31</v>
      </c>
      <c r="B451" t="s">
        <v>153</v>
      </c>
      <c r="C451">
        <v>1790</v>
      </c>
      <c r="D451" s="3">
        <v>990000</v>
      </c>
      <c r="E451" s="1">
        <f>datos_limpios[[#This Row],[Price INR   ]]*0.011</f>
        <v>10890</v>
      </c>
      <c r="F451">
        <v>2015</v>
      </c>
      <c r="G451">
        <v>98000</v>
      </c>
      <c r="H451" t="s">
        <v>21</v>
      </c>
      <c r="I451" t="s">
        <v>14</v>
      </c>
      <c r="J451" t="s">
        <v>135</v>
      </c>
      <c r="K451" t="s">
        <v>16</v>
      </c>
      <c r="L451" t="s">
        <v>154</v>
      </c>
      <c r="M451" t="s">
        <v>155</v>
      </c>
      <c r="N451" s="2" t="str">
        <f t="shared" si="7"/>
        <v/>
      </c>
      <c r="O451">
        <v>4.585</v>
      </c>
      <c r="P451">
        <v>1.7649999999999999</v>
      </c>
      <c r="Q451">
        <v>1.76</v>
      </c>
      <c r="R451">
        <v>7</v>
      </c>
      <c r="S451" t="str">
        <f>IF(datos_limpios[[#This Row],[Seating Capacity ]]&gt;4,"SI","NO")</f>
        <v>SI</v>
      </c>
      <c r="T451">
        <v>55</v>
      </c>
    </row>
    <row r="452" spans="1:20" x14ac:dyDescent="0.3">
      <c r="A452" t="s">
        <v>31</v>
      </c>
      <c r="B452" t="s">
        <v>347</v>
      </c>
      <c r="C452">
        <v>1800</v>
      </c>
      <c r="D452" s="3">
        <v>1290000</v>
      </c>
      <c r="E452" s="1">
        <f>datos_limpios[[#This Row],[Price INR   ]]*0.011</f>
        <v>14190</v>
      </c>
      <c r="F452">
        <v>2012</v>
      </c>
      <c r="G452">
        <v>121000</v>
      </c>
      <c r="H452" t="s">
        <v>21</v>
      </c>
      <c r="I452" t="s">
        <v>14</v>
      </c>
      <c r="J452" t="s">
        <v>135</v>
      </c>
      <c r="K452" t="s">
        <v>23</v>
      </c>
      <c r="L452" t="s">
        <v>251</v>
      </c>
      <c r="M452" t="s">
        <v>252</v>
      </c>
      <c r="N452" s="2" t="str">
        <f t="shared" si="7"/>
        <v/>
      </c>
      <c r="O452">
        <v>4.7050000000000001</v>
      </c>
      <c r="P452">
        <v>1.84</v>
      </c>
      <c r="Q452">
        <v>1.85</v>
      </c>
      <c r="R452">
        <v>7</v>
      </c>
      <c r="S452" t="str">
        <f>IF(datos_limpios[[#This Row],[Seating Capacity ]]&gt;4,"SI","NO")</f>
        <v>SI</v>
      </c>
      <c r="T452">
        <v>80</v>
      </c>
    </row>
    <row r="453" spans="1:20" x14ac:dyDescent="0.3">
      <c r="A453" t="s">
        <v>31</v>
      </c>
      <c r="B453" t="s">
        <v>250</v>
      </c>
      <c r="C453">
        <v>1816</v>
      </c>
      <c r="D453" s="3">
        <v>1600000</v>
      </c>
      <c r="E453" s="1">
        <f>datos_limpios[[#This Row],[Price INR   ]]*0.011</f>
        <v>17600</v>
      </c>
      <c r="F453">
        <v>2015</v>
      </c>
      <c r="G453">
        <v>145000</v>
      </c>
      <c r="H453" t="s">
        <v>21</v>
      </c>
      <c r="I453" t="s">
        <v>43</v>
      </c>
      <c r="J453" t="s">
        <v>135</v>
      </c>
      <c r="K453" t="s">
        <v>23</v>
      </c>
      <c r="L453" t="s">
        <v>251</v>
      </c>
      <c r="M453" t="s">
        <v>252</v>
      </c>
      <c r="N453" s="2" t="str">
        <f t="shared" si="7"/>
        <v/>
      </c>
      <c r="O453">
        <v>4.7050000000000001</v>
      </c>
      <c r="P453">
        <v>1.84</v>
      </c>
      <c r="Q453">
        <v>1.85</v>
      </c>
      <c r="R453">
        <v>7</v>
      </c>
      <c r="S453" t="str">
        <f>IF(datos_limpios[[#This Row],[Seating Capacity ]]&gt;4,"SI","NO")</f>
        <v>SI</v>
      </c>
      <c r="T453">
        <v>80</v>
      </c>
    </row>
    <row r="454" spans="1:20" x14ac:dyDescent="0.3">
      <c r="A454" t="s">
        <v>31</v>
      </c>
      <c r="B454" t="s">
        <v>35</v>
      </c>
      <c r="C454">
        <v>1835</v>
      </c>
      <c r="D454" s="3">
        <v>1989999</v>
      </c>
      <c r="E454" s="1">
        <f>datos_limpios[[#This Row],[Price INR   ]]*0.011</f>
        <v>21889.988999999998</v>
      </c>
      <c r="F454">
        <v>2018</v>
      </c>
      <c r="G454">
        <v>55000</v>
      </c>
      <c r="H454" t="s">
        <v>21</v>
      </c>
      <c r="I454" t="s">
        <v>14</v>
      </c>
      <c r="J454" t="s">
        <v>135</v>
      </c>
      <c r="K454" t="s">
        <v>16</v>
      </c>
      <c r="L454" t="s">
        <v>36</v>
      </c>
      <c r="M454" t="s">
        <v>37</v>
      </c>
      <c r="N454" s="2" t="str">
        <f t="shared" si="7"/>
        <v/>
      </c>
      <c r="O454">
        <v>4.7350000000000003</v>
      </c>
      <c r="P454">
        <v>1.83</v>
      </c>
      <c r="Q454">
        <v>1.7949999999999999</v>
      </c>
      <c r="R454">
        <v>7</v>
      </c>
      <c r="S454" t="str">
        <f>IF(datos_limpios[[#This Row],[Seating Capacity ]]&gt;4,"SI","NO")</f>
        <v>SI</v>
      </c>
      <c r="T454">
        <v>55</v>
      </c>
    </row>
    <row r="455" spans="1:20" x14ac:dyDescent="0.3">
      <c r="A455" t="s">
        <v>11</v>
      </c>
      <c r="B455" t="s">
        <v>973</v>
      </c>
      <c r="C455">
        <v>294</v>
      </c>
      <c r="D455" s="3">
        <v>325000</v>
      </c>
      <c r="E455" s="1">
        <f>datos_limpios[[#This Row],[Price INR   ]]*0.011</f>
        <v>3575</v>
      </c>
      <c r="F455">
        <v>2010</v>
      </c>
      <c r="G455">
        <v>56000</v>
      </c>
      <c r="H455" t="s">
        <v>13</v>
      </c>
      <c r="I455" t="s">
        <v>43</v>
      </c>
      <c r="J455" t="s">
        <v>135</v>
      </c>
      <c r="K455" t="s">
        <v>16</v>
      </c>
      <c r="L455" t="s">
        <v>169</v>
      </c>
      <c r="M455" t="s">
        <v>247</v>
      </c>
      <c r="N455" s="2" t="str">
        <f t="shared" si="7"/>
        <v/>
      </c>
      <c r="O455">
        <v>4.42</v>
      </c>
      <c r="P455">
        <v>1.6950000000000001</v>
      </c>
      <c r="Q455">
        <v>1.48</v>
      </c>
      <c r="R455">
        <v>5</v>
      </c>
      <c r="S455" t="str">
        <f>IF(datos_limpios[[#This Row],[Seating Capacity ]]&gt;4,"SI","NO")</f>
        <v>SI</v>
      </c>
      <c r="T455">
        <v>42</v>
      </c>
    </row>
    <row r="456" spans="1:20" x14ac:dyDescent="0.3">
      <c r="A456" t="s">
        <v>11</v>
      </c>
      <c r="B456" t="s">
        <v>785</v>
      </c>
      <c r="C456">
        <v>301</v>
      </c>
      <c r="D456" s="3">
        <v>365000</v>
      </c>
      <c r="E456" s="1">
        <f>datos_limpios[[#This Row],[Price INR   ]]*0.011</f>
        <v>4014.9999999999995</v>
      </c>
      <c r="F456">
        <v>2010</v>
      </c>
      <c r="G456">
        <v>58424</v>
      </c>
      <c r="H456" t="s">
        <v>13</v>
      </c>
      <c r="I456" t="s">
        <v>14</v>
      </c>
      <c r="J456" t="s">
        <v>135</v>
      </c>
      <c r="K456" t="s">
        <v>16</v>
      </c>
      <c r="L456" t="s">
        <v>169</v>
      </c>
      <c r="M456" t="s">
        <v>247</v>
      </c>
      <c r="N456" s="2" t="str">
        <f t="shared" si="7"/>
        <v/>
      </c>
      <c r="O456">
        <v>4.42</v>
      </c>
      <c r="P456">
        <v>1.6950000000000001</v>
      </c>
      <c r="Q456">
        <v>1.48</v>
      </c>
      <c r="R456">
        <v>5</v>
      </c>
      <c r="S456" t="str">
        <f>IF(datos_limpios[[#This Row],[Seating Capacity ]]&gt;4,"SI","NO")</f>
        <v>SI</v>
      </c>
      <c r="T456">
        <v>42</v>
      </c>
    </row>
    <row r="457" spans="1:20" x14ac:dyDescent="0.3">
      <c r="A457" t="s">
        <v>11</v>
      </c>
      <c r="B457" t="s">
        <v>1312</v>
      </c>
      <c r="C457">
        <v>326</v>
      </c>
      <c r="D457" s="3">
        <v>475000</v>
      </c>
      <c r="E457" s="1">
        <f>datos_limpios[[#This Row],[Price INR   ]]*0.011</f>
        <v>5225</v>
      </c>
      <c r="F457">
        <v>2011</v>
      </c>
      <c r="G457">
        <v>72000</v>
      </c>
      <c r="H457" t="s">
        <v>13</v>
      </c>
      <c r="I457" t="s">
        <v>43</v>
      </c>
      <c r="J457" t="s">
        <v>135</v>
      </c>
      <c r="K457" t="s">
        <v>16</v>
      </c>
      <c r="L457" t="s">
        <v>325</v>
      </c>
      <c r="M457" t="s">
        <v>1313</v>
      </c>
      <c r="N457" s="2" t="str">
        <f t="shared" si="7"/>
        <v/>
      </c>
      <c r="O457">
        <v>4.95</v>
      </c>
      <c r="P457">
        <v>1.845</v>
      </c>
      <c r="Q457">
        <v>1.4750000000000001</v>
      </c>
      <c r="R457">
        <v>5</v>
      </c>
      <c r="S457" t="str">
        <f>IF(datos_limpios[[#This Row],[Seating Capacity ]]&gt;4,"SI","NO")</f>
        <v>SI</v>
      </c>
      <c r="T457">
        <v>70</v>
      </c>
    </row>
    <row r="458" spans="1:20" x14ac:dyDescent="0.3">
      <c r="A458" t="s">
        <v>11</v>
      </c>
      <c r="B458" t="s">
        <v>99</v>
      </c>
      <c r="C458">
        <v>349</v>
      </c>
      <c r="D458" s="3">
        <v>575000</v>
      </c>
      <c r="E458" s="1">
        <f>datos_limpios[[#This Row],[Price INR   ]]*0.011</f>
        <v>6325</v>
      </c>
      <c r="F458">
        <v>2017</v>
      </c>
      <c r="G458">
        <v>53580</v>
      </c>
      <c r="H458" t="s">
        <v>13</v>
      </c>
      <c r="I458" t="s">
        <v>14</v>
      </c>
      <c r="J458" t="s">
        <v>135</v>
      </c>
      <c r="K458" t="s">
        <v>16</v>
      </c>
      <c r="L458" t="s">
        <v>100</v>
      </c>
      <c r="M458" t="s">
        <v>101</v>
      </c>
      <c r="N458" s="2" t="str">
        <f t="shared" si="7"/>
        <v/>
      </c>
      <c r="O458">
        <v>3.9990000000000001</v>
      </c>
      <c r="P458">
        <v>1.734</v>
      </c>
      <c r="Q458">
        <v>1.601</v>
      </c>
      <c r="R458">
        <v>5</v>
      </c>
      <c r="S458" t="str">
        <f>IF(datos_limpios[[#This Row],[Seating Capacity ]]&gt;4,"SI","NO")</f>
        <v>SI</v>
      </c>
      <c r="T458">
        <v>40</v>
      </c>
    </row>
    <row r="459" spans="1:20" x14ac:dyDescent="0.3">
      <c r="A459" t="s">
        <v>26</v>
      </c>
      <c r="B459" t="s">
        <v>474</v>
      </c>
      <c r="C459">
        <v>445</v>
      </c>
      <c r="D459" s="3">
        <v>220000</v>
      </c>
      <c r="E459" s="1">
        <f>datos_limpios[[#This Row],[Price INR   ]]*0.011</f>
        <v>2420</v>
      </c>
      <c r="F459">
        <v>2009</v>
      </c>
      <c r="G459">
        <v>126535</v>
      </c>
      <c r="H459" t="s">
        <v>13</v>
      </c>
      <c r="I459" t="s">
        <v>14</v>
      </c>
      <c r="J459" t="s">
        <v>135</v>
      </c>
      <c r="K459" t="s">
        <v>16</v>
      </c>
      <c r="L459" t="s">
        <v>29</v>
      </c>
      <c r="M459" t="s">
        <v>475</v>
      </c>
      <c r="N459" s="2" t="str">
        <f t="shared" si="7"/>
        <v/>
      </c>
      <c r="O459">
        <v>3.5649999999999999</v>
      </c>
      <c r="P459">
        <v>1.595</v>
      </c>
      <c r="Q459">
        <v>1.55</v>
      </c>
      <c r="R459">
        <v>5</v>
      </c>
      <c r="S459" t="str">
        <f>IF(datos_limpios[[#This Row],[Seating Capacity ]]&gt;4,"SI","NO")</f>
        <v>SI</v>
      </c>
      <c r="T459">
        <v>35</v>
      </c>
    </row>
    <row r="460" spans="1:20" x14ac:dyDescent="0.3">
      <c r="A460" t="s">
        <v>26</v>
      </c>
      <c r="B460" t="s">
        <v>86</v>
      </c>
      <c r="C460">
        <v>530</v>
      </c>
      <c r="D460" s="3">
        <v>465000</v>
      </c>
      <c r="E460" s="1">
        <f>datos_limpios[[#This Row],[Price INR   ]]*0.011</f>
        <v>5115</v>
      </c>
      <c r="F460">
        <v>2019</v>
      </c>
      <c r="G460">
        <v>19000</v>
      </c>
      <c r="H460" t="s">
        <v>13</v>
      </c>
      <c r="I460" t="s">
        <v>43</v>
      </c>
      <c r="J460" t="s">
        <v>135</v>
      </c>
      <c r="K460" t="s">
        <v>16</v>
      </c>
      <c r="L460" t="s">
        <v>87</v>
      </c>
      <c r="M460" t="s">
        <v>88</v>
      </c>
      <c r="N460" s="2" t="str">
        <f t="shared" si="7"/>
        <v/>
      </c>
      <c r="O460">
        <v>3.61</v>
      </c>
      <c r="P460">
        <v>1.645</v>
      </c>
      <c r="Q460">
        <v>1.56</v>
      </c>
      <c r="R460">
        <v>5</v>
      </c>
      <c r="S460" t="str">
        <f>IF(datos_limpios[[#This Row],[Seating Capacity ]]&gt;4,"SI","NO")</f>
        <v>SI</v>
      </c>
      <c r="T460">
        <v>35</v>
      </c>
    </row>
    <row r="461" spans="1:20" x14ac:dyDescent="0.3">
      <c r="A461" t="s">
        <v>26</v>
      </c>
      <c r="B461" t="s">
        <v>98</v>
      </c>
      <c r="C461">
        <v>550</v>
      </c>
      <c r="D461" s="3">
        <v>525000</v>
      </c>
      <c r="E461" s="1">
        <f>datos_limpios[[#This Row],[Price INR   ]]*0.011</f>
        <v>5775</v>
      </c>
      <c r="F461">
        <v>2015</v>
      </c>
      <c r="G461">
        <v>68397</v>
      </c>
      <c r="H461" t="s">
        <v>13</v>
      </c>
      <c r="I461" t="s">
        <v>14</v>
      </c>
      <c r="J461" t="s">
        <v>135</v>
      </c>
      <c r="K461" t="s">
        <v>16</v>
      </c>
      <c r="L461" t="s">
        <v>29</v>
      </c>
      <c r="M461" t="s">
        <v>34</v>
      </c>
      <c r="N461" s="2" t="str">
        <f t="shared" si="7"/>
        <v/>
      </c>
      <c r="O461">
        <v>3.9849999999999999</v>
      </c>
      <c r="P461">
        <v>1.734</v>
      </c>
      <c r="Q461">
        <v>1.5049999999999999</v>
      </c>
      <c r="R461">
        <v>5</v>
      </c>
      <c r="S461" t="str">
        <f>IF(datos_limpios[[#This Row],[Seating Capacity ]]&gt;4,"SI","NO")</f>
        <v>SI</v>
      </c>
      <c r="T461">
        <v>45</v>
      </c>
    </row>
    <row r="462" spans="1:20" x14ac:dyDescent="0.3">
      <c r="A462" t="s">
        <v>300</v>
      </c>
      <c r="B462" t="s">
        <v>337</v>
      </c>
      <c r="C462">
        <v>799</v>
      </c>
      <c r="D462" s="3">
        <v>1055000</v>
      </c>
      <c r="E462" s="1">
        <f>datos_limpios[[#This Row],[Price INR   ]]*0.011</f>
        <v>11605</v>
      </c>
      <c r="F462">
        <v>2020</v>
      </c>
      <c r="G462">
        <v>15000</v>
      </c>
      <c r="H462" t="s">
        <v>13</v>
      </c>
      <c r="I462" t="s">
        <v>43</v>
      </c>
      <c r="J462" t="s">
        <v>135</v>
      </c>
      <c r="K462" t="s">
        <v>16</v>
      </c>
      <c r="L462" t="s">
        <v>72</v>
      </c>
      <c r="M462" t="s">
        <v>90</v>
      </c>
      <c r="N462" s="2" t="str">
        <f t="shared" si="7"/>
        <v/>
      </c>
      <c r="O462">
        <v>3.9950000000000001</v>
      </c>
      <c r="P462">
        <v>1.79</v>
      </c>
      <c r="Q462">
        <v>1.647</v>
      </c>
      <c r="R462">
        <v>5</v>
      </c>
      <c r="S462" t="str">
        <f>IF(datos_limpios[[#This Row],[Seating Capacity ]]&gt;4,"SI","NO")</f>
        <v>SI</v>
      </c>
      <c r="T462">
        <v>45</v>
      </c>
    </row>
    <row r="463" spans="1:20" x14ac:dyDescent="0.3">
      <c r="A463" t="s">
        <v>19</v>
      </c>
      <c r="B463" t="s">
        <v>484</v>
      </c>
      <c r="C463">
        <v>979</v>
      </c>
      <c r="D463" s="3">
        <v>169000</v>
      </c>
      <c r="E463" s="1">
        <f>datos_limpios[[#This Row],[Price INR   ]]*0.011</f>
        <v>1859</v>
      </c>
      <c r="F463">
        <v>2010</v>
      </c>
      <c r="G463">
        <v>18500</v>
      </c>
      <c r="H463" t="s">
        <v>13</v>
      </c>
      <c r="I463" t="s">
        <v>14</v>
      </c>
      <c r="J463" t="s">
        <v>135</v>
      </c>
      <c r="K463" t="s">
        <v>16</v>
      </c>
      <c r="L463" t="s">
        <v>75</v>
      </c>
      <c r="M463" t="s">
        <v>485</v>
      </c>
      <c r="N463" s="2" t="str">
        <f t="shared" si="7"/>
        <v/>
      </c>
      <c r="O463">
        <v>3.4950000000000001</v>
      </c>
      <c r="P463">
        <v>1.4750000000000001</v>
      </c>
      <c r="Q463">
        <v>1.46</v>
      </c>
      <c r="R463">
        <v>5</v>
      </c>
      <c r="S463" t="str">
        <f>IF(datos_limpios[[#This Row],[Seating Capacity ]]&gt;4,"SI","NO")</f>
        <v>SI</v>
      </c>
      <c r="T463">
        <v>35</v>
      </c>
    </row>
    <row r="464" spans="1:20" x14ac:dyDescent="0.3">
      <c r="A464" t="s">
        <v>19</v>
      </c>
      <c r="B464" t="s">
        <v>448</v>
      </c>
      <c r="C464">
        <v>990</v>
      </c>
      <c r="D464" s="3">
        <v>218000</v>
      </c>
      <c r="E464" s="1">
        <f>datos_limpios[[#This Row],[Price INR   ]]*0.011</f>
        <v>2398</v>
      </c>
      <c r="F464">
        <v>2008</v>
      </c>
      <c r="G464">
        <v>51000</v>
      </c>
      <c r="H464" t="s">
        <v>13</v>
      </c>
      <c r="I464" t="s">
        <v>14</v>
      </c>
      <c r="J464" t="s">
        <v>135</v>
      </c>
      <c r="K464" t="s">
        <v>23</v>
      </c>
      <c r="L464" t="s">
        <v>449</v>
      </c>
      <c r="M464" t="s">
        <v>450</v>
      </c>
      <c r="N464" s="2" t="str">
        <f t="shared" si="7"/>
        <v/>
      </c>
      <c r="O464">
        <v>3.52</v>
      </c>
      <c r="P464">
        <v>1.4750000000000001</v>
      </c>
      <c r="Q464">
        <v>1.69</v>
      </c>
      <c r="R464">
        <v>5</v>
      </c>
      <c r="S464" t="str">
        <f>IF(datos_limpios[[#This Row],[Seating Capacity ]]&gt;4,"SI","NO")</f>
        <v>SI</v>
      </c>
      <c r="T464">
        <v>35</v>
      </c>
    </row>
    <row r="465" spans="1:20" x14ac:dyDescent="0.3">
      <c r="A465" t="s">
        <v>19</v>
      </c>
      <c r="B465" t="s">
        <v>736</v>
      </c>
      <c r="C465">
        <v>1002</v>
      </c>
      <c r="D465" s="3">
        <v>245000</v>
      </c>
      <c r="E465" s="1">
        <f>datos_limpios[[#This Row],[Price INR   ]]*0.011</f>
        <v>2695</v>
      </c>
      <c r="F465">
        <v>2009</v>
      </c>
      <c r="G465">
        <v>114000</v>
      </c>
      <c r="H465" t="s">
        <v>13</v>
      </c>
      <c r="I465" t="s">
        <v>14</v>
      </c>
      <c r="J465" t="s">
        <v>135</v>
      </c>
      <c r="K465" t="s">
        <v>16</v>
      </c>
      <c r="L465" t="s">
        <v>546</v>
      </c>
      <c r="M465" t="s">
        <v>547</v>
      </c>
      <c r="N465" s="2" t="str">
        <f t="shared" si="7"/>
        <v/>
      </c>
      <c r="O465">
        <v>4.16</v>
      </c>
      <c r="P465">
        <v>1.69</v>
      </c>
      <c r="Q465">
        <v>1.53</v>
      </c>
      <c r="R465">
        <v>5</v>
      </c>
      <c r="S465" t="str">
        <f>IF(datos_limpios[[#This Row],[Seating Capacity ]]&gt;4,"SI","NO")</f>
        <v>SI</v>
      </c>
      <c r="T465">
        <v>43</v>
      </c>
    </row>
    <row r="466" spans="1:20" x14ac:dyDescent="0.3">
      <c r="A466" t="s">
        <v>19</v>
      </c>
      <c r="B466" t="s">
        <v>1423</v>
      </c>
      <c r="C466">
        <v>1026</v>
      </c>
      <c r="D466" s="3">
        <v>280000</v>
      </c>
      <c r="E466" s="1">
        <f>datos_limpios[[#This Row],[Price INR   ]]*0.011</f>
        <v>3080</v>
      </c>
      <c r="F466">
        <v>2011</v>
      </c>
      <c r="G466">
        <v>69276</v>
      </c>
      <c r="H466" t="s">
        <v>13</v>
      </c>
      <c r="I466" t="s">
        <v>14</v>
      </c>
      <c r="J466" t="s">
        <v>135</v>
      </c>
      <c r="K466" t="s">
        <v>16</v>
      </c>
      <c r="L466" t="s">
        <v>72</v>
      </c>
      <c r="M466" t="s">
        <v>281</v>
      </c>
      <c r="N466" s="2" t="str">
        <f t="shared" si="7"/>
        <v/>
      </c>
      <c r="O466">
        <v>3.62</v>
      </c>
      <c r="P466">
        <v>1.4750000000000001</v>
      </c>
      <c r="Q466">
        <v>1.46</v>
      </c>
      <c r="R466">
        <v>5</v>
      </c>
      <c r="S466" t="str">
        <f>IF(datos_limpios[[#This Row],[Seating Capacity ]]&gt;4,"SI","NO")</f>
        <v>SI</v>
      </c>
      <c r="T466">
        <v>35</v>
      </c>
    </row>
    <row r="467" spans="1:20" x14ac:dyDescent="0.3">
      <c r="A467" t="s">
        <v>19</v>
      </c>
      <c r="B467" t="s">
        <v>428</v>
      </c>
      <c r="C467">
        <v>1182</v>
      </c>
      <c r="D467" s="3">
        <v>540000</v>
      </c>
      <c r="E467" s="1">
        <f>datos_limpios[[#This Row],[Price INR   ]]*0.011</f>
        <v>5940</v>
      </c>
      <c r="F467">
        <v>2015</v>
      </c>
      <c r="G467">
        <v>38000</v>
      </c>
      <c r="H467" t="s">
        <v>13</v>
      </c>
      <c r="I467" t="s">
        <v>14</v>
      </c>
      <c r="J467" t="s">
        <v>135</v>
      </c>
      <c r="K467" t="s">
        <v>16</v>
      </c>
      <c r="L467" t="s">
        <v>39</v>
      </c>
      <c r="M467" t="s">
        <v>40</v>
      </c>
      <c r="N467" s="2" t="str">
        <f t="shared" si="7"/>
        <v/>
      </c>
      <c r="O467">
        <v>4.49</v>
      </c>
      <c r="P467">
        <v>1.73</v>
      </c>
      <c r="Q467">
        <v>1.4850000000000001</v>
      </c>
      <c r="R467">
        <v>5</v>
      </c>
      <c r="S467" t="str">
        <f>IF(datos_limpios[[#This Row],[Seating Capacity ]]&gt;4,"SI","NO")</f>
        <v>SI</v>
      </c>
      <c r="T467">
        <v>43</v>
      </c>
    </row>
    <row r="468" spans="1:20" x14ac:dyDescent="0.3">
      <c r="A468" t="s">
        <v>31</v>
      </c>
      <c r="B468" t="s">
        <v>578</v>
      </c>
      <c r="C468">
        <v>1768</v>
      </c>
      <c r="D468" s="3">
        <v>575000</v>
      </c>
      <c r="E468" s="1">
        <f>datos_limpios[[#This Row],[Price INR   ]]*0.011</f>
        <v>6325</v>
      </c>
      <c r="F468">
        <v>2013</v>
      </c>
      <c r="G468">
        <v>82000</v>
      </c>
      <c r="H468" t="s">
        <v>13</v>
      </c>
      <c r="I468" t="s">
        <v>14</v>
      </c>
      <c r="J468" t="s">
        <v>135</v>
      </c>
      <c r="K468" t="s">
        <v>287</v>
      </c>
      <c r="L468" t="s">
        <v>166</v>
      </c>
      <c r="M468" t="s">
        <v>579</v>
      </c>
      <c r="N468" s="2" t="str">
        <f t="shared" si="7"/>
        <v/>
      </c>
      <c r="O468">
        <v>4.5549999999999997</v>
      </c>
      <c r="P468">
        <v>1.77</v>
      </c>
      <c r="Q468">
        <v>1.7549999999999999</v>
      </c>
      <c r="R468">
        <v>8</v>
      </c>
      <c r="S468" t="str">
        <f>IF(datos_limpios[[#This Row],[Seating Capacity ]]&gt;4,"SI","NO")</f>
        <v>SI</v>
      </c>
      <c r="T468">
        <v>55</v>
      </c>
    </row>
    <row r="469" spans="1:20" x14ac:dyDescent="0.3">
      <c r="A469" t="s">
        <v>31</v>
      </c>
      <c r="B469" t="s">
        <v>471</v>
      </c>
      <c r="C469">
        <v>1803</v>
      </c>
      <c r="D469" s="3">
        <v>1321000</v>
      </c>
      <c r="E469" s="1">
        <f>datos_limpios[[#This Row],[Price INR   ]]*0.011</f>
        <v>14531</v>
      </c>
      <c r="F469">
        <v>2018</v>
      </c>
      <c r="G469">
        <v>38000</v>
      </c>
      <c r="H469" t="s">
        <v>13</v>
      </c>
      <c r="I469" t="s">
        <v>43</v>
      </c>
      <c r="J469" t="s">
        <v>135</v>
      </c>
      <c r="K469" t="s">
        <v>16</v>
      </c>
      <c r="L469" t="s">
        <v>48</v>
      </c>
      <c r="M469" t="s">
        <v>127</v>
      </c>
      <c r="N469" s="2" t="str">
        <f t="shared" si="7"/>
        <v/>
      </c>
      <c r="O469">
        <v>4.62</v>
      </c>
      <c r="P469">
        <v>1.7749999999999999</v>
      </c>
      <c r="Q469">
        <v>1.4750000000000001</v>
      </c>
      <c r="R469">
        <v>5</v>
      </c>
      <c r="S469" t="str">
        <f>IF(datos_limpios[[#This Row],[Seating Capacity ]]&gt;4,"SI","NO")</f>
        <v>SI</v>
      </c>
      <c r="T469">
        <v>55</v>
      </c>
    </row>
    <row r="470" spans="1:20" x14ac:dyDescent="0.3">
      <c r="A470" t="s">
        <v>68</v>
      </c>
      <c r="B470" t="s">
        <v>1326</v>
      </c>
      <c r="C470">
        <v>1906</v>
      </c>
      <c r="D470" s="3">
        <v>690000</v>
      </c>
      <c r="E470" s="1">
        <f>datos_limpios[[#This Row],[Price INR   ]]*0.011</f>
        <v>7590</v>
      </c>
      <c r="F470">
        <v>2018</v>
      </c>
      <c r="G470">
        <v>38000</v>
      </c>
      <c r="H470" t="s">
        <v>13</v>
      </c>
      <c r="I470" t="s">
        <v>14</v>
      </c>
      <c r="J470" t="s">
        <v>135</v>
      </c>
      <c r="K470" t="s">
        <v>16</v>
      </c>
      <c r="L470" t="s">
        <v>215</v>
      </c>
      <c r="M470" t="s">
        <v>216</v>
      </c>
      <c r="N470" s="2" t="str">
        <f t="shared" si="7"/>
        <v/>
      </c>
      <c r="O470">
        <v>4.3899999999999997</v>
      </c>
      <c r="P470">
        <v>1.6990000000000001</v>
      </c>
      <c r="Q470">
        <v>1.4670000000000001</v>
      </c>
      <c r="R470">
        <v>5</v>
      </c>
      <c r="S470" t="str">
        <f>IF(datos_limpios[[#This Row],[Seating Capacity ]]&gt;4,"SI","NO")</f>
        <v>SI</v>
      </c>
      <c r="T470">
        <v>55</v>
      </c>
    </row>
    <row r="471" spans="1:20" x14ac:dyDescent="0.3">
      <c r="A471" t="s">
        <v>26</v>
      </c>
      <c r="B471" t="s">
        <v>570</v>
      </c>
      <c r="C471">
        <v>624</v>
      </c>
      <c r="D471" s="3">
        <v>695000</v>
      </c>
      <c r="E471" s="1">
        <f>datos_limpios[[#This Row],[Price INR   ]]*0.011</f>
        <v>7645</v>
      </c>
      <c r="F471">
        <v>2020</v>
      </c>
      <c r="G471">
        <v>18000</v>
      </c>
      <c r="H471" t="s">
        <v>92</v>
      </c>
      <c r="I471" t="s">
        <v>14</v>
      </c>
      <c r="J471" t="s">
        <v>298</v>
      </c>
      <c r="K471" t="s">
        <v>16</v>
      </c>
      <c r="L471" t="s">
        <v>29</v>
      </c>
      <c r="M471" t="s">
        <v>571</v>
      </c>
      <c r="N471" s="2" t="str">
        <f t="shared" si="7"/>
        <v/>
      </c>
      <c r="O471">
        <v>3.8050000000000002</v>
      </c>
      <c r="P471">
        <v>1.68</v>
      </c>
      <c r="Q471">
        <v>1.52</v>
      </c>
      <c r="R471">
        <v>5</v>
      </c>
      <c r="S471" t="str">
        <f>IF(datos_limpios[[#This Row],[Seating Capacity ]]&gt;4,"SI","NO")</f>
        <v>SI</v>
      </c>
      <c r="T471">
        <v>60</v>
      </c>
    </row>
    <row r="472" spans="1:20" x14ac:dyDescent="0.3">
      <c r="A472" t="s">
        <v>41</v>
      </c>
      <c r="B472" t="s">
        <v>950</v>
      </c>
      <c r="C472">
        <v>126</v>
      </c>
      <c r="D472" s="3">
        <v>1400000</v>
      </c>
      <c r="E472" s="1">
        <f>datos_limpios[[#This Row],[Price INR   ]]*0.011</f>
        <v>15400</v>
      </c>
      <c r="F472">
        <v>2009</v>
      </c>
      <c r="G472">
        <v>115000</v>
      </c>
      <c r="H472" t="s">
        <v>21</v>
      </c>
      <c r="I472" t="s">
        <v>43</v>
      </c>
      <c r="J472" t="s">
        <v>298</v>
      </c>
      <c r="K472" t="s">
        <v>23</v>
      </c>
      <c r="L472" t="s">
        <v>373</v>
      </c>
      <c r="M472" t="s">
        <v>951</v>
      </c>
      <c r="N472" s="2" t="str">
        <f t="shared" si="7"/>
        <v/>
      </c>
      <c r="O472">
        <v>4.8540000000000001</v>
      </c>
      <c r="P472">
        <v>1.9330000000000001</v>
      </c>
      <c r="Q472">
        <v>1.776</v>
      </c>
      <c r="R472">
        <v>5</v>
      </c>
      <c r="S472" t="str">
        <f>IF(datos_limpios[[#This Row],[Seating Capacity ]]&gt;4,"SI","NO")</f>
        <v>SI</v>
      </c>
      <c r="T472">
        <v>85</v>
      </c>
    </row>
    <row r="473" spans="1:20" x14ac:dyDescent="0.3">
      <c r="A473" t="s">
        <v>136</v>
      </c>
      <c r="B473" t="s">
        <v>946</v>
      </c>
      <c r="C473">
        <v>861</v>
      </c>
      <c r="D473" s="3">
        <v>365000</v>
      </c>
      <c r="E473" s="1">
        <f>datos_limpios[[#This Row],[Price INR   ]]*0.011</f>
        <v>4014.9999999999995</v>
      </c>
      <c r="F473">
        <v>2009</v>
      </c>
      <c r="G473">
        <v>90000</v>
      </c>
      <c r="H473" t="s">
        <v>21</v>
      </c>
      <c r="I473" t="s">
        <v>14</v>
      </c>
      <c r="J473" t="s">
        <v>298</v>
      </c>
      <c r="K473" t="s">
        <v>23</v>
      </c>
      <c r="L473" t="s">
        <v>162</v>
      </c>
      <c r="M473" t="s">
        <v>163</v>
      </c>
      <c r="N473" s="2" t="str">
        <f t="shared" si="7"/>
        <v/>
      </c>
      <c r="O473">
        <v>4.43</v>
      </c>
      <c r="P473">
        <v>1.8169999999999999</v>
      </c>
      <c r="Q473">
        <v>1.9750000000000001</v>
      </c>
      <c r="R473">
        <v>8</v>
      </c>
      <c r="S473" t="str">
        <f>IF(datos_limpios[[#This Row],[Seating Capacity ]]&gt;4,"SI","NO")</f>
        <v>SI</v>
      </c>
      <c r="T473">
        <v>60</v>
      </c>
    </row>
    <row r="474" spans="1:20" x14ac:dyDescent="0.3">
      <c r="A474" t="s">
        <v>136</v>
      </c>
      <c r="B474" t="s">
        <v>1057</v>
      </c>
      <c r="C474">
        <v>868</v>
      </c>
      <c r="D474" s="3">
        <v>525000</v>
      </c>
      <c r="E474" s="1">
        <f>datos_limpios[[#This Row],[Price INR   ]]*0.011</f>
        <v>5775</v>
      </c>
      <c r="F474">
        <v>2015</v>
      </c>
      <c r="G474">
        <v>85000</v>
      </c>
      <c r="H474" t="s">
        <v>21</v>
      </c>
      <c r="I474" t="s">
        <v>14</v>
      </c>
      <c r="J474" t="s">
        <v>298</v>
      </c>
      <c r="K474" t="s">
        <v>23</v>
      </c>
      <c r="L474" t="s">
        <v>138</v>
      </c>
      <c r="M474" t="s">
        <v>1058</v>
      </c>
      <c r="N474" s="2" t="str">
        <f t="shared" si="7"/>
        <v/>
      </c>
      <c r="O474">
        <v>3.92</v>
      </c>
      <c r="P474">
        <v>1.71</v>
      </c>
      <c r="Q474">
        <v>1.93</v>
      </c>
      <c r="R474">
        <v>7</v>
      </c>
      <c r="S474" t="str">
        <f>IF(datos_limpios[[#This Row],[Seating Capacity ]]&gt;4,"SI","NO")</f>
        <v>SI</v>
      </c>
      <c r="T474">
        <v>60</v>
      </c>
    </row>
    <row r="475" spans="1:20" x14ac:dyDescent="0.3">
      <c r="A475" t="s">
        <v>136</v>
      </c>
      <c r="B475" t="s">
        <v>1057</v>
      </c>
      <c r="C475">
        <v>915</v>
      </c>
      <c r="D475" s="3">
        <v>1035000</v>
      </c>
      <c r="E475" s="1">
        <f>datos_limpios[[#This Row],[Price INR   ]]*0.011</f>
        <v>11385</v>
      </c>
      <c r="F475">
        <v>2017</v>
      </c>
      <c r="G475">
        <v>79000</v>
      </c>
      <c r="H475" t="s">
        <v>21</v>
      </c>
      <c r="I475" t="s">
        <v>14</v>
      </c>
      <c r="J475" t="s">
        <v>298</v>
      </c>
      <c r="K475" t="s">
        <v>16</v>
      </c>
      <c r="L475" t="s">
        <v>138</v>
      </c>
      <c r="M475" t="s">
        <v>1058</v>
      </c>
      <c r="N475" s="2" t="str">
        <f t="shared" si="7"/>
        <v/>
      </c>
      <c r="O475">
        <v>3.92</v>
      </c>
      <c r="P475">
        <v>1.71</v>
      </c>
      <c r="Q475">
        <v>1.93</v>
      </c>
      <c r="R475">
        <v>7</v>
      </c>
      <c r="S475" t="str">
        <f>IF(datos_limpios[[#This Row],[Seating Capacity ]]&gt;4,"SI","NO")</f>
        <v>SI</v>
      </c>
      <c r="T475">
        <v>60</v>
      </c>
    </row>
    <row r="476" spans="1:20" x14ac:dyDescent="0.3">
      <c r="A476" t="s">
        <v>136</v>
      </c>
      <c r="B476" t="s">
        <v>297</v>
      </c>
      <c r="C476">
        <v>916</v>
      </c>
      <c r="D476" s="3">
        <v>1050000</v>
      </c>
      <c r="E476" s="1">
        <f>datos_limpios[[#This Row],[Price INR   ]]*0.011</f>
        <v>11550</v>
      </c>
      <c r="F476">
        <v>2019</v>
      </c>
      <c r="G476">
        <v>17000</v>
      </c>
      <c r="H476" t="s">
        <v>21</v>
      </c>
      <c r="I476" t="s">
        <v>14</v>
      </c>
      <c r="J476" t="s">
        <v>298</v>
      </c>
      <c r="K476" t="s">
        <v>16</v>
      </c>
      <c r="L476" t="s">
        <v>169</v>
      </c>
      <c r="M476" t="s">
        <v>299</v>
      </c>
      <c r="N476" s="2" t="str">
        <f t="shared" si="7"/>
        <v/>
      </c>
      <c r="O476">
        <v>4.585</v>
      </c>
      <c r="P476">
        <v>1.8660000000000001</v>
      </c>
      <c r="Q476">
        <v>1.774</v>
      </c>
      <c r="R476">
        <v>8</v>
      </c>
      <c r="S476" t="str">
        <f>IF(datos_limpios[[#This Row],[Seating Capacity ]]&gt;4,"SI","NO")</f>
        <v>SI</v>
      </c>
      <c r="T476">
        <v>45</v>
      </c>
    </row>
    <row r="477" spans="1:20" x14ac:dyDescent="0.3">
      <c r="A477" t="s">
        <v>638</v>
      </c>
      <c r="B477" t="s">
        <v>639</v>
      </c>
      <c r="C477">
        <v>1571</v>
      </c>
      <c r="D477" s="3">
        <v>1300000</v>
      </c>
      <c r="E477" s="1">
        <f>datos_limpios[[#This Row],[Price INR   ]]*0.011</f>
        <v>14300</v>
      </c>
      <c r="F477">
        <v>2013</v>
      </c>
      <c r="G477">
        <v>50300</v>
      </c>
      <c r="H477" t="s">
        <v>21</v>
      </c>
      <c r="I477" t="s">
        <v>43</v>
      </c>
      <c r="J477" t="s">
        <v>298</v>
      </c>
      <c r="K477" t="s">
        <v>23</v>
      </c>
      <c r="L477" t="s">
        <v>44</v>
      </c>
      <c r="M477" t="s">
        <v>641</v>
      </c>
      <c r="N477" s="2" t="str">
        <f t="shared" si="7"/>
        <v/>
      </c>
      <c r="O477">
        <v>4.0970000000000004</v>
      </c>
      <c r="P477">
        <v>1.7889999999999999</v>
      </c>
      <c r="Q477">
        <v>1.5609999999999999</v>
      </c>
      <c r="R477">
        <v>5</v>
      </c>
      <c r="S477" t="str">
        <f>IF(datos_limpios[[#This Row],[Seating Capacity ]]&gt;4,"SI","NO")</f>
        <v>SI</v>
      </c>
      <c r="T477">
        <v>47</v>
      </c>
    </row>
    <row r="478" spans="1:20" x14ac:dyDescent="0.3">
      <c r="A478" t="s">
        <v>638</v>
      </c>
      <c r="B478" t="s">
        <v>756</v>
      </c>
      <c r="C478">
        <v>1577</v>
      </c>
      <c r="D478" s="3">
        <v>3300000</v>
      </c>
      <c r="E478" s="1">
        <f>datos_limpios[[#This Row],[Price INR   ]]*0.011</f>
        <v>36300</v>
      </c>
      <c r="F478">
        <v>2018</v>
      </c>
      <c r="G478">
        <v>17000</v>
      </c>
      <c r="H478" t="s">
        <v>21</v>
      </c>
      <c r="I478" t="s">
        <v>43</v>
      </c>
      <c r="J478" t="s">
        <v>298</v>
      </c>
      <c r="K478" t="s">
        <v>16</v>
      </c>
      <c r="L478" t="s">
        <v>709</v>
      </c>
      <c r="M478" t="s">
        <v>605</v>
      </c>
      <c r="N478" s="2" t="str">
        <f t="shared" si="7"/>
        <v/>
      </c>
      <c r="O478">
        <v>3.8210000000000002</v>
      </c>
      <c r="P478">
        <v>1.7270000000000001</v>
      </c>
      <c r="Q478">
        <v>1.4139999999999999</v>
      </c>
      <c r="R478">
        <v>5</v>
      </c>
      <c r="S478" t="str">
        <f>IF(datos_limpios[[#This Row],[Seating Capacity ]]&gt;4,"SI","NO")</f>
        <v>SI</v>
      </c>
      <c r="T478">
        <v>44</v>
      </c>
    </row>
    <row r="479" spans="1:20" x14ac:dyDescent="0.3">
      <c r="A479" t="s">
        <v>63</v>
      </c>
      <c r="B479" t="s">
        <v>1368</v>
      </c>
      <c r="C479">
        <v>1746</v>
      </c>
      <c r="D479" s="3">
        <v>2200000</v>
      </c>
      <c r="E479" s="1">
        <f>datos_limpios[[#This Row],[Price INR   ]]*0.011</f>
        <v>24200</v>
      </c>
      <c r="F479">
        <v>2021</v>
      </c>
      <c r="G479">
        <v>32000</v>
      </c>
      <c r="H479" t="s">
        <v>21</v>
      </c>
      <c r="I479" t="s">
        <v>14</v>
      </c>
      <c r="J479" t="s">
        <v>298</v>
      </c>
      <c r="K479" t="s">
        <v>16</v>
      </c>
      <c r="L479" t="s">
        <v>162</v>
      </c>
      <c r="M479" t="s">
        <v>634</v>
      </c>
      <c r="N479" s="2" t="str">
        <f t="shared" si="7"/>
        <v/>
      </c>
      <c r="O479">
        <v>4.6550000000000002</v>
      </c>
      <c r="P479">
        <v>1.9650000000000001</v>
      </c>
      <c r="Q479">
        <v>1.9219999999999999</v>
      </c>
      <c r="R479">
        <v>7</v>
      </c>
      <c r="S479" t="str">
        <f>IF(datos_limpios[[#This Row],[Seating Capacity ]]&gt;4,"SI","NO")</f>
        <v>SI</v>
      </c>
      <c r="T479">
        <v>63</v>
      </c>
    </row>
    <row r="480" spans="1:20" x14ac:dyDescent="0.3">
      <c r="A480" t="s">
        <v>19</v>
      </c>
      <c r="B480" t="s">
        <v>970</v>
      </c>
      <c r="C480">
        <v>999</v>
      </c>
      <c r="D480" s="3">
        <v>235000</v>
      </c>
      <c r="E480" s="1">
        <f>datos_limpios[[#This Row],[Price INR   ]]*0.011</f>
        <v>2585</v>
      </c>
      <c r="F480">
        <v>2012</v>
      </c>
      <c r="G480">
        <v>35000</v>
      </c>
      <c r="H480" t="s">
        <v>260</v>
      </c>
      <c r="I480" t="s">
        <v>14</v>
      </c>
      <c r="J480" t="s">
        <v>298</v>
      </c>
      <c r="K480" t="s">
        <v>23</v>
      </c>
      <c r="L480" t="s">
        <v>72</v>
      </c>
      <c r="M480" t="s">
        <v>971</v>
      </c>
      <c r="N480" s="2" t="str">
        <f t="shared" si="7"/>
        <v/>
      </c>
      <c r="O480">
        <v>3.5950000000000002</v>
      </c>
      <c r="P480">
        <v>1.4750000000000001</v>
      </c>
      <c r="Q480">
        <v>1.7</v>
      </c>
      <c r="R480">
        <v>5</v>
      </c>
      <c r="S480" t="str">
        <f>IF(datos_limpios[[#This Row],[Seating Capacity ]]&gt;4,"SI","NO")</f>
        <v>SI</v>
      </c>
      <c r="T480">
        <v>28</v>
      </c>
    </row>
    <row r="481" spans="1:20" x14ac:dyDescent="0.3">
      <c r="A481" t="s">
        <v>158</v>
      </c>
      <c r="B481" t="s">
        <v>1468</v>
      </c>
      <c r="C481">
        <v>794</v>
      </c>
      <c r="D481" s="3">
        <v>2275000</v>
      </c>
      <c r="E481" s="1">
        <f>datos_limpios[[#This Row],[Price INR   ]]*0.011</f>
        <v>25025</v>
      </c>
      <c r="F481">
        <v>2022</v>
      </c>
      <c r="G481">
        <v>2000</v>
      </c>
      <c r="H481" t="s">
        <v>13</v>
      </c>
      <c r="I481" t="s">
        <v>43</v>
      </c>
      <c r="J481" t="s">
        <v>298</v>
      </c>
      <c r="K481" t="s">
        <v>16</v>
      </c>
      <c r="L481" t="s">
        <v>516</v>
      </c>
      <c r="M481" t="s">
        <v>1140</v>
      </c>
      <c r="N481" s="2" t="str">
        <f t="shared" si="7"/>
        <v/>
      </c>
      <c r="O481">
        <v>4.4050000000000002</v>
      </c>
      <c r="P481">
        <v>1.8180000000000001</v>
      </c>
      <c r="Q481">
        <v>1.64</v>
      </c>
      <c r="R481">
        <v>5</v>
      </c>
      <c r="S481" t="str">
        <f>IF(datos_limpios[[#This Row],[Seating Capacity ]]&gt;4,"SI","NO")</f>
        <v>SI</v>
      </c>
      <c r="T481">
        <v>60</v>
      </c>
    </row>
    <row r="482" spans="1:20" x14ac:dyDescent="0.3">
      <c r="A482" t="s">
        <v>19</v>
      </c>
      <c r="B482" t="s">
        <v>59</v>
      </c>
      <c r="C482">
        <v>1346</v>
      </c>
      <c r="D482" s="3">
        <v>823000</v>
      </c>
      <c r="E482" s="1">
        <f>datos_limpios[[#This Row],[Price INR   ]]*0.011</f>
        <v>9053</v>
      </c>
      <c r="F482">
        <v>2018</v>
      </c>
      <c r="G482">
        <v>90000</v>
      </c>
      <c r="H482" t="s">
        <v>13</v>
      </c>
      <c r="I482" t="s">
        <v>43</v>
      </c>
      <c r="J482" t="s">
        <v>298</v>
      </c>
      <c r="K482" t="s">
        <v>16</v>
      </c>
      <c r="L482" t="s">
        <v>61</v>
      </c>
      <c r="M482" t="s">
        <v>62</v>
      </c>
      <c r="N482" s="2" t="str">
        <f t="shared" si="7"/>
        <v/>
      </c>
      <c r="O482">
        <v>4.49</v>
      </c>
      <c r="P482">
        <v>1.73</v>
      </c>
      <c r="Q482">
        <v>1.4850000000000001</v>
      </c>
      <c r="R482">
        <v>5</v>
      </c>
      <c r="S482" t="str">
        <f>IF(datos_limpios[[#This Row],[Seating Capacity ]]&gt;4,"SI","NO")</f>
        <v>SI</v>
      </c>
      <c r="T482">
        <v>43</v>
      </c>
    </row>
    <row r="483" spans="1:20" x14ac:dyDescent="0.3">
      <c r="A483" t="s">
        <v>638</v>
      </c>
      <c r="B483" t="s">
        <v>1098</v>
      </c>
      <c r="C483">
        <v>1579</v>
      </c>
      <c r="D483" s="3">
        <v>3875000</v>
      </c>
      <c r="E483" s="1">
        <f>datos_limpios[[#This Row],[Price INR   ]]*0.011</f>
        <v>42625</v>
      </c>
      <c r="F483">
        <v>2021</v>
      </c>
      <c r="G483">
        <v>12000</v>
      </c>
      <c r="H483" t="s">
        <v>13</v>
      </c>
      <c r="I483" t="s">
        <v>43</v>
      </c>
      <c r="J483" t="s">
        <v>298</v>
      </c>
      <c r="K483" t="s">
        <v>16</v>
      </c>
      <c r="L483" t="s">
        <v>166</v>
      </c>
      <c r="M483" t="s">
        <v>1099</v>
      </c>
      <c r="N483" s="2" t="str">
        <f t="shared" si="7"/>
        <v/>
      </c>
      <c r="O483">
        <v>4.2990000000000004</v>
      </c>
      <c r="P483">
        <v>1.8220000000000001</v>
      </c>
      <c r="Q483">
        <v>1.5569999999999999</v>
      </c>
      <c r="R483">
        <v>5</v>
      </c>
      <c r="S483" t="str">
        <f>IF(datos_limpios[[#This Row],[Seating Capacity ]]&gt;4,"SI","NO")</f>
        <v>SI</v>
      </c>
      <c r="T483">
        <v>47</v>
      </c>
    </row>
    <row r="484" spans="1:20" x14ac:dyDescent="0.3">
      <c r="A484" t="s">
        <v>55</v>
      </c>
      <c r="B484" t="s">
        <v>446</v>
      </c>
      <c r="C484">
        <v>1628</v>
      </c>
      <c r="D484" s="3">
        <v>375000</v>
      </c>
      <c r="E484" s="1">
        <f>datos_limpios[[#This Row],[Price INR   ]]*0.011</f>
        <v>4125</v>
      </c>
      <c r="F484">
        <v>2018</v>
      </c>
      <c r="G484">
        <v>14000</v>
      </c>
      <c r="H484" t="s">
        <v>13</v>
      </c>
      <c r="I484" t="s">
        <v>14</v>
      </c>
      <c r="J484" t="s">
        <v>298</v>
      </c>
      <c r="K484" t="s">
        <v>16</v>
      </c>
      <c r="L484" t="s">
        <v>57</v>
      </c>
      <c r="M484" t="s">
        <v>58</v>
      </c>
      <c r="N484" s="2" t="str">
        <f t="shared" si="7"/>
        <v/>
      </c>
      <c r="O484">
        <v>3.6789999999999998</v>
      </c>
      <c r="P484">
        <v>1.579</v>
      </c>
      <c r="Q484">
        <v>1.478</v>
      </c>
      <c r="R484">
        <v>5</v>
      </c>
      <c r="S484" t="str">
        <f>IF(datos_limpios[[#This Row],[Seating Capacity ]]&gt;4,"SI","NO")</f>
        <v>SI</v>
      </c>
      <c r="T484">
        <v>28</v>
      </c>
    </row>
    <row r="485" spans="1:20" x14ac:dyDescent="0.3">
      <c r="A485" t="s">
        <v>26</v>
      </c>
      <c r="B485" t="s">
        <v>570</v>
      </c>
      <c r="C485">
        <v>632</v>
      </c>
      <c r="D485" s="3">
        <v>725000</v>
      </c>
      <c r="E485" s="1">
        <f>datos_limpios[[#This Row],[Price INR   ]]*0.011</f>
        <v>7974.9999999999991</v>
      </c>
      <c r="F485">
        <v>2021</v>
      </c>
      <c r="G485">
        <v>45000</v>
      </c>
      <c r="H485" t="s">
        <v>92</v>
      </c>
      <c r="I485" t="s">
        <v>14</v>
      </c>
      <c r="J485" t="s">
        <v>15</v>
      </c>
      <c r="K485" t="s">
        <v>16</v>
      </c>
      <c r="L485" t="s">
        <v>29</v>
      </c>
      <c r="M485" t="s">
        <v>571</v>
      </c>
      <c r="N485" s="2" t="str">
        <f t="shared" si="7"/>
        <v/>
      </c>
      <c r="O485">
        <v>3.8050000000000002</v>
      </c>
      <c r="P485">
        <v>1.68</v>
      </c>
      <c r="Q485">
        <v>1.52</v>
      </c>
      <c r="R485">
        <v>5</v>
      </c>
      <c r="S485" t="str">
        <f>IF(datos_limpios[[#This Row],[Seating Capacity ]]&gt;4,"SI","NO")</f>
        <v>SI</v>
      </c>
      <c r="T485">
        <v>60</v>
      </c>
    </row>
    <row r="486" spans="1:20" x14ac:dyDescent="0.3">
      <c r="A486" t="s">
        <v>19</v>
      </c>
      <c r="B486" t="s">
        <v>1240</v>
      </c>
      <c r="C486">
        <v>1062</v>
      </c>
      <c r="D486" s="3">
        <v>330000</v>
      </c>
      <c r="E486" s="1">
        <f>datos_limpios[[#This Row],[Price INR   ]]*0.011</f>
        <v>3630</v>
      </c>
      <c r="F486">
        <v>2017</v>
      </c>
      <c r="G486">
        <v>63200</v>
      </c>
      <c r="H486" t="s">
        <v>92</v>
      </c>
      <c r="I486" t="s">
        <v>14</v>
      </c>
      <c r="J486" t="s">
        <v>15</v>
      </c>
      <c r="K486" t="s">
        <v>16</v>
      </c>
      <c r="L486" t="s">
        <v>72</v>
      </c>
      <c r="M486" t="s">
        <v>93</v>
      </c>
      <c r="N486" s="2" t="str">
        <f t="shared" si="7"/>
        <v/>
      </c>
      <c r="O486">
        <v>3.5449999999999999</v>
      </c>
      <c r="P486">
        <v>1.49</v>
      </c>
      <c r="Q486">
        <v>1.4750000000000001</v>
      </c>
      <c r="R486">
        <v>4</v>
      </c>
      <c r="S486" t="str">
        <f>IF(datos_limpios[[#This Row],[Seating Capacity ]]&gt;4,"SI","NO")</f>
        <v>NO</v>
      </c>
      <c r="T486">
        <v>60</v>
      </c>
    </row>
    <row r="487" spans="1:20" x14ac:dyDescent="0.3">
      <c r="A487" t="s">
        <v>19</v>
      </c>
      <c r="B487" t="s">
        <v>494</v>
      </c>
      <c r="C487">
        <v>1079</v>
      </c>
      <c r="D487" s="3">
        <v>365000</v>
      </c>
      <c r="E487" s="1">
        <f>datos_limpios[[#This Row],[Price INR   ]]*0.011</f>
        <v>4014.9999999999995</v>
      </c>
      <c r="F487">
        <v>2014</v>
      </c>
      <c r="G487">
        <v>75693</v>
      </c>
      <c r="H487" t="s">
        <v>92</v>
      </c>
      <c r="I487" t="s">
        <v>14</v>
      </c>
      <c r="J487" t="s">
        <v>15</v>
      </c>
      <c r="K487" t="s">
        <v>23</v>
      </c>
      <c r="L487" t="s">
        <v>72</v>
      </c>
      <c r="M487" t="s">
        <v>225</v>
      </c>
      <c r="N487" s="2" t="str">
        <f t="shared" si="7"/>
        <v/>
      </c>
      <c r="O487">
        <v>3.5990000000000002</v>
      </c>
      <c r="P487">
        <v>1.4950000000000001</v>
      </c>
      <c r="Q487">
        <v>1.7</v>
      </c>
      <c r="R487">
        <v>5</v>
      </c>
      <c r="S487" t="str">
        <f>IF(datos_limpios[[#This Row],[Seating Capacity ]]&gt;4,"SI","NO")</f>
        <v>SI</v>
      </c>
      <c r="T487">
        <v>35</v>
      </c>
    </row>
    <row r="488" spans="1:20" x14ac:dyDescent="0.3">
      <c r="A488" t="s">
        <v>19</v>
      </c>
      <c r="B488" t="s">
        <v>91</v>
      </c>
      <c r="C488">
        <v>1081</v>
      </c>
      <c r="D488" s="3">
        <v>370000</v>
      </c>
      <c r="E488" s="1">
        <f>datos_limpios[[#This Row],[Price INR   ]]*0.011</f>
        <v>4069.9999999999995</v>
      </c>
      <c r="F488">
        <v>2019</v>
      </c>
      <c r="G488">
        <v>47377</v>
      </c>
      <c r="H488" t="s">
        <v>92</v>
      </c>
      <c r="I488" t="s">
        <v>14</v>
      </c>
      <c r="J488" t="s">
        <v>15</v>
      </c>
      <c r="K488" t="s">
        <v>16</v>
      </c>
      <c r="L488" t="s">
        <v>72</v>
      </c>
      <c r="M488" t="s">
        <v>93</v>
      </c>
      <c r="N488" s="2" t="str">
        <f t="shared" si="7"/>
        <v/>
      </c>
      <c r="O488">
        <v>3.5449999999999999</v>
      </c>
      <c r="P488">
        <v>1.49</v>
      </c>
      <c r="Q488">
        <v>1.4750000000000001</v>
      </c>
      <c r="R488">
        <v>4</v>
      </c>
      <c r="S488" t="str">
        <f>IF(datos_limpios[[#This Row],[Seating Capacity ]]&gt;4,"SI","NO")</f>
        <v>NO</v>
      </c>
      <c r="T488">
        <v>60</v>
      </c>
    </row>
    <row r="489" spans="1:20" x14ac:dyDescent="0.3">
      <c r="A489" t="s">
        <v>19</v>
      </c>
      <c r="B489" t="s">
        <v>224</v>
      </c>
      <c r="C489">
        <v>1101</v>
      </c>
      <c r="D489" s="3">
        <v>400000</v>
      </c>
      <c r="E489" s="1">
        <f>datos_limpios[[#This Row],[Price INR   ]]*0.011</f>
        <v>4400</v>
      </c>
      <c r="F489">
        <v>2017</v>
      </c>
      <c r="G489">
        <v>43000</v>
      </c>
      <c r="H489" t="s">
        <v>92</v>
      </c>
      <c r="I489" t="s">
        <v>14</v>
      </c>
      <c r="J489" t="s">
        <v>15</v>
      </c>
      <c r="K489" t="s">
        <v>16</v>
      </c>
      <c r="L489" t="s">
        <v>72</v>
      </c>
      <c r="M489" t="s">
        <v>225</v>
      </c>
      <c r="N489" s="2" t="str">
        <f t="shared" si="7"/>
        <v/>
      </c>
      <c r="O489">
        <v>3.5990000000000002</v>
      </c>
      <c r="P489">
        <v>1.4950000000000001</v>
      </c>
      <c r="Q489">
        <v>1.7</v>
      </c>
      <c r="R489">
        <v>5</v>
      </c>
      <c r="S489" t="str">
        <f>IF(datos_limpios[[#This Row],[Seating Capacity ]]&gt;4,"SI","NO")</f>
        <v>SI</v>
      </c>
      <c r="T489">
        <v>35</v>
      </c>
    </row>
    <row r="490" spans="1:20" x14ac:dyDescent="0.3">
      <c r="A490" t="s">
        <v>19</v>
      </c>
      <c r="B490" t="s">
        <v>613</v>
      </c>
      <c r="C490">
        <v>1155</v>
      </c>
      <c r="D490" s="3">
        <v>480000</v>
      </c>
      <c r="E490" s="1">
        <f>datos_limpios[[#This Row],[Price INR   ]]*0.011</f>
        <v>5280</v>
      </c>
      <c r="F490">
        <v>2021</v>
      </c>
      <c r="G490">
        <v>14000</v>
      </c>
      <c r="H490" t="s">
        <v>92</v>
      </c>
      <c r="I490" t="s">
        <v>14</v>
      </c>
      <c r="J490" t="s">
        <v>15</v>
      </c>
      <c r="K490" t="s">
        <v>16</v>
      </c>
      <c r="L490" t="s">
        <v>75</v>
      </c>
      <c r="M490" t="s">
        <v>76</v>
      </c>
      <c r="N490" s="2" t="str">
        <f t="shared" si="7"/>
        <v/>
      </c>
      <c r="O490">
        <v>3.395</v>
      </c>
      <c r="P490">
        <v>1.49</v>
      </c>
      <c r="Q490">
        <v>1.4750000000000001</v>
      </c>
      <c r="R490">
        <v>5</v>
      </c>
      <c r="S490" t="str">
        <f>IF(datos_limpios[[#This Row],[Seating Capacity ]]&gt;4,"SI","NO")</f>
        <v>SI</v>
      </c>
      <c r="T490">
        <v>35</v>
      </c>
    </row>
    <row r="491" spans="1:20" x14ac:dyDescent="0.3">
      <c r="A491" t="s">
        <v>19</v>
      </c>
      <c r="B491" t="s">
        <v>783</v>
      </c>
      <c r="C491">
        <v>1177</v>
      </c>
      <c r="D491" s="3">
        <v>525000</v>
      </c>
      <c r="E491" s="1">
        <f>datos_limpios[[#This Row],[Price INR   ]]*0.011</f>
        <v>5775</v>
      </c>
      <c r="F491">
        <v>2019</v>
      </c>
      <c r="G491">
        <v>50000</v>
      </c>
      <c r="H491" t="s">
        <v>92</v>
      </c>
      <c r="I491" t="s">
        <v>14</v>
      </c>
      <c r="J491" t="s">
        <v>15</v>
      </c>
      <c r="K491" t="s">
        <v>16</v>
      </c>
      <c r="L491" t="s">
        <v>72</v>
      </c>
      <c r="M491" t="s">
        <v>426</v>
      </c>
      <c r="N491" s="2" t="str">
        <f t="shared" si="7"/>
        <v/>
      </c>
      <c r="O491">
        <v>3.6549999999999998</v>
      </c>
      <c r="P491">
        <v>1.62</v>
      </c>
      <c r="Q491">
        <v>1.675</v>
      </c>
      <c r="R491">
        <v>5</v>
      </c>
      <c r="S491" t="str">
        <f>IF(datos_limpios[[#This Row],[Seating Capacity ]]&gt;4,"SI","NO")</f>
        <v>SI</v>
      </c>
      <c r="T491">
        <v>60</v>
      </c>
    </row>
    <row r="492" spans="1:20" x14ac:dyDescent="0.3">
      <c r="A492" t="s">
        <v>19</v>
      </c>
      <c r="B492" t="s">
        <v>425</v>
      </c>
      <c r="C492">
        <v>1206</v>
      </c>
      <c r="D492" s="3">
        <v>575000</v>
      </c>
      <c r="E492" s="1">
        <f>datos_limpios[[#This Row],[Price INR   ]]*0.011</f>
        <v>6325</v>
      </c>
      <c r="F492">
        <v>2019</v>
      </c>
      <c r="G492">
        <v>31000</v>
      </c>
      <c r="H492" t="s">
        <v>92</v>
      </c>
      <c r="I492" t="s">
        <v>14</v>
      </c>
      <c r="J492" t="s">
        <v>15</v>
      </c>
      <c r="K492" t="s">
        <v>16</v>
      </c>
      <c r="L492" t="s">
        <v>72</v>
      </c>
      <c r="M492" t="s">
        <v>426</v>
      </c>
      <c r="N492" s="2" t="str">
        <f t="shared" si="7"/>
        <v/>
      </c>
      <c r="O492">
        <v>3.6549999999999998</v>
      </c>
      <c r="P492">
        <v>1.62</v>
      </c>
      <c r="Q492">
        <v>1.675</v>
      </c>
      <c r="R492">
        <v>5</v>
      </c>
      <c r="S492" t="str">
        <f>IF(datos_limpios[[#This Row],[Seating Capacity ]]&gt;4,"SI","NO")</f>
        <v>SI</v>
      </c>
      <c r="T492">
        <v>60</v>
      </c>
    </row>
    <row r="493" spans="1:20" x14ac:dyDescent="0.3">
      <c r="A493" t="s">
        <v>19</v>
      </c>
      <c r="B493" t="s">
        <v>1104</v>
      </c>
      <c r="C493">
        <v>1259</v>
      </c>
      <c r="D493" s="3">
        <v>645000</v>
      </c>
      <c r="E493" s="1">
        <f>datos_limpios[[#This Row],[Price INR   ]]*0.011</f>
        <v>7095</v>
      </c>
      <c r="F493">
        <v>2021</v>
      </c>
      <c r="G493">
        <v>1374</v>
      </c>
      <c r="H493" t="s">
        <v>92</v>
      </c>
      <c r="I493" t="s">
        <v>14</v>
      </c>
      <c r="J493" t="s">
        <v>15</v>
      </c>
      <c r="K493" t="s">
        <v>16</v>
      </c>
      <c r="L493" t="s">
        <v>175</v>
      </c>
      <c r="M493" t="s">
        <v>176</v>
      </c>
      <c r="N493" s="2" t="str">
        <f t="shared" si="7"/>
        <v/>
      </c>
      <c r="O493">
        <v>3.6749999999999998</v>
      </c>
      <c r="P493">
        <v>1.4750000000000001</v>
      </c>
      <c r="Q493">
        <v>1.8</v>
      </c>
      <c r="R493">
        <v>5</v>
      </c>
      <c r="S493" t="str">
        <f>IF(datos_limpios[[#This Row],[Seating Capacity ]]&gt;4,"SI","NO")</f>
        <v>SI</v>
      </c>
      <c r="T493">
        <v>40</v>
      </c>
    </row>
    <row r="494" spans="1:20" x14ac:dyDescent="0.3">
      <c r="A494" t="s">
        <v>128</v>
      </c>
      <c r="B494" t="s">
        <v>240</v>
      </c>
      <c r="C494">
        <v>15</v>
      </c>
      <c r="D494" s="3">
        <v>1400000</v>
      </c>
      <c r="E494" s="1">
        <f>datos_limpios[[#This Row],[Price INR   ]]*0.011</f>
        <v>15400</v>
      </c>
      <c r="F494">
        <v>2013</v>
      </c>
      <c r="G494">
        <v>60000</v>
      </c>
      <c r="H494" t="s">
        <v>21</v>
      </c>
      <c r="I494" t="s">
        <v>43</v>
      </c>
      <c r="J494" t="s">
        <v>15</v>
      </c>
      <c r="K494" t="s">
        <v>23</v>
      </c>
      <c r="L494" t="s">
        <v>130</v>
      </c>
      <c r="M494" t="s">
        <v>241</v>
      </c>
      <c r="N494" s="2" t="str">
        <f t="shared" si="7"/>
        <v/>
      </c>
      <c r="O494">
        <v>4.915</v>
      </c>
      <c r="P494">
        <v>1.8740000000000001</v>
      </c>
      <c r="Q494">
        <v>1.4550000000000001</v>
      </c>
      <c r="R494">
        <v>5</v>
      </c>
      <c r="S494" t="str">
        <f>IF(datos_limpios[[#This Row],[Seating Capacity ]]&gt;4,"SI","NO")</f>
        <v>SI</v>
      </c>
      <c r="T494">
        <v>65</v>
      </c>
    </row>
    <row r="495" spans="1:20" x14ac:dyDescent="0.3">
      <c r="A495" t="s">
        <v>128</v>
      </c>
      <c r="B495" t="s">
        <v>953</v>
      </c>
      <c r="C495">
        <v>109</v>
      </c>
      <c r="D495" s="3">
        <v>5200000</v>
      </c>
      <c r="E495" s="1">
        <f>datos_limpios[[#This Row],[Price INR   ]]*0.011</f>
        <v>57200</v>
      </c>
      <c r="F495">
        <v>2017</v>
      </c>
      <c r="G495">
        <v>45000</v>
      </c>
      <c r="H495" t="s">
        <v>21</v>
      </c>
      <c r="I495" t="s">
        <v>43</v>
      </c>
      <c r="J495" t="s">
        <v>15</v>
      </c>
      <c r="K495" t="s">
        <v>23</v>
      </c>
      <c r="L495" t="s">
        <v>277</v>
      </c>
      <c r="M495" t="s">
        <v>278</v>
      </c>
      <c r="N495" s="2" t="str">
        <f t="shared" si="7"/>
        <v/>
      </c>
      <c r="O495">
        <v>5.0519999999999996</v>
      </c>
      <c r="P495">
        <v>1.968</v>
      </c>
      <c r="Q495">
        <v>1.74</v>
      </c>
      <c r="R495">
        <v>7</v>
      </c>
      <c r="S495" t="str">
        <f>IF(datos_limpios[[#This Row],[Seating Capacity ]]&gt;4,"SI","NO")</f>
        <v>SI</v>
      </c>
      <c r="T495">
        <v>75</v>
      </c>
    </row>
    <row r="496" spans="1:20" x14ac:dyDescent="0.3">
      <c r="A496" t="s">
        <v>41</v>
      </c>
      <c r="B496" t="s">
        <v>488</v>
      </c>
      <c r="C496">
        <v>180</v>
      </c>
      <c r="D496" s="3">
        <v>4500000</v>
      </c>
      <c r="E496" s="1">
        <f>datos_limpios[[#This Row],[Price INR   ]]*0.011</f>
        <v>49500</v>
      </c>
      <c r="F496">
        <v>2018</v>
      </c>
      <c r="G496">
        <v>23000</v>
      </c>
      <c r="H496" t="s">
        <v>21</v>
      </c>
      <c r="I496" t="s">
        <v>43</v>
      </c>
      <c r="J496" t="s">
        <v>15</v>
      </c>
      <c r="K496" t="s">
        <v>16</v>
      </c>
      <c r="L496" t="s">
        <v>44</v>
      </c>
      <c r="M496" t="s">
        <v>45</v>
      </c>
      <c r="N496" s="2" t="str">
        <f t="shared" si="7"/>
        <v/>
      </c>
      <c r="O496">
        <v>4.9359999999999999</v>
      </c>
      <c r="P496">
        <v>1.8680000000000001</v>
      </c>
      <c r="Q496">
        <v>1.4790000000000001</v>
      </c>
      <c r="R496">
        <v>5</v>
      </c>
      <c r="S496" t="str">
        <f>IF(datos_limpios[[#This Row],[Seating Capacity ]]&gt;4,"SI","NO")</f>
        <v>SI</v>
      </c>
      <c r="T496">
        <v>65</v>
      </c>
    </row>
    <row r="497" spans="1:20" x14ac:dyDescent="0.3">
      <c r="A497" t="s">
        <v>41</v>
      </c>
      <c r="B497" t="s">
        <v>488</v>
      </c>
      <c r="C497">
        <v>201</v>
      </c>
      <c r="D497" s="3">
        <v>6390000</v>
      </c>
      <c r="E497" s="1">
        <f>datos_limpios[[#This Row],[Price INR   ]]*0.011</f>
        <v>70290</v>
      </c>
      <c r="F497">
        <v>2022</v>
      </c>
      <c r="G497">
        <v>6000</v>
      </c>
      <c r="H497" t="s">
        <v>21</v>
      </c>
      <c r="I497" t="s">
        <v>43</v>
      </c>
      <c r="J497" t="s">
        <v>15</v>
      </c>
      <c r="K497" t="s">
        <v>16</v>
      </c>
      <c r="L497" t="s">
        <v>44</v>
      </c>
      <c r="M497" t="s">
        <v>45</v>
      </c>
      <c r="N497" s="2" t="str">
        <f t="shared" si="7"/>
        <v/>
      </c>
      <c r="O497">
        <v>4.9359999999999999</v>
      </c>
      <c r="P497">
        <v>1.8680000000000001</v>
      </c>
      <c r="Q497">
        <v>1.4790000000000001</v>
      </c>
      <c r="R497">
        <v>5</v>
      </c>
      <c r="S497" t="str">
        <f>IF(datos_limpios[[#This Row],[Seating Capacity ]]&gt;4,"SI","NO")</f>
        <v>SI</v>
      </c>
      <c r="T497">
        <v>65</v>
      </c>
    </row>
    <row r="498" spans="1:20" x14ac:dyDescent="0.3">
      <c r="A498" t="s">
        <v>107</v>
      </c>
      <c r="B498" t="s">
        <v>263</v>
      </c>
      <c r="C498">
        <v>229</v>
      </c>
      <c r="D498" s="3">
        <v>225000</v>
      </c>
      <c r="E498" s="1">
        <f>datos_limpios[[#This Row],[Price INR   ]]*0.011</f>
        <v>2475</v>
      </c>
      <c r="F498">
        <v>2013</v>
      </c>
      <c r="G498">
        <v>87000</v>
      </c>
      <c r="H498" t="s">
        <v>21</v>
      </c>
      <c r="I498" t="s">
        <v>14</v>
      </c>
      <c r="J498" t="s">
        <v>15</v>
      </c>
      <c r="K498" t="s">
        <v>16</v>
      </c>
      <c r="L498" t="s">
        <v>195</v>
      </c>
      <c r="M498" t="s">
        <v>196</v>
      </c>
      <c r="N498" s="2" t="str">
        <f t="shared" si="7"/>
        <v/>
      </c>
      <c r="O498">
        <v>3.7949999999999999</v>
      </c>
      <c r="P498">
        <v>1.68</v>
      </c>
      <c r="Q498">
        <v>1.427</v>
      </c>
      <c r="R498">
        <v>5</v>
      </c>
      <c r="S498" t="str">
        <f>IF(datos_limpios[[#This Row],[Seating Capacity ]]&gt;4,"SI","NO")</f>
        <v>SI</v>
      </c>
      <c r="T498">
        <v>45</v>
      </c>
    </row>
    <row r="499" spans="1:20" x14ac:dyDescent="0.3">
      <c r="A499" t="s">
        <v>107</v>
      </c>
      <c r="B499" t="s">
        <v>348</v>
      </c>
      <c r="C499">
        <v>257</v>
      </c>
      <c r="D499" s="3">
        <v>699000</v>
      </c>
      <c r="E499" s="1">
        <f>datos_limpios[[#This Row],[Price INR   ]]*0.011</f>
        <v>7689</v>
      </c>
      <c r="F499">
        <v>2017</v>
      </c>
      <c r="G499">
        <v>75000</v>
      </c>
      <c r="H499" t="s">
        <v>21</v>
      </c>
      <c r="I499" t="s">
        <v>14</v>
      </c>
      <c r="J499" t="s">
        <v>15</v>
      </c>
      <c r="K499" t="s">
        <v>16</v>
      </c>
      <c r="L499" t="s">
        <v>201</v>
      </c>
      <c r="M499" t="s">
        <v>349</v>
      </c>
      <c r="N499" s="2" t="str">
        <f t="shared" si="7"/>
        <v/>
      </c>
      <c r="O499">
        <v>3.9990000000000001</v>
      </c>
      <c r="P499">
        <v>1.7649999999999999</v>
      </c>
      <c r="Q499">
        <v>1.708</v>
      </c>
      <c r="R499">
        <v>5</v>
      </c>
      <c r="S499" t="str">
        <f>IF(datos_limpios[[#This Row],[Seating Capacity ]]&gt;4,"SI","NO")</f>
        <v>SI</v>
      </c>
      <c r="T499">
        <v>52</v>
      </c>
    </row>
    <row r="500" spans="1:20" x14ac:dyDescent="0.3">
      <c r="A500" t="s">
        <v>11</v>
      </c>
      <c r="B500" t="s">
        <v>660</v>
      </c>
      <c r="C500">
        <v>338</v>
      </c>
      <c r="D500" s="3">
        <v>525000</v>
      </c>
      <c r="E500" s="1">
        <f>datos_limpios[[#This Row],[Price INR   ]]*0.011</f>
        <v>5775</v>
      </c>
      <c r="F500">
        <v>2015</v>
      </c>
      <c r="G500">
        <v>114635</v>
      </c>
      <c r="H500" t="s">
        <v>21</v>
      </c>
      <c r="I500" t="s">
        <v>14</v>
      </c>
      <c r="J500" t="s">
        <v>15</v>
      </c>
      <c r="K500" t="s">
        <v>16</v>
      </c>
      <c r="L500" t="s">
        <v>201</v>
      </c>
      <c r="M500" t="s">
        <v>202</v>
      </c>
      <c r="N500" s="2" t="str">
        <f t="shared" si="7"/>
        <v/>
      </c>
      <c r="O500">
        <v>4.4400000000000004</v>
      </c>
      <c r="P500">
        <v>1.6950000000000001</v>
      </c>
      <c r="Q500">
        <v>1.4950000000000001</v>
      </c>
      <c r="R500">
        <v>5</v>
      </c>
      <c r="S500" t="str">
        <f>IF(datos_limpios[[#This Row],[Seating Capacity ]]&gt;4,"SI","NO")</f>
        <v>SI</v>
      </c>
      <c r="T500">
        <v>40</v>
      </c>
    </row>
    <row r="501" spans="1:20" x14ac:dyDescent="0.3">
      <c r="A501" t="s">
        <v>11</v>
      </c>
      <c r="B501" t="s">
        <v>590</v>
      </c>
      <c r="C501">
        <v>352</v>
      </c>
      <c r="D501" s="3">
        <v>585000</v>
      </c>
      <c r="E501" s="1">
        <f>datos_limpios[[#This Row],[Price INR   ]]*0.011</f>
        <v>6435</v>
      </c>
      <c r="F501">
        <v>2015</v>
      </c>
      <c r="G501">
        <v>61000</v>
      </c>
      <c r="H501" t="s">
        <v>21</v>
      </c>
      <c r="I501" t="s">
        <v>14</v>
      </c>
      <c r="J501" t="s">
        <v>15</v>
      </c>
      <c r="K501" t="s">
        <v>16</v>
      </c>
      <c r="L501" t="s">
        <v>201</v>
      </c>
      <c r="M501" t="s">
        <v>202</v>
      </c>
      <c r="N501" s="2" t="str">
        <f t="shared" si="7"/>
        <v/>
      </c>
      <c r="O501">
        <v>4.4400000000000004</v>
      </c>
      <c r="P501">
        <v>1.6950000000000001</v>
      </c>
      <c r="Q501">
        <v>1.4950000000000001</v>
      </c>
      <c r="R501">
        <v>5</v>
      </c>
      <c r="S501" t="str">
        <f>IF(datos_limpios[[#This Row],[Seating Capacity ]]&gt;4,"SI","NO")</f>
        <v>SI</v>
      </c>
      <c r="T501">
        <v>40</v>
      </c>
    </row>
    <row r="502" spans="1:20" x14ac:dyDescent="0.3">
      <c r="A502" t="s">
        <v>26</v>
      </c>
      <c r="B502" t="s">
        <v>279</v>
      </c>
      <c r="C502">
        <v>506</v>
      </c>
      <c r="D502" s="3">
        <v>400000</v>
      </c>
      <c r="E502" s="1">
        <f>datos_limpios[[#This Row],[Price INR   ]]*0.011</f>
        <v>4400</v>
      </c>
      <c r="F502">
        <v>2013</v>
      </c>
      <c r="G502">
        <v>71000</v>
      </c>
      <c r="H502" t="s">
        <v>21</v>
      </c>
      <c r="I502" t="s">
        <v>14</v>
      </c>
      <c r="J502" t="s">
        <v>15</v>
      </c>
      <c r="K502" t="s">
        <v>16</v>
      </c>
      <c r="L502" t="s">
        <v>105</v>
      </c>
      <c r="M502" t="s">
        <v>106</v>
      </c>
      <c r="N502" s="2" t="str">
        <f t="shared" si="7"/>
        <v/>
      </c>
      <c r="O502">
        <v>4.37</v>
      </c>
      <c r="P502">
        <v>1.7</v>
      </c>
      <c r="Q502">
        <v>1.4750000000000001</v>
      </c>
      <c r="R502">
        <v>5</v>
      </c>
      <c r="S502" t="str">
        <f>IF(datos_limpios[[#This Row],[Seating Capacity ]]&gt;4,"SI","NO")</f>
        <v>SI</v>
      </c>
      <c r="T502">
        <v>43</v>
      </c>
    </row>
    <row r="503" spans="1:20" x14ac:dyDescent="0.3">
      <c r="A503" t="s">
        <v>26</v>
      </c>
      <c r="B503" t="s">
        <v>618</v>
      </c>
      <c r="C503">
        <v>528</v>
      </c>
      <c r="D503" s="3">
        <v>459999</v>
      </c>
      <c r="E503" s="1">
        <f>datos_limpios[[#This Row],[Price INR   ]]*0.011</f>
        <v>5059.9889999999996</v>
      </c>
      <c r="F503">
        <v>2016</v>
      </c>
      <c r="G503">
        <v>82844</v>
      </c>
      <c r="H503" t="s">
        <v>21</v>
      </c>
      <c r="I503" t="s">
        <v>14</v>
      </c>
      <c r="J503" t="s">
        <v>15</v>
      </c>
      <c r="K503" t="s">
        <v>16</v>
      </c>
      <c r="L503" t="s">
        <v>573</v>
      </c>
      <c r="M503" t="s">
        <v>25</v>
      </c>
      <c r="N503" s="2" t="str">
        <f t="shared" si="7"/>
        <v/>
      </c>
      <c r="O503">
        <v>3.7650000000000001</v>
      </c>
      <c r="P503">
        <v>1.66</v>
      </c>
      <c r="Q503">
        <v>1.52</v>
      </c>
      <c r="R503">
        <v>5</v>
      </c>
      <c r="S503" t="str">
        <f>IF(datos_limpios[[#This Row],[Seating Capacity ]]&gt;4,"SI","NO")</f>
        <v>SI</v>
      </c>
      <c r="T503">
        <v>43</v>
      </c>
    </row>
    <row r="504" spans="1:20" x14ac:dyDescent="0.3">
      <c r="A504" t="s">
        <v>26</v>
      </c>
      <c r="B504" t="s">
        <v>279</v>
      </c>
      <c r="C504">
        <v>532</v>
      </c>
      <c r="D504" s="3">
        <v>470000</v>
      </c>
      <c r="E504" s="1">
        <f>datos_limpios[[#This Row],[Price INR   ]]*0.011</f>
        <v>5170</v>
      </c>
      <c r="F504">
        <v>2013</v>
      </c>
      <c r="G504">
        <v>66000</v>
      </c>
      <c r="H504" t="s">
        <v>21</v>
      </c>
      <c r="I504" t="s">
        <v>14</v>
      </c>
      <c r="J504" t="s">
        <v>15</v>
      </c>
      <c r="K504" t="s">
        <v>184</v>
      </c>
      <c r="L504" t="s">
        <v>105</v>
      </c>
      <c r="M504" t="s">
        <v>106</v>
      </c>
      <c r="N504" s="2" t="str">
        <f t="shared" si="7"/>
        <v/>
      </c>
      <c r="O504">
        <v>4.37</v>
      </c>
      <c r="P504">
        <v>1.7</v>
      </c>
      <c r="Q504">
        <v>1.4750000000000001</v>
      </c>
      <c r="R504">
        <v>5</v>
      </c>
      <c r="S504" t="str">
        <f>IF(datos_limpios[[#This Row],[Seating Capacity ]]&gt;4,"SI","NO")</f>
        <v>SI</v>
      </c>
      <c r="T504">
        <v>43</v>
      </c>
    </row>
    <row r="505" spans="1:20" x14ac:dyDescent="0.3">
      <c r="A505" t="s">
        <v>26</v>
      </c>
      <c r="B505" t="s">
        <v>745</v>
      </c>
      <c r="C505">
        <v>555</v>
      </c>
      <c r="D505" s="3">
        <v>535000</v>
      </c>
      <c r="E505" s="1">
        <f>datos_limpios[[#This Row],[Price INR   ]]*0.011</f>
        <v>5885</v>
      </c>
      <c r="F505">
        <v>2016</v>
      </c>
      <c r="G505">
        <v>58339</v>
      </c>
      <c r="H505" t="s">
        <v>21</v>
      </c>
      <c r="I505" t="s">
        <v>14</v>
      </c>
      <c r="J505" t="s">
        <v>15</v>
      </c>
      <c r="K505" t="s">
        <v>16</v>
      </c>
      <c r="L505" t="s">
        <v>332</v>
      </c>
      <c r="M505" t="s">
        <v>144</v>
      </c>
      <c r="N505" s="2" t="str">
        <f t="shared" si="7"/>
        <v/>
      </c>
      <c r="O505">
        <v>3.9849999999999999</v>
      </c>
      <c r="P505">
        <v>1.734</v>
      </c>
      <c r="Q505">
        <v>1.5049999999999999</v>
      </c>
      <c r="R505">
        <v>5</v>
      </c>
      <c r="S505" t="str">
        <f>IF(datos_limpios[[#This Row],[Seating Capacity ]]&gt;4,"SI","NO")</f>
        <v>SI</v>
      </c>
      <c r="T505">
        <v>45</v>
      </c>
    </row>
    <row r="506" spans="1:20" x14ac:dyDescent="0.3">
      <c r="A506" t="s">
        <v>26</v>
      </c>
      <c r="B506" t="s">
        <v>279</v>
      </c>
      <c r="C506">
        <v>562</v>
      </c>
      <c r="D506" s="3">
        <v>545000</v>
      </c>
      <c r="E506" s="1">
        <f>datos_limpios[[#This Row],[Price INR   ]]*0.011</f>
        <v>5995</v>
      </c>
      <c r="F506">
        <v>2014</v>
      </c>
      <c r="G506">
        <v>74000</v>
      </c>
      <c r="H506" t="s">
        <v>21</v>
      </c>
      <c r="I506" t="s">
        <v>14</v>
      </c>
      <c r="J506" t="s">
        <v>15</v>
      </c>
      <c r="K506" t="s">
        <v>16</v>
      </c>
      <c r="L506" t="s">
        <v>105</v>
      </c>
      <c r="M506" t="s">
        <v>106</v>
      </c>
      <c r="N506" s="2" t="str">
        <f t="shared" si="7"/>
        <v/>
      </c>
      <c r="O506">
        <v>4.37</v>
      </c>
      <c r="P506">
        <v>1.7</v>
      </c>
      <c r="Q506">
        <v>1.4750000000000001</v>
      </c>
      <c r="R506">
        <v>5</v>
      </c>
      <c r="S506" t="str">
        <f>IF(datos_limpios[[#This Row],[Seating Capacity ]]&gt;4,"SI","NO")</f>
        <v>SI</v>
      </c>
      <c r="T506">
        <v>43</v>
      </c>
    </row>
    <row r="507" spans="1:20" x14ac:dyDescent="0.3">
      <c r="A507" t="s">
        <v>26</v>
      </c>
      <c r="B507" t="s">
        <v>1030</v>
      </c>
      <c r="C507">
        <v>647</v>
      </c>
      <c r="D507" s="3">
        <v>799000</v>
      </c>
      <c r="E507" s="1">
        <f>datos_limpios[[#This Row],[Price INR   ]]*0.011</f>
        <v>8789</v>
      </c>
      <c r="F507">
        <v>2018</v>
      </c>
      <c r="G507">
        <v>79800</v>
      </c>
      <c r="H507" t="s">
        <v>21</v>
      </c>
      <c r="I507" t="s">
        <v>14</v>
      </c>
      <c r="J507" t="s">
        <v>15</v>
      </c>
      <c r="K507" t="s">
        <v>16</v>
      </c>
      <c r="L507" t="s">
        <v>105</v>
      </c>
      <c r="M507" t="s">
        <v>106</v>
      </c>
      <c r="N507" s="2" t="str">
        <f t="shared" si="7"/>
        <v/>
      </c>
      <c r="O507">
        <v>4.375</v>
      </c>
      <c r="P507">
        <v>1.7</v>
      </c>
      <c r="Q507">
        <v>1.4750000000000001</v>
      </c>
      <c r="R507">
        <v>5</v>
      </c>
      <c r="S507" t="str">
        <f>IF(datos_limpios[[#This Row],[Seating Capacity ]]&gt;4,"SI","NO")</f>
        <v>SI</v>
      </c>
      <c r="T507">
        <v>43</v>
      </c>
    </row>
    <row r="508" spans="1:20" x14ac:dyDescent="0.3">
      <c r="A508" t="s">
        <v>26</v>
      </c>
      <c r="B508" t="s">
        <v>1254</v>
      </c>
      <c r="C508">
        <v>649</v>
      </c>
      <c r="D508" s="3">
        <v>800000</v>
      </c>
      <c r="E508" s="1">
        <f>datos_limpios[[#This Row],[Price INR   ]]*0.011</f>
        <v>8800</v>
      </c>
      <c r="F508">
        <v>2018</v>
      </c>
      <c r="G508">
        <v>68000</v>
      </c>
      <c r="H508" t="s">
        <v>21</v>
      </c>
      <c r="I508" t="s">
        <v>14</v>
      </c>
      <c r="J508" t="s">
        <v>15</v>
      </c>
      <c r="K508" t="s">
        <v>16</v>
      </c>
      <c r="L508" t="s">
        <v>332</v>
      </c>
      <c r="M508" t="s">
        <v>144</v>
      </c>
      <c r="N508" s="2" t="str">
        <f t="shared" si="7"/>
        <v/>
      </c>
      <c r="O508">
        <v>4.2699999999999996</v>
      </c>
      <c r="P508">
        <v>1.78</v>
      </c>
      <c r="Q508">
        <v>1.63</v>
      </c>
      <c r="R508">
        <v>5</v>
      </c>
      <c r="S508" t="str">
        <f>IF(datos_limpios[[#This Row],[Seating Capacity ]]&gt;4,"SI","NO")</f>
        <v>SI</v>
      </c>
      <c r="T508">
        <v>60</v>
      </c>
    </row>
    <row r="509" spans="1:20" x14ac:dyDescent="0.3">
      <c r="A509" t="s">
        <v>26</v>
      </c>
      <c r="B509" t="s">
        <v>1030</v>
      </c>
      <c r="C509">
        <v>659</v>
      </c>
      <c r="D509" s="3">
        <v>855000</v>
      </c>
      <c r="E509" s="1">
        <f>datos_limpios[[#This Row],[Price INR   ]]*0.011</f>
        <v>9405</v>
      </c>
      <c r="F509">
        <v>2017</v>
      </c>
      <c r="G509">
        <v>57000</v>
      </c>
      <c r="H509" t="s">
        <v>21</v>
      </c>
      <c r="I509" t="s">
        <v>14</v>
      </c>
      <c r="J509" t="s">
        <v>15</v>
      </c>
      <c r="K509" t="s">
        <v>23</v>
      </c>
      <c r="L509" t="s">
        <v>105</v>
      </c>
      <c r="M509" t="s">
        <v>106</v>
      </c>
      <c r="N509" s="2" t="str">
        <f t="shared" si="7"/>
        <v/>
      </c>
      <c r="O509">
        <v>4.375</v>
      </c>
      <c r="P509">
        <v>1.7</v>
      </c>
      <c r="Q509">
        <v>1.4750000000000001</v>
      </c>
      <c r="R509">
        <v>5</v>
      </c>
      <c r="S509" t="str">
        <f>IF(datos_limpios[[#This Row],[Seating Capacity ]]&gt;4,"SI","NO")</f>
        <v>SI</v>
      </c>
      <c r="T509">
        <v>43</v>
      </c>
    </row>
    <row r="510" spans="1:20" x14ac:dyDescent="0.3">
      <c r="A510" t="s">
        <v>26</v>
      </c>
      <c r="B510" t="s">
        <v>879</v>
      </c>
      <c r="C510">
        <v>688</v>
      </c>
      <c r="D510" s="3">
        <v>1035000</v>
      </c>
      <c r="E510" s="1">
        <f>datos_limpios[[#This Row],[Price INR   ]]*0.011</f>
        <v>11385</v>
      </c>
      <c r="F510">
        <v>2018</v>
      </c>
      <c r="G510">
        <v>36000</v>
      </c>
      <c r="H510" t="s">
        <v>21</v>
      </c>
      <c r="I510" t="s">
        <v>14</v>
      </c>
      <c r="J510" t="s">
        <v>15</v>
      </c>
      <c r="K510" t="s">
        <v>16</v>
      </c>
      <c r="L510" t="s">
        <v>105</v>
      </c>
      <c r="M510" t="s">
        <v>106</v>
      </c>
      <c r="N510" s="2" t="str">
        <f t="shared" si="7"/>
        <v/>
      </c>
      <c r="O510">
        <v>4.2699999999999996</v>
      </c>
      <c r="P510">
        <v>1.78</v>
      </c>
      <c r="Q510">
        <v>1.63</v>
      </c>
      <c r="R510">
        <v>5</v>
      </c>
      <c r="S510" t="str">
        <f>IF(datos_limpios[[#This Row],[Seating Capacity ]]&gt;4,"SI","NO")</f>
        <v>SI</v>
      </c>
      <c r="T510">
        <v>60</v>
      </c>
    </row>
    <row r="511" spans="1:20" x14ac:dyDescent="0.3">
      <c r="A511" t="s">
        <v>26</v>
      </c>
      <c r="B511" t="s">
        <v>146</v>
      </c>
      <c r="C511">
        <v>716</v>
      </c>
      <c r="D511" s="3">
        <v>1150000</v>
      </c>
      <c r="E511" s="1">
        <f>datos_limpios[[#This Row],[Price INR   ]]*0.011</f>
        <v>12650</v>
      </c>
      <c r="F511">
        <v>2017</v>
      </c>
      <c r="G511">
        <v>66602</v>
      </c>
      <c r="H511" t="s">
        <v>21</v>
      </c>
      <c r="I511" t="s">
        <v>43</v>
      </c>
      <c r="J511" t="s">
        <v>15</v>
      </c>
      <c r="K511" t="s">
        <v>16</v>
      </c>
      <c r="L511" t="s">
        <v>105</v>
      </c>
      <c r="M511" t="s">
        <v>106</v>
      </c>
      <c r="N511" s="2" t="str">
        <f t="shared" si="7"/>
        <v/>
      </c>
      <c r="O511">
        <v>4.2699999999999996</v>
      </c>
      <c r="P511">
        <v>1.78</v>
      </c>
      <c r="Q511">
        <v>1.63</v>
      </c>
      <c r="R511">
        <v>5</v>
      </c>
      <c r="S511" t="str">
        <f>IF(datos_limpios[[#This Row],[Seating Capacity ]]&gt;4,"SI","NO")</f>
        <v>SI</v>
      </c>
      <c r="T511">
        <v>60</v>
      </c>
    </row>
    <row r="512" spans="1:20" x14ac:dyDescent="0.3">
      <c r="A512" t="s">
        <v>26</v>
      </c>
      <c r="B512" t="s">
        <v>803</v>
      </c>
      <c r="C512">
        <v>726</v>
      </c>
      <c r="D512" s="3">
        <v>1200000</v>
      </c>
      <c r="E512" s="1">
        <f>datos_limpios[[#This Row],[Price INR   ]]*0.011</f>
        <v>13200</v>
      </c>
      <c r="F512">
        <v>2019</v>
      </c>
      <c r="G512">
        <v>27657</v>
      </c>
      <c r="H512" t="s">
        <v>21</v>
      </c>
      <c r="I512" t="s">
        <v>43</v>
      </c>
      <c r="J512" t="s">
        <v>15</v>
      </c>
      <c r="K512" t="s">
        <v>23</v>
      </c>
      <c r="L512" t="s">
        <v>105</v>
      </c>
      <c r="M512" t="s">
        <v>106</v>
      </c>
      <c r="N512" s="2" t="str">
        <f t="shared" si="7"/>
        <v/>
      </c>
      <c r="O512">
        <v>4.2699999999999996</v>
      </c>
      <c r="P512">
        <v>1.78</v>
      </c>
      <c r="Q512">
        <v>1.665</v>
      </c>
      <c r="R512">
        <v>5</v>
      </c>
      <c r="S512" t="str">
        <f>IF(datos_limpios[[#This Row],[Seating Capacity ]]&gt;4,"SI","NO")</f>
        <v>SI</v>
      </c>
      <c r="T512">
        <v>55</v>
      </c>
    </row>
    <row r="513" spans="1:20" x14ac:dyDescent="0.3">
      <c r="A513" t="s">
        <v>26</v>
      </c>
      <c r="B513" t="s">
        <v>803</v>
      </c>
      <c r="C513">
        <v>728</v>
      </c>
      <c r="D513" s="3">
        <v>1240000</v>
      </c>
      <c r="E513" s="1">
        <f>datos_limpios[[#This Row],[Price INR   ]]*0.011</f>
        <v>13640</v>
      </c>
      <c r="F513">
        <v>2018</v>
      </c>
      <c r="G513">
        <v>440000</v>
      </c>
      <c r="H513" t="s">
        <v>21</v>
      </c>
      <c r="I513" t="s">
        <v>43</v>
      </c>
      <c r="J513" t="s">
        <v>15</v>
      </c>
      <c r="K513" t="s">
        <v>16</v>
      </c>
      <c r="L513" t="s">
        <v>105</v>
      </c>
      <c r="M513" t="s">
        <v>106</v>
      </c>
      <c r="N513" s="2" t="str">
        <f t="shared" si="7"/>
        <v/>
      </c>
      <c r="O513">
        <v>4.2699999999999996</v>
      </c>
      <c r="P513">
        <v>1.78</v>
      </c>
      <c r="Q513">
        <v>1.665</v>
      </c>
      <c r="R513">
        <v>5</v>
      </c>
      <c r="S513" t="str">
        <f>IF(datos_limpios[[#This Row],[Seating Capacity ]]&gt;4,"SI","NO")</f>
        <v>SI</v>
      </c>
      <c r="T513">
        <v>55</v>
      </c>
    </row>
    <row r="514" spans="1:20" x14ac:dyDescent="0.3">
      <c r="A514" t="s">
        <v>441</v>
      </c>
      <c r="B514" t="s">
        <v>442</v>
      </c>
      <c r="C514">
        <v>779</v>
      </c>
      <c r="D514" s="3">
        <v>4325000</v>
      </c>
      <c r="E514" s="1">
        <f>datos_limpios[[#This Row],[Price INR   ]]*0.011</f>
        <v>47575</v>
      </c>
      <c r="F514">
        <v>2018</v>
      </c>
      <c r="G514">
        <v>40545</v>
      </c>
      <c r="H514" t="s">
        <v>21</v>
      </c>
      <c r="I514" t="s">
        <v>43</v>
      </c>
      <c r="J514" t="s">
        <v>15</v>
      </c>
      <c r="K514" t="s">
        <v>16</v>
      </c>
      <c r="L514" t="s">
        <v>311</v>
      </c>
      <c r="M514" t="s">
        <v>312</v>
      </c>
      <c r="N514" s="2" t="str">
        <f t="shared" ref="N514:N577" si="8">MID(M514, 1, FIND("@", M514) - LEN(MID(M514, 1, FIND("@", M514) - 1)) - 1)</f>
        <v/>
      </c>
      <c r="O514">
        <v>4.7309999999999999</v>
      </c>
      <c r="P514">
        <v>2.0710000000000002</v>
      </c>
      <c r="Q514">
        <v>1.651</v>
      </c>
      <c r="R514">
        <v>5</v>
      </c>
      <c r="S514" t="str">
        <f>IF(datos_limpios[[#This Row],[Seating Capacity ]]&gt;4,"SI","NO")</f>
        <v>SI</v>
      </c>
      <c r="T514">
        <v>82</v>
      </c>
    </row>
    <row r="515" spans="1:20" x14ac:dyDescent="0.3">
      <c r="A515" t="s">
        <v>158</v>
      </c>
      <c r="B515" t="s">
        <v>414</v>
      </c>
      <c r="C515">
        <v>793</v>
      </c>
      <c r="D515" s="3">
        <v>1900000</v>
      </c>
      <c r="E515" s="1">
        <f>datos_limpios[[#This Row],[Price INR   ]]*0.011</f>
        <v>20900</v>
      </c>
      <c r="F515">
        <v>2020</v>
      </c>
      <c r="G515">
        <v>41736</v>
      </c>
      <c r="H515" t="s">
        <v>21</v>
      </c>
      <c r="I515" t="s">
        <v>43</v>
      </c>
      <c r="J515" t="s">
        <v>15</v>
      </c>
      <c r="K515" t="s">
        <v>16</v>
      </c>
      <c r="L515" t="s">
        <v>66</v>
      </c>
      <c r="M515" t="s">
        <v>160</v>
      </c>
      <c r="N515" s="2" t="str">
        <f t="shared" si="8"/>
        <v/>
      </c>
      <c r="O515">
        <v>4.3949999999999996</v>
      </c>
      <c r="P515">
        <v>1.8180000000000001</v>
      </c>
      <c r="Q515">
        <v>1.64</v>
      </c>
      <c r="R515">
        <v>5</v>
      </c>
      <c r="S515" t="str">
        <f>IF(datos_limpios[[#This Row],[Seating Capacity ]]&gt;4,"SI","NO")</f>
        <v>SI</v>
      </c>
      <c r="T515">
        <v>60</v>
      </c>
    </row>
    <row r="516" spans="1:20" x14ac:dyDescent="0.3">
      <c r="A516" t="s">
        <v>300</v>
      </c>
      <c r="B516" t="s">
        <v>301</v>
      </c>
      <c r="C516">
        <v>805</v>
      </c>
      <c r="D516" s="3">
        <v>1350000</v>
      </c>
      <c r="E516" s="1">
        <f>datos_limpios[[#This Row],[Price INR   ]]*0.011</f>
        <v>14850</v>
      </c>
      <c r="F516">
        <v>2019</v>
      </c>
      <c r="G516">
        <v>79000</v>
      </c>
      <c r="H516" t="s">
        <v>21</v>
      </c>
      <c r="I516" t="s">
        <v>14</v>
      </c>
      <c r="J516" t="s">
        <v>15</v>
      </c>
      <c r="K516" t="s">
        <v>23</v>
      </c>
      <c r="L516" t="s">
        <v>189</v>
      </c>
      <c r="M516" t="s">
        <v>302</v>
      </c>
      <c r="N516" s="2" t="str">
        <f t="shared" si="8"/>
        <v/>
      </c>
      <c r="O516">
        <v>4.3150000000000004</v>
      </c>
      <c r="P516">
        <v>1.8</v>
      </c>
      <c r="Q516">
        <v>1.645</v>
      </c>
      <c r="R516">
        <v>5</v>
      </c>
      <c r="S516" t="str">
        <f>IF(datos_limpios[[#This Row],[Seating Capacity ]]&gt;4,"SI","NO")</f>
        <v>SI</v>
      </c>
      <c r="T516">
        <v>50</v>
      </c>
    </row>
    <row r="517" spans="1:20" x14ac:dyDescent="0.3">
      <c r="A517" t="s">
        <v>300</v>
      </c>
      <c r="B517" t="s">
        <v>604</v>
      </c>
      <c r="C517">
        <v>819</v>
      </c>
      <c r="D517" s="3">
        <v>1875000</v>
      </c>
      <c r="E517" s="1">
        <f>datos_limpios[[#This Row],[Price INR   ]]*0.011</f>
        <v>20625</v>
      </c>
      <c r="F517">
        <v>2021</v>
      </c>
      <c r="G517">
        <v>21000</v>
      </c>
      <c r="H517" t="s">
        <v>21</v>
      </c>
      <c r="I517" t="s">
        <v>43</v>
      </c>
      <c r="J517" t="s">
        <v>15</v>
      </c>
      <c r="K517" t="s">
        <v>16</v>
      </c>
      <c r="L517" t="s">
        <v>189</v>
      </c>
      <c r="M517" t="s">
        <v>605</v>
      </c>
      <c r="N517" s="2" t="str">
        <f t="shared" si="8"/>
        <v/>
      </c>
      <c r="O517">
        <v>4.3150000000000004</v>
      </c>
      <c r="P517">
        <v>1.8</v>
      </c>
      <c r="Q517">
        <v>1.645</v>
      </c>
      <c r="R517">
        <v>5</v>
      </c>
      <c r="S517" t="str">
        <f>IF(datos_limpios[[#This Row],[Seating Capacity ]]&gt;4,"SI","NO")</f>
        <v>SI</v>
      </c>
      <c r="T517">
        <v>50</v>
      </c>
    </row>
    <row r="518" spans="1:20" x14ac:dyDescent="0.3">
      <c r="A518" t="s">
        <v>309</v>
      </c>
      <c r="B518" t="s">
        <v>912</v>
      </c>
      <c r="C518">
        <v>831</v>
      </c>
      <c r="D518" s="3">
        <v>3900000</v>
      </c>
      <c r="E518" s="1">
        <f>datos_limpios[[#This Row],[Price INR   ]]*0.011</f>
        <v>42900</v>
      </c>
      <c r="F518">
        <v>2016</v>
      </c>
      <c r="G518">
        <v>20000</v>
      </c>
      <c r="H518" t="s">
        <v>21</v>
      </c>
      <c r="I518" t="s">
        <v>43</v>
      </c>
      <c r="J518" t="s">
        <v>15</v>
      </c>
      <c r="K518" t="s">
        <v>16</v>
      </c>
      <c r="L518" t="s">
        <v>311</v>
      </c>
      <c r="M518" t="s">
        <v>312</v>
      </c>
      <c r="N518" s="2" t="str">
        <f t="shared" si="8"/>
        <v/>
      </c>
      <c r="O518">
        <v>4.5999999999999996</v>
      </c>
      <c r="P518">
        <v>2.069</v>
      </c>
      <c r="Q518">
        <v>1.69</v>
      </c>
      <c r="R518">
        <v>7</v>
      </c>
      <c r="S518" t="str">
        <f>IF(datos_limpios[[#This Row],[Seating Capacity ]]&gt;4,"SI","NO")</f>
        <v>SI</v>
      </c>
      <c r="T518">
        <v>65</v>
      </c>
    </row>
    <row r="519" spans="1:20" x14ac:dyDescent="0.3">
      <c r="A519" t="s">
        <v>309</v>
      </c>
      <c r="B519" t="s">
        <v>1004</v>
      </c>
      <c r="C519">
        <v>839</v>
      </c>
      <c r="D519" s="3">
        <v>5900000</v>
      </c>
      <c r="E519" s="1">
        <f>datos_limpios[[#This Row],[Price INR   ]]*0.011</f>
        <v>64899.999999999993</v>
      </c>
      <c r="F519">
        <v>2014</v>
      </c>
      <c r="G519">
        <v>70000</v>
      </c>
      <c r="H519" t="s">
        <v>21</v>
      </c>
      <c r="I519" t="s">
        <v>43</v>
      </c>
      <c r="J519" t="s">
        <v>15</v>
      </c>
      <c r="K519" t="s">
        <v>16</v>
      </c>
      <c r="L519" t="s">
        <v>373</v>
      </c>
      <c r="M519" t="s">
        <v>828</v>
      </c>
      <c r="N519" s="2" t="str">
        <f t="shared" si="8"/>
        <v/>
      </c>
      <c r="O519">
        <v>4.8789999999999996</v>
      </c>
      <c r="P519">
        <v>2.073</v>
      </c>
      <c r="Q519">
        <v>1.78</v>
      </c>
      <c r="R519">
        <v>5</v>
      </c>
      <c r="S519" t="str">
        <f>IF(datos_limpios[[#This Row],[Seating Capacity ]]&gt;4,"SI","NO")</f>
        <v>SI</v>
      </c>
      <c r="T519">
        <v>77</v>
      </c>
    </row>
    <row r="520" spans="1:20" x14ac:dyDescent="0.3">
      <c r="A520" t="s">
        <v>136</v>
      </c>
      <c r="B520" t="s">
        <v>436</v>
      </c>
      <c r="C520">
        <v>865</v>
      </c>
      <c r="D520" s="3">
        <v>484999</v>
      </c>
      <c r="E520" s="1">
        <f>datos_limpios[[#This Row],[Price INR   ]]*0.011</f>
        <v>5334.9889999999996</v>
      </c>
      <c r="F520">
        <v>2012</v>
      </c>
      <c r="G520">
        <v>102000</v>
      </c>
      <c r="H520" t="s">
        <v>21</v>
      </c>
      <c r="I520" t="s">
        <v>14</v>
      </c>
      <c r="J520" t="s">
        <v>15</v>
      </c>
      <c r="K520" t="s">
        <v>23</v>
      </c>
      <c r="L520" t="s">
        <v>162</v>
      </c>
      <c r="M520" t="s">
        <v>410</v>
      </c>
      <c r="N520" s="2" t="str">
        <f t="shared" si="8"/>
        <v/>
      </c>
      <c r="O520">
        <v>4.585</v>
      </c>
      <c r="P520">
        <v>1.89</v>
      </c>
      <c r="Q520">
        <v>1.7849999999999999</v>
      </c>
      <c r="R520">
        <v>7</v>
      </c>
      <c r="S520" t="str">
        <f>IF(datos_limpios[[#This Row],[Seating Capacity ]]&gt;4,"SI","NO")</f>
        <v>SI</v>
      </c>
      <c r="T520">
        <v>70</v>
      </c>
    </row>
    <row r="521" spans="1:20" x14ac:dyDescent="0.3">
      <c r="A521" t="s">
        <v>136</v>
      </c>
      <c r="B521" t="s">
        <v>744</v>
      </c>
      <c r="C521">
        <v>890</v>
      </c>
      <c r="D521" s="3">
        <v>800000</v>
      </c>
      <c r="E521" s="1">
        <f>datos_limpios[[#This Row],[Price INR   ]]*0.011</f>
        <v>8800</v>
      </c>
      <c r="F521">
        <v>2015</v>
      </c>
      <c r="G521">
        <v>25000</v>
      </c>
      <c r="H521" t="s">
        <v>21</v>
      </c>
      <c r="I521" t="s">
        <v>14</v>
      </c>
      <c r="J521" t="s">
        <v>15</v>
      </c>
      <c r="K521" t="s">
        <v>16</v>
      </c>
      <c r="L521" t="s">
        <v>162</v>
      </c>
      <c r="M521" t="s">
        <v>67</v>
      </c>
      <c r="N521" s="2" t="str">
        <f t="shared" si="8"/>
        <v/>
      </c>
      <c r="O521">
        <v>4.585</v>
      </c>
      <c r="P521">
        <v>1.89</v>
      </c>
      <c r="Q521">
        <v>1.7849999999999999</v>
      </c>
      <c r="R521">
        <v>7</v>
      </c>
      <c r="S521" t="str">
        <f>IF(datos_limpios[[#This Row],[Seating Capacity ]]&gt;4,"SI","NO")</f>
        <v>SI</v>
      </c>
      <c r="T521">
        <v>70</v>
      </c>
    </row>
    <row r="522" spans="1:20" x14ac:dyDescent="0.3">
      <c r="A522" t="s">
        <v>136</v>
      </c>
      <c r="B522" t="s">
        <v>795</v>
      </c>
      <c r="C522">
        <v>913</v>
      </c>
      <c r="D522" s="3">
        <v>994999</v>
      </c>
      <c r="E522" s="1">
        <f>datos_limpios[[#This Row],[Price INR   ]]*0.011</f>
        <v>10944.989</v>
      </c>
      <c r="F522">
        <v>2016</v>
      </c>
      <c r="G522">
        <v>105000</v>
      </c>
      <c r="H522" t="s">
        <v>21</v>
      </c>
      <c r="I522" t="s">
        <v>43</v>
      </c>
      <c r="J522" t="s">
        <v>15</v>
      </c>
      <c r="K522" t="s">
        <v>23</v>
      </c>
      <c r="L522" t="s">
        <v>162</v>
      </c>
      <c r="M522" t="s">
        <v>67</v>
      </c>
      <c r="N522" s="2" t="str">
        <f t="shared" si="8"/>
        <v/>
      </c>
      <c r="O522">
        <v>4.585</v>
      </c>
      <c r="P522">
        <v>1.89</v>
      </c>
      <c r="Q522">
        <v>1.7849999999999999</v>
      </c>
      <c r="R522">
        <v>7</v>
      </c>
      <c r="S522" t="str">
        <f>IF(datos_limpios[[#This Row],[Seating Capacity ]]&gt;4,"SI","NO")</f>
        <v>SI</v>
      </c>
      <c r="T522">
        <v>70</v>
      </c>
    </row>
    <row r="523" spans="1:20" x14ac:dyDescent="0.3">
      <c r="A523" t="s">
        <v>136</v>
      </c>
      <c r="B523" t="s">
        <v>1343</v>
      </c>
      <c r="C523">
        <v>923</v>
      </c>
      <c r="D523" s="3">
        <v>1115000</v>
      </c>
      <c r="E523" s="1">
        <f>datos_limpios[[#This Row],[Price INR   ]]*0.011</f>
        <v>12265</v>
      </c>
      <c r="F523">
        <v>2018</v>
      </c>
      <c r="G523">
        <v>58590</v>
      </c>
      <c r="H523" t="s">
        <v>21</v>
      </c>
      <c r="I523" t="s">
        <v>14</v>
      </c>
      <c r="J523" t="s">
        <v>15</v>
      </c>
      <c r="K523" t="s">
        <v>16</v>
      </c>
      <c r="L523" t="s">
        <v>162</v>
      </c>
      <c r="M523" t="s">
        <v>339</v>
      </c>
      <c r="N523" s="2" t="str">
        <f t="shared" si="8"/>
        <v/>
      </c>
      <c r="O523">
        <v>4.585</v>
      </c>
      <c r="P523">
        <v>1.89</v>
      </c>
      <c r="Q523">
        <v>1.7849999999999999</v>
      </c>
      <c r="R523">
        <v>7</v>
      </c>
      <c r="S523" t="str">
        <f>IF(datos_limpios[[#This Row],[Seating Capacity ]]&gt;4,"SI","NO")</f>
        <v>SI</v>
      </c>
      <c r="T523">
        <v>70</v>
      </c>
    </row>
    <row r="524" spans="1:20" x14ac:dyDescent="0.3">
      <c r="A524" t="s">
        <v>136</v>
      </c>
      <c r="B524" t="s">
        <v>777</v>
      </c>
      <c r="C524">
        <v>958</v>
      </c>
      <c r="D524" s="3">
        <v>1800000</v>
      </c>
      <c r="E524" s="1">
        <f>datos_limpios[[#This Row],[Price INR   ]]*0.011</f>
        <v>19800</v>
      </c>
      <c r="F524">
        <v>2021</v>
      </c>
      <c r="G524">
        <v>14500</v>
      </c>
      <c r="H524" t="s">
        <v>21</v>
      </c>
      <c r="I524" t="s">
        <v>14</v>
      </c>
      <c r="J524" t="s">
        <v>15</v>
      </c>
      <c r="K524" t="s">
        <v>16</v>
      </c>
      <c r="L524" t="s">
        <v>457</v>
      </c>
      <c r="M524" t="s">
        <v>458</v>
      </c>
      <c r="N524" s="2" t="str">
        <f t="shared" si="8"/>
        <v/>
      </c>
      <c r="O524">
        <v>3.9849999999999999</v>
      </c>
      <c r="P524">
        <v>1.82</v>
      </c>
      <c r="Q524">
        <v>1.8440000000000001</v>
      </c>
      <c r="R524">
        <v>4</v>
      </c>
      <c r="S524" t="str">
        <f>IF(datos_limpios[[#This Row],[Seating Capacity ]]&gt;4,"SI","NO")</f>
        <v>NO</v>
      </c>
      <c r="T524">
        <v>57</v>
      </c>
    </row>
    <row r="525" spans="1:20" x14ac:dyDescent="0.3">
      <c r="A525" t="s">
        <v>136</v>
      </c>
      <c r="B525" t="s">
        <v>456</v>
      </c>
      <c r="C525">
        <v>962</v>
      </c>
      <c r="D525" s="3">
        <v>1875000</v>
      </c>
      <c r="E525" s="1">
        <f>datos_limpios[[#This Row],[Price INR   ]]*0.011</f>
        <v>20625</v>
      </c>
      <c r="F525">
        <v>2022</v>
      </c>
      <c r="G525">
        <v>15000</v>
      </c>
      <c r="H525" t="s">
        <v>21</v>
      </c>
      <c r="I525" t="s">
        <v>43</v>
      </c>
      <c r="J525" t="s">
        <v>15</v>
      </c>
      <c r="K525" t="s">
        <v>16</v>
      </c>
      <c r="L525" t="s">
        <v>457</v>
      </c>
      <c r="M525" t="s">
        <v>458</v>
      </c>
      <c r="N525" s="2" t="str">
        <f t="shared" si="8"/>
        <v/>
      </c>
      <c r="O525">
        <v>3.9849999999999999</v>
      </c>
      <c r="P525">
        <v>1.82</v>
      </c>
      <c r="Q525">
        <v>1.8440000000000001</v>
      </c>
      <c r="R525">
        <v>4</v>
      </c>
      <c r="S525" t="str">
        <f>IF(datos_limpios[[#This Row],[Seating Capacity ]]&gt;4,"SI","NO")</f>
        <v>NO</v>
      </c>
      <c r="T525">
        <v>57</v>
      </c>
    </row>
    <row r="526" spans="1:20" x14ac:dyDescent="0.3">
      <c r="A526" t="s">
        <v>19</v>
      </c>
      <c r="B526" t="s">
        <v>518</v>
      </c>
      <c r="C526">
        <v>1037</v>
      </c>
      <c r="D526" s="3">
        <v>295000</v>
      </c>
      <c r="E526" s="1">
        <f>datos_limpios[[#This Row],[Price INR   ]]*0.011</f>
        <v>3245</v>
      </c>
      <c r="F526">
        <v>2009</v>
      </c>
      <c r="G526">
        <v>185000</v>
      </c>
      <c r="H526" t="s">
        <v>21</v>
      </c>
      <c r="I526" t="s">
        <v>14</v>
      </c>
      <c r="J526" t="s">
        <v>15</v>
      </c>
      <c r="K526" t="s">
        <v>16</v>
      </c>
      <c r="L526" t="s">
        <v>24</v>
      </c>
      <c r="M526" t="s">
        <v>358</v>
      </c>
      <c r="N526" s="2" t="str">
        <f t="shared" si="8"/>
        <v/>
      </c>
      <c r="O526">
        <v>3.76</v>
      </c>
      <c r="P526">
        <v>1.69</v>
      </c>
      <c r="Q526">
        <v>1.53</v>
      </c>
      <c r="R526">
        <v>5</v>
      </c>
      <c r="S526" t="str">
        <f>IF(datos_limpios[[#This Row],[Seating Capacity ]]&gt;4,"SI","NO")</f>
        <v>SI</v>
      </c>
      <c r="T526">
        <v>43</v>
      </c>
    </row>
    <row r="527" spans="1:20" x14ac:dyDescent="0.3">
      <c r="A527" t="s">
        <v>19</v>
      </c>
      <c r="B527" t="s">
        <v>407</v>
      </c>
      <c r="C527">
        <v>1071</v>
      </c>
      <c r="D527" s="3">
        <v>350000</v>
      </c>
      <c r="E527" s="1">
        <f>datos_limpios[[#This Row],[Price INR   ]]*0.011</f>
        <v>3850</v>
      </c>
      <c r="F527">
        <v>2012</v>
      </c>
      <c r="G527">
        <v>89445</v>
      </c>
      <c r="H527" t="s">
        <v>21</v>
      </c>
      <c r="I527" t="s">
        <v>14</v>
      </c>
      <c r="J527" t="s">
        <v>15</v>
      </c>
      <c r="K527" t="s">
        <v>16</v>
      </c>
      <c r="L527" t="s">
        <v>24</v>
      </c>
      <c r="M527" t="s">
        <v>358</v>
      </c>
      <c r="N527" s="2" t="str">
        <f t="shared" si="8"/>
        <v/>
      </c>
      <c r="O527">
        <v>3.7149999999999999</v>
      </c>
      <c r="P527">
        <v>1.68</v>
      </c>
      <c r="Q527">
        <v>1.62</v>
      </c>
      <c r="R527">
        <v>5</v>
      </c>
      <c r="S527" t="str">
        <f>IF(datos_limpios[[#This Row],[Seating Capacity ]]&gt;4,"SI","NO")</f>
        <v>SI</v>
      </c>
      <c r="T527">
        <v>43</v>
      </c>
    </row>
    <row r="528" spans="1:20" x14ac:dyDescent="0.3">
      <c r="A528" t="s">
        <v>19</v>
      </c>
      <c r="B528" t="s">
        <v>20</v>
      </c>
      <c r="C528">
        <v>1150</v>
      </c>
      <c r="D528" s="3">
        <v>475000</v>
      </c>
      <c r="E528" s="1">
        <f>datos_limpios[[#This Row],[Price INR   ]]*0.011</f>
        <v>5225</v>
      </c>
      <c r="F528">
        <v>2016</v>
      </c>
      <c r="G528">
        <v>55353</v>
      </c>
      <c r="H528" t="s">
        <v>21</v>
      </c>
      <c r="I528" t="s">
        <v>14</v>
      </c>
      <c r="J528" t="s">
        <v>15</v>
      </c>
      <c r="K528" t="s">
        <v>23</v>
      </c>
      <c r="L528" t="s">
        <v>24</v>
      </c>
      <c r="M528" t="s">
        <v>25</v>
      </c>
      <c r="N528" s="2" t="str">
        <f t="shared" si="8"/>
        <v/>
      </c>
      <c r="O528">
        <v>3.9950000000000001</v>
      </c>
      <c r="P528">
        <v>1.6950000000000001</v>
      </c>
      <c r="Q528">
        <v>1.5549999999999999</v>
      </c>
      <c r="R528">
        <v>5</v>
      </c>
      <c r="S528" t="str">
        <f>IF(datos_limpios[[#This Row],[Seating Capacity ]]&gt;4,"SI","NO")</f>
        <v>SI</v>
      </c>
      <c r="T528">
        <v>42</v>
      </c>
    </row>
    <row r="529" spans="1:20" x14ac:dyDescent="0.3">
      <c r="A529" t="s">
        <v>19</v>
      </c>
      <c r="B529" t="s">
        <v>518</v>
      </c>
      <c r="C529">
        <v>1161</v>
      </c>
      <c r="D529" s="3">
        <v>500000</v>
      </c>
      <c r="E529" s="1">
        <f>datos_limpios[[#This Row],[Price INR   ]]*0.011</f>
        <v>5500</v>
      </c>
      <c r="F529">
        <v>2017</v>
      </c>
      <c r="G529">
        <v>140000</v>
      </c>
      <c r="H529" t="s">
        <v>21</v>
      </c>
      <c r="I529" t="s">
        <v>14</v>
      </c>
      <c r="J529" t="s">
        <v>15</v>
      </c>
      <c r="K529" t="s">
        <v>16</v>
      </c>
      <c r="L529" t="s">
        <v>24</v>
      </c>
      <c r="M529" t="s">
        <v>25</v>
      </c>
      <c r="N529" s="2" t="str">
        <f t="shared" si="8"/>
        <v/>
      </c>
      <c r="O529">
        <v>3.85</v>
      </c>
      <c r="P529">
        <v>1.6950000000000001</v>
      </c>
      <c r="Q529">
        <v>1.53</v>
      </c>
      <c r="R529">
        <v>5</v>
      </c>
      <c r="S529" t="str">
        <f>IF(datos_limpios[[#This Row],[Seating Capacity ]]&gt;4,"SI","NO")</f>
        <v>SI</v>
      </c>
      <c r="T529">
        <v>42</v>
      </c>
    </row>
    <row r="530" spans="1:20" x14ac:dyDescent="0.3">
      <c r="A530" t="s">
        <v>19</v>
      </c>
      <c r="B530" t="s">
        <v>541</v>
      </c>
      <c r="C530">
        <v>1216</v>
      </c>
      <c r="D530" s="3">
        <v>590000</v>
      </c>
      <c r="E530" s="1">
        <f>datos_limpios[[#This Row],[Price INR   ]]*0.011</f>
        <v>6490</v>
      </c>
      <c r="F530">
        <v>2018</v>
      </c>
      <c r="G530">
        <v>68500</v>
      </c>
      <c r="H530" t="s">
        <v>21</v>
      </c>
      <c r="I530" t="s">
        <v>14</v>
      </c>
      <c r="J530" t="s">
        <v>15</v>
      </c>
      <c r="K530" t="s">
        <v>16</v>
      </c>
      <c r="L530" t="s">
        <v>24</v>
      </c>
      <c r="M530" t="s">
        <v>25</v>
      </c>
      <c r="N530" s="2" t="str">
        <f t="shared" si="8"/>
        <v/>
      </c>
      <c r="O530">
        <v>3.9950000000000001</v>
      </c>
      <c r="P530">
        <v>1.7350000000000001</v>
      </c>
      <c r="Q530">
        <v>1.5149999999999999</v>
      </c>
      <c r="R530">
        <v>5</v>
      </c>
      <c r="S530" t="str">
        <f>IF(datos_limpios[[#This Row],[Seating Capacity ]]&gt;4,"SI","NO")</f>
        <v>SI</v>
      </c>
      <c r="T530">
        <v>37</v>
      </c>
    </row>
    <row r="531" spans="1:20" x14ac:dyDescent="0.3">
      <c r="A531" t="s">
        <v>19</v>
      </c>
      <c r="B531" t="s">
        <v>836</v>
      </c>
      <c r="C531">
        <v>1239</v>
      </c>
      <c r="D531" s="3">
        <v>620000</v>
      </c>
      <c r="E531" s="1">
        <f>datos_limpios[[#This Row],[Price INR   ]]*0.011</f>
        <v>6820</v>
      </c>
      <c r="F531">
        <v>2016</v>
      </c>
      <c r="G531">
        <v>64906</v>
      </c>
      <c r="H531" t="s">
        <v>21</v>
      </c>
      <c r="I531" t="s">
        <v>14</v>
      </c>
      <c r="J531" t="s">
        <v>15</v>
      </c>
      <c r="K531" t="s">
        <v>16</v>
      </c>
      <c r="L531" t="s">
        <v>24</v>
      </c>
      <c r="M531" t="s">
        <v>144</v>
      </c>
      <c r="N531" s="2" t="str">
        <f t="shared" si="8"/>
        <v/>
      </c>
      <c r="O531">
        <v>4.2960000000000003</v>
      </c>
      <c r="P531">
        <v>1.6950000000000001</v>
      </c>
      <c r="Q531">
        <v>1.6850000000000001</v>
      </c>
      <c r="R531">
        <v>7</v>
      </c>
      <c r="S531" t="str">
        <f>IF(datos_limpios[[#This Row],[Seating Capacity ]]&gt;4,"SI","NO")</f>
        <v>SI</v>
      </c>
      <c r="T531">
        <v>45</v>
      </c>
    </row>
    <row r="532" spans="1:20" x14ac:dyDescent="0.3">
      <c r="A532" t="s">
        <v>19</v>
      </c>
      <c r="B532" t="s">
        <v>1382</v>
      </c>
      <c r="C532">
        <v>1247</v>
      </c>
      <c r="D532" s="3">
        <v>625000</v>
      </c>
      <c r="E532" s="1">
        <f>datos_limpios[[#This Row],[Price INR   ]]*0.011</f>
        <v>6875</v>
      </c>
      <c r="F532">
        <v>2015</v>
      </c>
      <c r="G532">
        <v>45000</v>
      </c>
      <c r="H532" t="s">
        <v>21</v>
      </c>
      <c r="I532" t="s">
        <v>14</v>
      </c>
      <c r="J532" t="s">
        <v>15</v>
      </c>
      <c r="K532" t="s">
        <v>23</v>
      </c>
      <c r="L532" t="s">
        <v>24</v>
      </c>
      <c r="M532" t="s">
        <v>144</v>
      </c>
      <c r="N532" s="2" t="str">
        <f t="shared" si="8"/>
        <v/>
      </c>
      <c r="O532">
        <v>4.2649999999999997</v>
      </c>
      <c r="P532">
        <v>1.6950000000000001</v>
      </c>
      <c r="Q532">
        <v>1.6850000000000001</v>
      </c>
      <c r="R532">
        <v>7</v>
      </c>
      <c r="S532" t="str">
        <f>IF(datos_limpios[[#This Row],[Seating Capacity ]]&gt;4,"SI","NO")</f>
        <v>SI</v>
      </c>
      <c r="T532">
        <v>45</v>
      </c>
    </row>
    <row r="533" spans="1:20" x14ac:dyDescent="0.3">
      <c r="A533" t="s">
        <v>19</v>
      </c>
      <c r="B533" t="s">
        <v>1176</v>
      </c>
      <c r="C533">
        <v>1256</v>
      </c>
      <c r="D533" s="3">
        <v>640000</v>
      </c>
      <c r="E533" s="1">
        <f>datos_limpios[[#This Row],[Price INR   ]]*0.011</f>
        <v>7040</v>
      </c>
      <c r="F533">
        <v>2017</v>
      </c>
      <c r="G533">
        <v>63000</v>
      </c>
      <c r="H533" t="s">
        <v>21</v>
      </c>
      <c r="I533" t="s">
        <v>14</v>
      </c>
      <c r="J533" t="s">
        <v>15</v>
      </c>
      <c r="K533" t="s">
        <v>16</v>
      </c>
      <c r="L533" t="s">
        <v>215</v>
      </c>
      <c r="M533" t="s">
        <v>714</v>
      </c>
      <c r="N533" s="2" t="str">
        <f t="shared" si="8"/>
        <v/>
      </c>
      <c r="O533">
        <v>4.3</v>
      </c>
      <c r="P533">
        <v>1.7649999999999999</v>
      </c>
      <c r="Q533">
        <v>1.59</v>
      </c>
      <c r="R533">
        <v>5</v>
      </c>
      <c r="S533" t="str">
        <f>IF(datos_limpios[[#This Row],[Seating Capacity ]]&gt;4,"SI","NO")</f>
        <v>SI</v>
      </c>
      <c r="T533">
        <v>48</v>
      </c>
    </row>
    <row r="534" spans="1:20" x14ac:dyDescent="0.3">
      <c r="A534" t="s">
        <v>19</v>
      </c>
      <c r="B534" t="s">
        <v>226</v>
      </c>
      <c r="C534">
        <v>1271</v>
      </c>
      <c r="D534" s="3">
        <v>669000</v>
      </c>
      <c r="E534" s="1">
        <f>datos_limpios[[#This Row],[Price INR   ]]*0.011</f>
        <v>7359</v>
      </c>
      <c r="F534">
        <v>2016</v>
      </c>
      <c r="G534">
        <v>70000</v>
      </c>
      <c r="H534" t="s">
        <v>21</v>
      </c>
      <c r="I534" t="s">
        <v>14</v>
      </c>
      <c r="J534" t="s">
        <v>15</v>
      </c>
      <c r="K534" t="s">
        <v>16</v>
      </c>
      <c r="L534" t="s">
        <v>24</v>
      </c>
      <c r="M534" t="s">
        <v>144</v>
      </c>
      <c r="N534" s="2" t="str">
        <f t="shared" si="8"/>
        <v/>
      </c>
      <c r="O534">
        <v>3.9950000000000001</v>
      </c>
      <c r="P534">
        <v>1.79</v>
      </c>
      <c r="Q534">
        <v>1.64</v>
      </c>
      <c r="R534">
        <v>5</v>
      </c>
      <c r="S534" t="str">
        <f>IF(datos_limpios[[#This Row],[Seating Capacity ]]&gt;4,"SI","NO")</f>
        <v>SI</v>
      </c>
      <c r="T534">
        <v>48</v>
      </c>
    </row>
    <row r="535" spans="1:20" x14ac:dyDescent="0.3">
      <c r="A535" t="s">
        <v>19</v>
      </c>
      <c r="B535" t="s">
        <v>226</v>
      </c>
      <c r="C535">
        <v>1277</v>
      </c>
      <c r="D535" s="3">
        <v>675000</v>
      </c>
      <c r="E535" s="1">
        <f>datos_limpios[[#This Row],[Price INR   ]]*0.011</f>
        <v>7425</v>
      </c>
      <c r="F535">
        <v>2016</v>
      </c>
      <c r="G535">
        <v>50000</v>
      </c>
      <c r="H535" t="s">
        <v>21</v>
      </c>
      <c r="I535" t="s">
        <v>14</v>
      </c>
      <c r="J535" t="s">
        <v>15</v>
      </c>
      <c r="K535" t="s">
        <v>16</v>
      </c>
      <c r="L535" t="s">
        <v>24</v>
      </c>
      <c r="M535" t="s">
        <v>144</v>
      </c>
      <c r="N535" s="2" t="str">
        <f t="shared" si="8"/>
        <v/>
      </c>
      <c r="O535">
        <v>3.9950000000000001</v>
      </c>
      <c r="P535">
        <v>1.79</v>
      </c>
      <c r="Q535">
        <v>1.64</v>
      </c>
      <c r="R535">
        <v>5</v>
      </c>
      <c r="S535" t="str">
        <f>IF(datos_limpios[[#This Row],[Seating Capacity ]]&gt;4,"SI","NO")</f>
        <v>SI</v>
      </c>
      <c r="T535">
        <v>48</v>
      </c>
    </row>
    <row r="536" spans="1:20" x14ac:dyDescent="0.3">
      <c r="A536" t="s">
        <v>19</v>
      </c>
      <c r="B536" t="s">
        <v>746</v>
      </c>
      <c r="C536">
        <v>1285</v>
      </c>
      <c r="D536" s="3">
        <v>695000</v>
      </c>
      <c r="E536" s="1">
        <f>datos_limpios[[#This Row],[Price INR   ]]*0.011</f>
        <v>7645</v>
      </c>
      <c r="F536">
        <v>2018</v>
      </c>
      <c r="G536">
        <v>55000</v>
      </c>
      <c r="H536" t="s">
        <v>21</v>
      </c>
      <c r="I536" t="s">
        <v>43</v>
      </c>
      <c r="J536" t="s">
        <v>15</v>
      </c>
      <c r="K536" t="s">
        <v>16</v>
      </c>
      <c r="L536" t="s">
        <v>24</v>
      </c>
      <c r="M536" t="s">
        <v>25</v>
      </c>
      <c r="N536" s="2" t="str">
        <f t="shared" si="8"/>
        <v/>
      </c>
      <c r="O536">
        <v>3.9950000000000001</v>
      </c>
      <c r="P536">
        <v>1.7350000000000001</v>
      </c>
      <c r="Q536">
        <v>1.5149999999999999</v>
      </c>
      <c r="R536">
        <v>5</v>
      </c>
      <c r="S536" t="str">
        <f>IF(datos_limpios[[#This Row],[Seating Capacity ]]&gt;4,"SI","NO")</f>
        <v>SI</v>
      </c>
      <c r="T536">
        <v>37</v>
      </c>
    </row>
    <row r="537" spans="1:20" x14ac:dyDescent="0.3">
      <c r="A537" t="s">
        <v>19</v>
      </c>
      <c r="B537" t="s">
        <v>1168</v>
      </c>
      <c r="C537">
        <v>1291</v>
      </c>
      <c r="D537" s="3">
        <v>695000</v>
      </c>
      <c r="E537" s="1">
        <f>datos_limpios[[#This Row],[Price INR   ]]*0.011</f>
        <v>7645</v>
      </c>
      <c r="F537">
        <v>2016</v>
      </c>
      <c r="G537">
        <v>82445</v>
      </c>
      <c r="H537" t="s">
        <v>21</v>
      </c>
      <c r="I537" t="s">
        <v>14</v>
      </c>
      <c r="J537" t="s">
        <v>15</v>
      </c>
      <c r="K537" t="s">
        <v>23</v>
      </c>
      <c r="L537" t="s">
        <v>24</v>
      </c>
      <c r="M537" t="s">
        <v>144</v>
      </c>
      <c r="N537" s="2" t="str">
        <f t="shared" si="8"/>
        <v/>
      </c>
      <c r="O537">
        <v>4.49</v>
      </c>
      <c r="P537">
        <v>1.73</v>
      </c>
      <c r="Q537">
        <v>1.4850000000000001</v>
      </c>
      <c r="R537">
        <v>5</v>
      </c>
      <c r="S537" t="str">
        <f>IF(datos_limpios[[#This Row],[Seating Capacity ]]&gt;4,"SI","NO")</f>
        <v>SI</v>
      </c>
      <c r="T537">
        <v>43</v>
      </c>
    </row>
    <row r="538" spans="1:20" x14ac:dyDescent="0.3">
      <c r="A538" t="s">
        <v>19</v>
      </c>
      <c r="B538" t="s">
        <v>713</v>
      </c>
      <c r="C538">
        <v>1319</v>
      </c>
      <c r="D538" s="3">
        <v>749000</v>
      </c>
      <c r="E538" s="1">
        <f>datos_limpios[[#This Row],[Price INR   ]]*0.011</f>
        <v>8239</v>
      </c>
      <c r="F538">
        <v>2017</v>
      </c>
      <c r="G538">
        <v>114000</v>
      </c>
      <c r="H538" t="s">
        <v>21</v>
      </c>
      <c r="I538" t="s">
        <v>14</v>
      </c>
      <c r="J538" t="s">
        <v>15</v>
      </c>
      <c r="K538" t="s">
        <v>16</v>
      </c>
      <c r="L538" t="s">
        <v>215</v>
      </c>
      <c r="M538" t="s">
        <v>714</v>
      </c>
      <c r="N538" s="2" t="str">
        <f t="shared" si="8"/>
        <v/>
      </c>
      <c r="O538">
        <v>4.3</v>
      </c>
      <c r="P538">
        <v>1.7649999999999999</v>
      </c>
      <c r="Q538">
        <v>1.59</v>
      </c>
      <c r="R538">
        <v>5</v>
      </c>
      <c r="S538" t="str">
        <f>IF(datos_limpios[[#This Row],[Seating Capacity ]]&gt;4,"SI","NO")</f>
        <v>SI</v>
      </c>
      <c r="T538">
        <v>48</v>
      </c>
    </row>
    <row r="539" spans="1:20" x14ac:dyDescent="0.3">
      <c r="A539" t="s">
        <v>19</v>
      </c>
      <c r="B539" t="s">
        <v>307</v>
      </c>
      <c r="C539">
        <v>1325</v>
      </c>
      <c r="D539" s="3">
        <v>765000</v>
      </c>
      <c r="E539" s="1">
        <f>datos_limpios[[#This Row],[Price INR   ]]*0.011</f>
        <v>8415</v>
      </c>
      <c r="F539">
        <v>2017</v>
      </c>
      <c r="G539">
        <v>68000</v>
      </c>
      <c r="H539" t="s">
        <v>21</v>
      </c>
      <c r="I539" t="s">
        <v>14</v>
      </c>
      <c r="J539" t="s">
        <v>15</v>
      </c>
      <c r="K539" t="s">
        <v>16</v>
      </c>
      <c r="L539" t="s">
        <v>24</v>
      </c>
      <c r="M539" t="s">
        <v>144</v>
      </c>
      <c r="N539" s="2" t="str">
        <f t="shared" si="8"/>
        <v/>
      </c>
      <c r="O539">
        <v>4.2960000000000003</v>
      </c>
      <c r="P539">
        <v>1.6950000000000001</v>
      </c>
      <c r="Q539">
        <v>1.6850000000000001</v>
      </c>
      <c r="R539">
        <v>7</v>
      </c>
      <c r="S539" t="str">
        <f>IF(datos_limpios[[#This Row],[Seating Capacity ]]&gt;4,"SI","NO")</f>
        <v>SI</v>
      </c>
      <c r="T539">
        <v>45</v>
      </c>
    </row>
    <row r="540" spans="1:20" x14ac:dyDescent="0.3">
      <c r="A540" t="s">
        <v>19</v>
      </c>
      <c r="B540" t="s">
        <v>918</v>
      </c>
      <c r="C540">
        <v>1335</v>
      </c>
      <c r="D540" s="3">
        <v>785000</v>
      </c>
      <c r="E540" s="1">
        <f>datos_limpios[[#This Row],[Price INR   ]]*0.011</f>
        <v>8635</v>
      </c>
      <c r="F540">
        <v>2018</v>
      </c>
      <c r="G540">
        <v>80000</v>
      </c>
      <c r="H540" t="s">
        <v>21</v>
      </c>
      <c r="I540" t="s">
        <v>14</v>
      </c>
      <c r="J540" t="s">
        <v>15</v>
      </c>
      <c r="K540" t="s">
        <v>16</v>
      </c>
      <c r="L540" t="s">
        <v>24</v>
      </c>
      <c r="M540" t="s">
        <v>144</v>
      </c>
      <c r="N540" s="2" t="str">
        <f t="shared" si="8"/>
        <v/>
      </c>
      <c r="O540">
        <v>3.9950000000000001</v>
      </c>
      <c r="P540">
        <v>1.79</v>
      </c>
      <c r="Q540">
        <v>1.64</v>
      </c>
      <c r="R540">
        <v>5</v>
      </c>
      <c r="S540" t="str">
        <f>IF(datos_limpios[[#This Row],[Seating Capacity ]]&gt;4,"SI","NO")</f>
        <v>SI</v>
      </c>
      <c r="T540">
        <v>48</v>
      </c>
    </row>
    <row r="541" spans="1:20" x14ac:dyDescent="0.3">
      <c r="A541" t="s">
        <v>19</v>
      </c>
      <c r="B541" t="s">
        <v>487</v>
      </c>
      <c r="C541">
        <v>1363</v>
      </c>
      <c r="D541" s="3">
        <v>865000</v>
      </c>
      <c r="E541" s="1">
        <f>datos_limpios[[#This Row],[Price INR   ]]*0.011</f>
        <v>9515</v>
      </c>
      <c r="F541">
        <v>2018</v>
      </c>
      <c r="G541">
        <v>53694</v>
      </c>
      <c r="H541" t="s">
        <v>21</v>
      </c>
      <c r="I541" t="s">
        <v>14</v>
      </c>
      <c r="J541" t="s">
        <v>15</v>
      </c>
      <c r="K541" t="s">
        <v>23</v>
      </c>
      <c r="L541" t="s">
        <v>24</v>
      </c>
      <c r="M541" t="s">
        <v>144</v>
      </c>
      <c r="N541" s="2" t="str">
        <f t="shared" si="8"/>
        <v/>
      </c>
      <c r="O541">
        <v>3.9950000000000001</v>
      </c>
      <c r="P541">
        <v>1.79</v>
      </c>
      <c r="Q541">
        <v>1.64</v>
      </c>
      <c r="R541">
        <v>5</v>
      </c>
      <c r="S541" t="str">
        <f>IF(datos_limpios[[#This Row],[Seating Capacity ]]&gt;4,"SI","NO")</f>
        <v>SI</v>
      </c>
      <c r="T541">
        <v>48</v>
      </c>
    </row>
    <row r="542" spans="1:20" x14ac:dyDescent="0.3">
      <c r="A542" t="s">
        <v>119</v>
      </c>
      <c r="B542" t="s">
        <v>1175</v>
      </c>
      <c r="C542">
        <v>1397</v>
      </c>
      <c r="D542" s="3">
        <v>495000</v>
      </c>
      <c r="E542" s="1">
        <f>datos_limpios[[#This Row],[Price INR   ]]*0.011</f>
        <v>5445</v>
      </c>
      <c r="F542">
        <v>2008</v>
      </c>
      <c r="G542">
        <v>95200</v>
      </c>
      <c r="H542" t="s">
        <v>21</v>
      </c>
      <c r="I542" t="s">
        <v>43</v>
      </c>
      <c r="J542" t="s">
        <v>15</v>
      </c>
      <c r="K542" t="s">
        <v>16</v>
      </c>
      <c r="L542" t="s">
        <v>883</v>
      </c>
      <c r="M542" t="s">
        <v>884</v>
      </c>
      <c r="N542" s="2" t="str">
        <f t="shared" si="8"/>
        <v/>
      </c>
      <c r="O542">
        <v>4.5810000000000004</v>
      </c>
      <c r="P542">
        <v>1.77</v>
      </c>
      <c r="Q542">
        <v>1.4470000000000001</v>
      </c>
      <c r="R542">
        <v>5</v>
      </c>
      <c r="S542" t="str">
        <f>IF(datos_limpios[[#This Row],[Seating Capacity ]]&gt;4,"SI","NO")</f>
        <v>SI</v>
      </c>
      <c r="T542">
        <v>66</v>
      </c>
    </row>
    <row r="543" spans="1:20" x14ac:dyDescent="0.3">
      <c r="A543" t="s">
        <v>119</v>
      </c>
      <c r="B543" t="s">
        <v>366</v>
      </c>
      <c r="C543">
        <v>1431</v>
      </c>
      <c r="D543" s="3">
        <v>2150000</v>
      </c>
      <c r="E543" s="1">
        <f>datos_limpios[[#This Row],[Price INR   ]]*0.011</f>
        <v>23650</v>
      </c>
      <c r="F543">
        <v>2014</v>
      </c>
      <c r="G543">
        <v>81000</v>
      </c>
      <c r="H543" t="s">
        <v>21</v>
      </c>
      <c r="I543" t="s">
        <v>43</v>
      </c>
      <c r="J543" t="s">
        <v>15</v>
      </c>
      <c r="K543" t="s">
        <v>16</v>
      </c>
      <c r="L543" t="s">
        <v>367</v>
      </c>
      <c r="M543" t="s">
        <v>368</v>
      </c>
      <c r="N543" s="2" t="str">
        <f t="shared" si="8"/>
        <v/>
      </c>
      <c r="O543">
        <v>4.7809999999999997</v>
      </c>
      <c r="P543">
        <v>1.911</v>
      </c>
      <c r="Q543">
        <v>1.774</v>
      </c>
      <c r="R543">
        <v>5</v>
      </c>
      <c r="S543" t="str">
        <f>IF(datos_limpios[[#This Row],[Seating Capacity ]]&gt;4,"SI","NO")</f>
        <v>SI</v>
      </c>
      <c r="T543">
        <v>95</v>
      </c>
    </row>
    <row r="544" spans="1:20" x14ac:dyDescent="0.3">
      <c r="A544" t="s">
        <v>119</v>
      </c>
      <c r="B544" t="s">
        <v>693</v>
      </c>
      <c r="C544">
        <v>1452</v>
      </c>
      <c r="D544" s="3">
        <v>2650000</v>
      </c>
      <c r="E544" s="1">
        <f>datos_limpios[[#This Row],[Price INR   ]]*0.011</f>
        <v>29150</v>
      </c>
      <c r="F544">
        <v>2018</v>
      </c>
      <c r="G544">
        <v>43000</v>
      </c>
      <c r="H544" t="s">
        <v>21</v>
      </c>
      <c r="I544" t="s">
        <v>43</v>
      </c>
      <c r="J544" t="s">
        <v>15</v>
      </c>
      <c r="K544" t="s">
        <v>23</v>
      </c>
      <c r="L544" t="s">
        <v>121</v>
      </c>
      <c r="M544" t="s">
        <v>342</v>
      </c>
      <c r="N544" s="2" t="str">
        <f t="shared" si="8"/>
        <v/>
      </c>
      <c r="O544">
        <v>4.4240000000000004</v>
      </c>
      <c r="P544">
        <v>1.804</v>
      </c>
      <c r="Q544">
        <v>1.494</v>
      </c>
      <c r="R544">
        <v>5</v>
      </c>
      <c r="S544" t="str">
        <f>IF(datos_limpios[[#This Row],[Seating Capacity ]]&gt;4,"SI","NO")</f>
        <v>SI</v>
      </c>
      <c r="T544">
        <v>50</v>
      </c>
    </row>
    <row r="545" spans="1:20" x14ac:dyDescent="0.3">
      <c r="A545" t="s">
        <v>119</v>
      </c>
      <c r="B545" t="s">
        <v>937</v>
      </c>
      <c r="C545">
        <v>1483</v>
      </c>
      <c r="D545" s="3">
        <v>4200000</v>
      </c>
      <c r="E545" s="1">
        <f>datos_limpios[[#This Row],[Price INR   ]]*0.011</f>
        <v>46200</v>
      </c>
      <c r="F545">
        <v>2021</v>
      </c>
      <c r="G545">
        <v>5600</v>
      </c>
      <c r="H545" t="s">
        <v>21</v>
      </c>
      <c r="I545" t="s">
        <v>43</v>
      </c>
      <c r="J545" t="s">
        <v>15</v>
      </c>
      <c r="K545" t="s">
        <v>287</v>
      </c>
      <c r="L545" t="s">
        <v>305</v>
      </c>
      <c r="M545" t="s">
        <v>938</v>
      </c>
      <c r="N545" s="2" t="str">
        <f t="shared" si="8"/>
        <v/>
      </c>
      <c r="O545">
        <v>4.5490000000000004</v>
      </c>
      <c r="P545">
        <v>1.796</v>
      </c>
      <c r="Q545">
        <v>1.446</v>
      </c>
      <c r="R545">
        <v>5</v>
      </c>
      <c r="S545" t="str">
        <f>IF(datos_limpios[[#This Row],[Seating Capacity ]]&gt;4,"SI","NO")</f>
        <v>SI</v>
      </c>
      <c r="T545">
        <v>43</v>
      </c>
    </row>
    <row r="546" spans="1:20" x14ac:dyDescent="0.3">
      <c r="A546" t="s">
        <v>119</v>
      </c>
      <c r="B546" t="s">
        <v>120</v>
      </c>
      <c r="C546">
        <v>1490</v>
      </c>
      <c r="D546" s="3">
        <v>4550000</v>
      </c>
      <c r="E546" s="1">
        <f>datos_limpios[[#This Row],[Price INR   ]]*0.011</f>
        <v>50050</v>
      </c>
      <c r="F546">
        <v>2018</v>
      </c>
      <c r="G546">
        <v>45000</v>
      </c>
      <c r="H546" t="s">
        <v>21</v>
      </c>
      <c r="I546" t="s">
        <v>43</v>
      </c>
      <c r="J546" t="s">
        <v>15</v>
      </c>
      <c r="K546" t="s">
        <v>16</v>
      </c>
      <c r="L546" t="s">
        <v>121</v>
      </c>
      <c r="M546" t="s">
        <v>122</v>
      </c>
      <c r="N546" s="2" t="str">
        <f t="shared" si="8"/>
        <v/>
      </c>
      <c r="O546">
        <v>4.6559999999999997</v>
      </c>
      <c r="P546">
        <v>1.89</v>
      </c>
      <c r="Q546">
        <v>1.639</v>
      </c>
      <c r="R546">
        <v>5</v>
      </c>
      <c r="S546" t="str">
        <f>IF(datos_limpios[[#This Row],[Seating Capacity ]]&gt;4,"SI","NO")</f>
        <v>SI</v>
      </c>
      <c r="T546">
        <v>66</v>
      </c>
    </row>
    <row r="547" spans="1:20" x14ac:dyDescent="0.3">
      <c r="A547" t="s">
        <v>119</v>
      </c>
      <c r="B547" t="s">
        <v>1111</v>
      </c>
      <c r="C547">
        <v>1496</v>
      </c>
      <c r="D547" s="3">
        <v>5000000</v>
      </c>
      <c r="E547" s="1">
        <f>datos_limpios[[#This Row],[Price INR   ]]*0.011</f>
        <v>55000</v>
      </c>
      <c r="F547">
        <v>2016</v>
      </c>
      <c r="G547">
        <v>61000</v>
      </c>
      <c r="H547" t="s">
        <v>21</v>
      </c>
      <c r="I547" t="s">
        <v>43</v>
      </c>
      <c r="J547" t="s">
        <v>15</v>
      </c>
      <c r="K547" t="s">
        <v>16</v>
      </c>
      <c r="L547" t="s">
        <v>367</v>
      </c>
      <c r="M547" t="s">
        <v>477</v>
      </c>
      <c r="N547" s="2" t="str">
        <f t="shared" si="8"/>
        <v/>
      </c>
      <c r="O547">
        <v>4.819</v>
      </c>
      <c r="P547">
        <v>2.141</v>
      </c>
      <c r="Q547">
        <v>1.796</v>
      </c>
      <c r="R547">
        <v>5</v>
      </c>
      <c r="S547" t="str">
        <f>IF(datos_limpios[[#This Row],[Seating Capacity ]]&gt;4,"SI","NO")</f>
        <v>SI</v>
      </c>
      <c r="T547">
        <v>93</v>
      </c>
    </row>
    <row r="548" spans="1:20" x14ac:dyDescent="0.3">
      <c r="A548" t="s">
        <v>119</v>
      </c>
      <c r="B548" t="s">
        <v>313</v>
      </c>
      <c r="C548">
        <v>1508</v>
      </c>
      <c r="D548" s="3">
        <v>5850000</v>
      </c>
      <c r="E548" s="1">
        <f>datos_limpios[[#This Row],[Price INR   ]]*0.011</f>
        <v>64349.999999999993</v>
      </c>
      <c r="F548">
        <v>2019</v>
      </c>
      <c r="G548">
        <v>31000</v>
      </c>
      <c r="H548" t="s">
        <v>21</v>
      </c>
      <c r="I548" t="s">
        <v>43</v>
      </c>
      <c r="J548" t="s">
        <v>15</v>
      </c>
      <c r="K548" t="s">
        <v>16</v>
      </c>
      <c r="L548" t="s">
        <v>121</v>
      </c>
      <c r="M548" t="s">
        <v>314</v>
      </c>
      <c r="N548" s="2" t="str">
        <f t="shared" si="8"/>
        <v/>
      </c>
      <c r="O548">
        <v>4.819</v>
      </c>
      <c r="P548">
        <v>2.141</v>
      </c>
      <c r="Q548">
        <v>1.796</v>
      </c>
      <c r="R548">
        <v>5</v>
      </c>
      <c r="S548" t="str">
        <f>IF(datos_limpios[[#This Row],[Seating Capacity ]]&gt;4,"SI","NO")</f>
        <v>SI</v>
      </c>
      <c r="T548">
        <v>93</v>
      </c>
    </row>
    <row r="549" spans="1:20" x14ac:dyDescent="0.3">
      <c r="A549" t="s">
        <v>119</v>
      </c>
      <c r="B549" t="s">
        <v>1289</v>
      </c>
      <c r="C549">
        <v>1512</v>
      </c>
      <c r="D549" s="3">
        <v>6100000</v>
      </c>
      <c r="E549" s="1">
        <f>datos_limpios[[#This Row],[Price INR   ]]*0.011</f>
        <v>67100</v>
      </c>
      <c r="F549">
        <v>2022</v>
      </c>
      <c r="G549">
        <v>500</v>
      </c>
      <c r="H549" t="s">
        <v>21</v>
      </c>
      <c r="I549" t="s">
        <v>43</v>
      </c>
      <c r="J549" t="s">
        <v>15</v>
      </c>
      <c r="K549" t="s">
        <v>16</v>
      </c>
      <c r="L549" t="s">
        <v>305</v>
      </c>
      <c r="M549" t="s">
        <v>306</v>
      </c>
      <c r="N549" s="2" t="str">
        <f t="shared" si="8"/>
        <v/>
      </c>
      <c r="O549">
        <v>4.6859999999999999</v>
      </c>
      <c r="P549">
        <v>1.81</v>
      </c>
      <c r="Q549">
        <v>1.4419999999999999</v>
      </c>
      <c r="R549">
        <v>5</v>
      </c>
      <c r="S549" t="str">
        <f>IF(datos_limpios[[#This Row],[Seating Capacity ]]&gt;4,"SI","NO")</f>
        <v>SI</v>
      </c>
      <c r="T549">
        <v>66</v>
      </c>
    </row>
    <row r="550" spans="1:20" x14ac:dyDescent="0.3">
      <c r="A550" t="s">
        <v>119</v>
      </c>
      <c r="B550" t="s">
        <v>588</v>
      </c>
      <c r="C550">
        <v>1532</v>
      </c>
      <c r="D550" s="3">
        <v>7350000</v>
      </c>
      <c r="E550" s="1">
        <f>datos_limpios[[#This Row],[Price INR   ]]*0.011</f>
        <v>80850</v>
      </c>
      <c r="F550">
        <v>2022</v>
      </c>
      <c r="G550">
        <v>17000</v>
      </c>
      <c r="H550" t="s">
        <v>21</v>
      </c>
      <c r="I550" t="s">
        <v>43</v>
      </c>
      <c r="J550" t="s">
        <v>15</v>
      </c>
      <c r="K550" t="s">
        <v>16</v>
      </c>
      <c r="L550" t="s">
        <v>305</v>
      </c>
      <c r="M550" t="s">
        <v>306</v>
      </c>
      <c r="N550" s="2" t="str">
        <f t="shared" si="8"/>
        <v/>
      </c>
      <c r="O550">
        <v>5.0629999999999997</v>
      </c>
      <c r="P550">
        <v>1.86</v>
      </c>
      <c r="Q550">
        <v>1.494</v>
      </c>
      <c r="R550">
        <v>5</v>
      </c>
      <c r="S550" t="str">
        <f>IF(datos_limpios[[#This Row],[Seating Capacity ]]&gt;4,"SI","NO")</f>
        <v>SI</v>
      </c>
      <c r="T550">
        <v>80</v>
      </c>
    </row>
    <row r="551" spans="1:20" x14ac:dyDescent="0.3">
      <c r="A551" t="s">
        <v>119</v>
      </c>
      <c r="B551" t="s">
        <v>588</v>
      </c>
      <c r="C551">
        <v>1533</v>
      </c>
      <c r="D551" s="3">
        <v>7390000</v>
      </c>
      <c r="E551" s="1">
        <f>datos_limpios[[#This Row],[Price INR   ]]*0.011</f>
        <v>81290</v>
      </c>
      <c r="F551">
        <v>2021</v>
      </c>
      <c r="G551">
        <v>7000</v>
      </c>
      <c r="H551" t="s">
        <v>21</v>
      </c>
      <c r="I551" t="s">
        <v>43</v>
      </c>
      <c r="J551" t="s">
        <v>15</v>
      </c>
      <c r="K551" t="s">
        <v>16</v>
      </c>
      <c r="L551" t="s">
        <v>305</v>
      </c>
      <c r="M551" t="s">
        <v>306</v>
      </c>
      <c r="N551" s="2" t="str">
        <f t="shared" si="8"/>
        <v/>
      </c>
      <c r="O551">
        <v>5.0629999999999997</v>
      </c>
      <c r="P551">
        <v>1.86</v>
      </c>
      <c r="Q551">
        <v>1.494</v>
      </c>
      <c r="R551">
        <v>5</v>
      </c>
      <c r="S551" t="str">
        <f>IF(datos_limpios[[#This Row],[Seating Capacity ]]&gt;4,"SI","NO")</f>
        <v>SI</v>
      </c>
      <c r="T551">
        <v>80</v>
      </c>
    </row>
    <row r="552" spans="1:20" x14ac:dyDescent="0.3">
      <c r="A552" t="s">
        <v>149</v>
      </c>
      <c r="B552" t="s">
        <v>150</v>
      </c>
      <c r="C552">
        <v>1558</v>
      </c>
      <c r="D552" s="3">
        <v>1710000</v>
      </c>
      <c r="E552" s="1">
        <f>datos_limpios[[#This Row],[Price INR   ]]*0.011</f>
        <v>18810</v>
      </c>
      <c r="F552">
        <v>2020</v>
      </c>
      <c r="G552">
        <v>12400</v>
      </c>
      <c r="H552" t="s">
        <v>21</v>
      </c>
      <c r="I552" t="s">
        <v>14</v>
      </c>
      <c r="J552" t="s">
        <v>15</v>
      </c>
      <c r="K552" t="s">
        <v>16</v>
      </c>
      <c r="L552" t="s">
        <v>66</v>
      </c>
      <c r="M552" t="s">
        <v>151</v>
      </c>
      <c r="N552" s="2" t="str">
        <f t="shared" si="8"/>
        <v/>
      </c>
      <c r="O552">
        <v>4.6550000000000002</v>
      </c>
      <c r="P552">
        <v>1.835</v>
      </c>
      <c r="Q552">
        <v>1.76</v>
      </c>
      <c r="R552">
        <v>5</v>
      </c>
      <c r="S552" t="str">
        <f>IF(datos_limpios[[#This Row],[Seating Capacity ]]&gt;4,"SI","NO")</f>
        <v>SI</v>
      </c>
      <c r="T552">
        <v>60</v>
      </c>
    </row>
    <row r="553" spans="1:20" x14ac:dyDescent="0.3">
      <c r="A553" t="s">
        <v>677</v>
      </c>
      <c r="B553" t="s">
        <v>1383</v>
      </c>
      <c r="C553">
        <v>1584</v>
      </c>
      <c r="D553" s="3">
        <v>1475000</v>
      </c>
      <c r="E553" s="1">
        <f>datos_limpios[[#This Row],[Price INR   ]]*0.011</f>
        <v>16224.999999999998</v>
      </c>
      <c r="F553">
        <v>2016</v>
      </c>
      <c r="G553">
        <v>82000</v>
      </c>
      <c r="H553" t="s">
        <v>21</v>
      </c>
      <c r="I553" t="s">
        <v>43</v>
      </c>
      <c r="J553" t="s">
        <v>15</v>
      </c>
      <c r="K553" t="s">
        <v>16</v>
      </c>
      <c r="L553" t="s">
        <v>679</v>
      </c>
      <c r="M553" t="s">
        <v>680</v>
      </c>
      <c r="N553" s="2" t="str">
        <f t="shared" si="8"/>
        <v/>
      </c>
      <c r="O553">
        <v>4.6950000000000003</v>
      </c>
      <c r="P553">
        <v>1.8149999999999999</v>
      </c>
      <c r="Q553">
        <v>1.84</v>
      </c>
      <c r="R553">
        <v>7</v>
      </c>
      <c r="S553" t="str">
        <f>IF(datos_limpios[[#This Row],[Seating Capacity ]]&gt;4,"SI","NO")</f>
        <v>SI</v>
      </c>
      <c r="T553">
        <v>70</v>
      </c>
    </row>
    <row r="554" spans="1:20" x14ac:dyDescent="0.3">
      <c r="A554" t="s">
        <v>50</v>
      </c>
      <c r="B554" t="s">
        <v>896</v>
      </c>
      <c r="C554">
        <v>1587</v>
      </c>
      <c r="D554" s="3">
        <v>325000</v>
      </c>
      <c r="E554" s="1">
        <f>datos_limpios[[#This Row],[Price INR   ]]*0.011</f>
        <v>3575</v>
      </c>
      <c r="F554">
        <v>2013</v>
      </c>
      <c r="G554">
        <v>51000</v>
      </c>
      <c r="H554" t="s">
        <v>21</v>
      </c>
      <c r="I554" t="s">
        <v>14</v>
      </c>
      <c r="J554" t="s">
        <v>15</v>
      </c>
      <c r="K554" t="s">
        <v>16</v>
      </c>
      <c r="L554" t="s">
        <v>52</v>
      </c>
      <c r="M554" t="s">
        <v>897</v>
      </c>
      <c r="N554" s="2" t="str">
        <f t="shared" si="8"/>
        <v/>
      </c>
      <c r="O554">
        <v>4.4249999999999998</v>
      </c>
      <c r="P554">
        <v>1.6950000000000001</v>
      </c>
      <c r="Q554">
        <v>1.5049999999999999</v>
      </c>
      <c r="R554">
        <v>5</v>
      </c>
      <c r="S554" t="str">
        <f>IF(datos_limpios[[#This Row],[Seating Capacity ]]&gt;4,"SI","NO")</f>
        <v>SI</v>
      </c>
      <c r="T554">
        <v>41</v>
      </c>
    </row>
    <row r="555" spans="1:20" x14ac:dyDescent="0.3">
      <c r="A555" t="s">
        <v>50</v>
      </c>
      <c r="B555" t="s">
        <v>896</v>
      </c>
      <c r="C555">
        <v>1588</v>
      </c>
      <c r="D555" s="3">
        <v>360000</v>
      </c>
      <c r="E555" s="1">
        <f>datos_limpios[[#This Row],[Price INR   ]]*0.011</f>
        <v>3959.9999999999995</v>
      </c>
      <c r="F555">
        <v>2013</v>
      </c>
      <c r="G555">
        <v>92000</v>
      </c>
      <c r="H555" t="s">
        <v>21</v>
      </c>
      <c r="I555" t="s">
        <v>14</v>
      </c>
      <c r="J555" t="s">
        <v>15</v>
      </c>
      <c r="K555" t="s">
        <v>23</v>
      </c>
      <c r="L555" t="s">
        <v>52</v>
      </c>
      <c r="M555" t="s">
        <v>897</v>
      </c>
      <c r="N555" s="2" t="str">
        <f t="shared" si="8"/>
        <v/>
      </c>
      <c r="O555">
        <v>4.4249999999999998</v>
      </c>
      <c r="P555">
        <v>1.6950000000000001</v>
      </c>
      <c r="Q555">
        <v>1.5049999999999999</v>
      </c>
      <c r="R555">
        <v>5</v>
      </c>
      <c r="S555" t="str">
        <f>IF(datos_limpios[[#This Row],[Seating Capacity ]]&gt;4,"SI","NO")</f>
        <v>SI</v>
      </c>
      <c r="T555">
        <v>41</v>
      </c>
    </row>
    <row r="556" spans="1:20" x14ac:dyDescent="0.3">
      <c r="A556" t="s">
        <v>50</v>
      </c>
      <c r="B556" t="s">
        <v>896</v>
      </c>
      <c r="C556">
        <v>1589</v>
      </c>
      <c r="D556" s="3">
        <v>380000</v>
      </c>
      <c r="E556" s="1">
        <f>datos_limpios[[#This Row],[Price INR   ]]*0.011</f>
        <v>4180</v>
      </c>
      <c r="F556">
        <v>2013</v>
      </c>
      <c r="G556">
        <v>35000</v>
      </c>
      <c r="H556" t="s">
        <v>21</v>
      </c>
      <c r="I556" t="s">
        <v>14</v>
      </c>
      <c r="J556" t="s">
        <v>15</v>
      </c>
      <c r="K556" t="s">
        <v>16</v>
      </c>
      <c r="L556" t="s">
        <v>52</v>
      </c>
      <c r="M556" t="s">
        <v>897</v>
      </c>
      <c r="N556" s="2" t="str">
        <f t="shared" si="8"/>
        <v/>
      </c>
      <c r="O556">
        <v>4.4249999999999998</v>
      </c>
      <c r="P556">
        <v>1.6950000000000001</v>
      </c>
      <c r="Q556">
        <v>1.5049999999999999</v>
      </c>
      <c r="R556">
        <v>5</v>
      </c>
      <c r="S556" t="str">
        <f>IF(datos_limpios[[#This Row],[Seating Capacity ]]&gt;4,"SI","NO")</f>
        <v>SI</v>
      </c>
      <c r="T556">
        <v>41</v>
      </c>
    </row>
    <row r="557" spans="1:20" x14ac:dyDescent="0.3">
      <c r="A557" t="s">
        <v>50</v>
      </c>
      <c r="B557" t="s">
        <v>455</v>
      </c>
      <c r="C557">
        <v>1590</v>
      </c>
      <c r="D557" s="3">
        <v>385000</v>
      </c>
      <c r="E557" s="1">
        <f>datos_limpios[[#This Row],[Price INR   ]]*0.011</f>
        <v>4235</v>
      </c>
      <c r="F557">
        <v>2013</v>
      </c>
      <c r="G557">
        <v>72000</v>
      </c>
      <c r="H557" t="s">
        <v>21</v>
      </c>
      <c r="I557" t="s">
        <v>14</v>
      </c>
      <c r="J557" t="s">
        <v>15</v>
      </c>
      <c r="K557" t="s">
        <v>23</v>
      </c>
      <c r="L557" t="s">
        <v>52</v>
      </c>
      <c r="M557" t="s">
        <v>53</v>
      </c>
      <c r="N557" s="2" t="str">
        <f t="shared" si="8"/>
        <v/>
      </c>
      <c r="O557">
        <v>4.3310000000000004</v>
      </c>
      <c r="P557">
        <v>1.8220000000000001</v>
      </c>
      <c r="Q557">
        <v>1.671</v>
      </c>
      <c r="R557">
        <v>5</v>
      </c>
      <c r="S557" t="str">
        <f>IF(datos_limpios[[#This Row],[Seating Capacity ]]&gt;4,"SI","NO")</f>
        <v>SI</v>
      </c>
      <c r="T557">
        <v>50</v>
      </c>
    </row>
    <row r="558" spans="1:20" x14ac:dyDescent="0.3">
      <c r="A558" t="s">
        <v>50</v>
      </c>
      <c r="B558" t="s">
        <v>455</v>
      </c>
      <c r="C558">
        <v>1597</v>
      </c>
      <c r="D558" s="3">
        <v>590000</v>
      </c>
      <c r="E558" s="1">
        <f>datos_limpios[[#This Row],[Price INR   ]]*0.011</f>
        <v>6490</v>
      </c>
      <c r="F558">
        <v>2014</v>
      </c>
      <c r="G558">
        <v>55000</v>
      </c>
      <c r="H558" t="s">
        <v>21</v>
      </c>
      <c r="I558" t="s">
        <v>14</v>
      </c>
      <c r="J558" t="s">
        <v>15</v>
      </c>
      <c r="K558" t="s">
        <v>23</v>
      </c>
      <c r="L558" t="s">
        <v>52</v>
      </c>
      <c r="M558" t="s">
        <v>53</v>
      </c>
      <c r="N558" s="2" t="str">
        <f t="shared" si="8"/>
        <v/>
      </c>
      <c r="O558">
        <v>4.3310000000000004</v>
      </c>
      <c r="P558">
        <v>1.8220000000000001</v>
      </c>
      <c r="Q558">
        <v>1.671</v>
      </c>
      <c r="R558">
        <v>5</v>
      </c>
      <c r="S558" t="str">
        <f>IF(datos_limpios[[#This Row],[Seating Capacity ]]&gt;4,"SI","NO")</f>
        <v>SI</v>
      </c>
      <c r="T558">
        <v>50</v>
      </c>
    </row>
    <row r="559" spans="1:20" x14ac:dyDescent="0.3">
      <c r="A559" t="s">
        <v>55</v>
      </c>
      <c r="B559" t="s">
        <v>758</v>
      </c>
      <c r="C559">
        <v>1648</v>
      </c>
      <c r="D559" s="3">
        <v>690000</v>
      </c>
      <c r="E559" s="1">
        <f>datos_limpios[[#This Row],[Price INR   ]]*0.011</f>
        <v>7590</v>
      </c>
      <c r="F559">
        <v>2016</v>
      </c>
      <c r="G559">
        <v>35000</v>
      </c>
      <c r="H559" t="s">
        <v>21</v>
      </c>
      <c r="I559" t="s">
        <v>43</v>
      </c>
      <c r="J559" t="s">
        <v>15</v>
      </c>
      <c r="K559" t="s">
        <v>23</v>
      </c>
      <c r="L559" t="s">
        <v>52</v>
      </c>
      <c r="M559" t="s">
        <v>223</v>
      </c>
      <c r="N559" s="2" t="str">
        <f t="shared" si="8"/>
        <v/>
      </c>
      <c r="O559">
        <v>4.3150000000000004</v>
      </c>
      <c r="P559">
        <v>1.8220000000000001</v>
      </c>
      <c r="Q559">
        <v>1.6950000000000001</v>
      </c>
      <c r="R559">
        <v>5</v>
      </c>
      <c r="S559" t="str">
        <f>IF(datos_limpios[[#This Row],[Seating Capacity ]]&gt;4,"SI","NO")</f>
        <v>SI</v>
      </c>
      <c r="T559">
        <v>50</v>
      </c>
    </row>
    <row r="560" spans="1:20" x14ac:dyDescent="0.3">
      <c r="A560" t="s">
        <v>55</v>
      </c>
      <c r="B560" t="s">
        <v>1047</v>
      </c>
      <c r="C560">
        <v>1649</v>
      </c>
      <c r="D560" s="3">
        <v>690000</v>
      </c>
      <c r="E560" s="1">
        <f>datos_limpios[[#This Row],[Price INR   ]]*0.011</f>
        <v>7590</v>
      </c>
      <c r="F560">
        <v>2016</v>
      </c>
      <c r="G560">
        <v>65000</v>
      </c>
      <c r="H560" t="s">
        <v>21</v>
      </c>
      <c r="I560" t="s">
        <v>14</v>
      </c>
      <c r="J560" t="s">
        <v>15</v>
      </c>
      <c r="K560" t="s">
        <v>23</v>
      </c>
      <c r="L560" t="s">
        <v>52</v>
      </c>
      <c r="M560" t="s">
        <v>223</v>
      </c>
      <c r="N560" s="2" t="str">
        <f t="shared" si="8"/>
        <v/>
      </c>
      <c r="O560">
        <v>4.3150000000000004</v>
      </c>
      <c r="P560">
        <v>1.8220000000000001</v>
      </c>
      <c r="Q560">
        <v>1.6950000000000001</v>
      </c>
      <c r="R560">
        <v>5</v>
      </c>
      <c r="S560" t="str">
        <f>IF(datos_limpios[[#This Row],[Seating Capacity ]]&gt;4,"SI","NO")</f>
        <v>SI</v>
      </c>
      <c r="T560">
        <v>50</v>
      </c>
    </row>
    <row r="561" spans="1:20" x14ac:dyDescent="0.3">
      <c r="A561" t="s">
        <v>46</v>
      </c>
      <c r="B561" t="s">
        <v>608</v>
      </c>
      <c r="C561">
        <v>1667</v>
      </c>
      <c r="D561" s="3">
        <v>640000</v>
      </c>
      <c r="E561" s="1">
        <f>datos_limpios[[#This Row],[Price INR   ]]*0.011</f>
        <v>7040</v>
      </c>
      <c r="F561">
        <v>2016</v>
      </c>
      <c r="G561">
        <v>124000</v>
      </c>
      <c r="H561" t="s">
        <v>21</v>
      </c>
      <c r="I561" t="s">
        <v>14</v>
      </c>
      <c r="J561" t="s">
        <v>15</v>
      </c>
      <c r="K561" t="s">
        <v>16</v>
      </c>
      <c r="L561" t="s">
        <v>215</v>
      </c>
      <c r="M561" t="s">
        <v>609</v>
      </c>
      <c r="N561" s="2" t="str">
        <f t="shared" si="8"/>
        <v/>
      </c>
      <c r="O561">
        <v>4.3860000000000001</v>
      </c>
      <c r="P561">
        <v>1.6990000000000001</v>
      </c>
      <c r="Q561">
        <v>1.466</v>
      </c>
      <c r="R561">
        <v>5</v>
      </c>
      <c r="S561" t="str">
        <f>IF(datos_limpios[[#This Row],[Seating Capacity ]]&gt;4,"SI","NO")</f>
        <v>SI</v>
      </c>
      <c r="T561">
        <v>55</v>
      </c>
    </row>
    <row r="562" spans="1:20" x14ac:dyDescent="0.3">
      <c r="A562" t="s">
        <v>46</v>
      </c>
      <c r="B562" t="s">
        <v>1444</v>
      </c>
      <c r="C562">
        <v>1681</v>
      </c>
      <c r="D562" s="3">
        <v>1400000</v>
      </c>
      <c r="E562" s="1">
        <f>datos_limpios[[#This Row],[Price INR   ]]*0.011</f>
        <v>15400</v>
      </c>
      <c r="F562">
        <v>2020</v>
      </c>
      <c r="G562">
        <v>94182</v>
      </c>
      <c r="H562" t="s">
        <v>21</v>
      </c>
      <c r="I562" t="s">
        <v>43</v>
      </c>
      <c r="J562" t="s">
        <v>15</v>
      </c>
      <c r="K562" t="s">
        <v>16</v>
      </c>
      <c r="L562" t="s">
        <v>130</v>
      </c>
      <c r="M562" t="s">
        <v>192</v>
      </c>
      <c r="N562" s="2" t="str">
        <f t="shared" si="8"/>
        <v/>
      </c>
      <c r="O562">
        <v>4.67</v>
      </c>
      <c r="P562">
        <v>1.8140000000000001</v>
      </c>
      <c r="Q562">
        <v>1.476</v>
      </c>
      <c r="R562">
        <v>5</v>
      </c>
      <c r="S562" t="str">
        <f>IF(datos_limpios[[#This Row],[Seating Capacity ]]&gt;4,"SI","NO")</f>
        <v>SI</v>
      </c>
      <c r="T562">
        <v>50</v>
      </c>
    </row>
    <row r="563" spans="1:20" x14ac:dyDescent="0.3">
      <c r="A563" t="s">
        <v>46</v>
      </c>
      <c r="B563" t="s">
        <v>612</v>
      </c>
      <c r="C563">
        <v>1693</v>
      </c>
      <c r="D563" s="3">
        <v>3199000</v>
      </c>
      <c r="E563" s="1">
        <f>datos_limpios[[#This Row],[Price INR   ]]*0.011</f>
        <v>35189</v>
      </c>
      <c r="F563">
        <v>2019</v>
      </c>
      <c r="G563">
        <v>6900</v>
      </c>
      <c r="H563" t="s">
        <v>21</v>
      </c>
      <c r="I563" t="s">
        <v>43</v>
      </c>
      <c r="J563" t="s">
        <v>15</v>
      </c>
      <c r="K563" t="s">
        <v>16</v>
      </c>
      <c r="L563" t="s">
        <v>130</v>
      </c>
      <c r="M563" t="s">
        <v>469</v>
      </c>
      <c r="N563" s="2" t="str">
        <f t="shared" si="8"/>
        <v/>
      </c>
      <c r="O563">
        <v>4.8609999999999998</v>
      </c>
      <c r="P563">
        <v>1.8640000000000001</v>
      </c>
      <c r="Q563">
        <v>1.4830000000000001</v>
      </c>
      <c r="R563">
        <v>5</v>
      </c>
      <c r="S563" t="str">
        <f>IF(datos_limpios[[#This Row],[Seating Capacity ]]&gt;4,"SI","NO")</f>
        <v>SI</v>
      </c>
      <c r="T563">
        <v>66</v>
      </c>
    </row>
    <row r="564" spans="1:20" x14ac:dyDescent="0.3">
      <c r="A564" t="s">
        <v>63</v>
      </c>
      <c r="B564" t="s">
        <v>729</v>
      </c>
      <c r="C564">
        <v>1729</v>
      </c>
      <c r="D564" s="3">
        <v>860000</v>
      </c>
      <c r="E564" s="1">
        <f>datos_limpios[[#This Row],[Price INR   ]]*0.011</f>
        <v>9460</v>
      </c>
      <c r="F564">
        <v>2018</v>
      </c>
      <c r="G564">
        <v>82200</v>
      </c>
      <c r="H564" t="s">
        <v>21</v>
      </c>
      <c r="I564" t="s">
        <v>14</v>
      </c>
      <c r="J564" t="s">
        <v>15</v>
      </c>
      <c r="K564" t="s">
        <v>16</v>
      </c>
      <c r="L564" t="s">
        <v>169</v>
      </c>
      <c r="M564" t="s">
        <v>730</v>
      </c>
      <c r="N564" s="2" t="str">
        <f t="shared" si="8"/>
        <v/>
      </c>
      <c r="O564">
        <v>3.9940000000000002</v>
      </c>
      <c r="P564">
        <v>1.8109999999999999</v>
      </c>
      <c r="Q564">
        <v>1.607</v>
      </c>
      <c r="R564">
        <v>5</v>
      </c>
      <c r="S564" t="str">
        <f>IF(datos_limpios[[#This Row],[Seating Capacity ]]&gt;4,"SI","NO")</f>
        <v>SI</v>
      </c>
      <c r="T564">
        <v>44</v>
      </c>
    </row>
    <row r="565" spans="1:20" x14ac:dyDescent="0.3">
      <c r="A565" t="s">
        <v>31</v>
      </c>
      <c r="B565" t="s">
        <v>824</v>
      </c>
      <c r="C565">
        <v>1766</v>
      </c>
      <c r="D565" s="3">
        <v>500000</v>
      </c>
      <c r="E565" s="1">
        <f>datos_limpios[[#This Row],[Price INR   ]]*0.011</f>
        <v>5500</v>
      </c>
      <c r="F565">
        <v>2016</v>
      </c>
      <c r="G565">
        <v>114000</v>
      </c>
      <c r="H565" t="s">
        <v>21</v>
      </c>
      <c r="I565" t="s">
        <v>14</v>
      </c>
      <c r="J565" t="s">
        <v>15</v>
      </c>
      <c r="K565" t="s">
        <v>16</v>
      </c>
      <c r="L565" t="s">
        <v>581</v>
      </c>
      <c r="M565" t="s">
        <v>582</v>
      </c>
      <c r="N565" s="2" t="str">
        <f t="shared" si="8"/>
        <v/>
      </c>
      <c r="O565">
        <v>3.7749999999999999</v>
      </c>
      <c r="P565">
        <v>1.6950000000000001</v>
      </c>
      <c r="Q565">
        <v>1.51</v>
      </c>
      <c r="R565">
        <v>5</v>
      </c>
      <c r="S565" t="str">
        <f>IF(datos_limpios[[#This Row],[Seating Capacity ]]&gt;4,"SI","NO")</f>
        <v>SI</v>
      </c>
      <c r="T565">
        <v>45</v>
      </c>
    </row>
    <row r="566" spans="1:20" x14ac:dyDescent="0.3">
      <c r="A566" t="s">
        <v>31</v>
      </c>
      <c r="B566" t="s">
        <v>361</v>
      </c>
      <c r="C566">
        <v>1770</v>
      </c>
      <c r="D566" s="3">
        <v>645000</v>
      </c>
      <c r="E566" s="1">
        <f>datos_limpios[[#This Row],[Price INR   ]]*0.011</f>
        <v>7095</v>
      </c>
      <c r="F566">
        <v>2013</v>
      </c>
      <c r="G566">
        <v>76000</v>
      </c>
      <c r="H566" t="s">
        <v>21</v>
      </c>
      <c r="I566" t="s">
        <v>14</v>
      </c>
      <c r="J566" t="s">
        <v>15</v>
      </c>
      <c r="K566" t="s">
        <v>23</v>
      </c>
      <c r="L566" t="s">
        <v>154</v>
      </c>
      <c r="M566" t="s">
        <v>362</v>
      </c>
      <c r="N566" s="2" t="str">
        <f t="shared" si="8"/>
        <v/>
      </c>
      <c r="O566">
        <v>4.5549999999999997</v>
      </c>
      <c r="P566">
        <v>1.77</v>
      </c>
      <c r="Q566">
        <v>1.7549999999999999</v>
      </c>
      <c r="R566">
        <v>7</v>
      </c>
      <c r="S566" t="str">
        <f>IF(datos_limpios[[#This Row],[Seating Capacity ]]&gt;4,"SI","NO")</f>
        <v>SI</v>
      </c>
      <c r="T566">
        <v>55</v>
      </c>
    </row>
    <row r="567" spans="1:20" x14ac:dyDescent="0.3">
      <c r="A567" t="s">
        <v>31</v>
      </c>
      <c r="B567" t="s">
        <v>347</v>
      </c>
      <c r="C567">
        <v>1798</v>
      </c>
      <c r="D567" s="3">
        <v>1199000</v>
      </c>
      <c r="E567" s="1">
        <f>datos_limpios[[#This Row],[Price INR   ]]*0.011</f>
        <v>13189</v>
      </c>
      <c r="F567">
        <v>2012</v>
      </c>
      <c r="G567">
        <v>12749</v>
      </c>
      <c r="H567" t="s">
        <v>21</v>
      </c>
      <c r="I567" t="s">
        <v>14</v>
      </c>
      <c r="J567" t="s">
        <v>15</v>
      </c>
      <c r="K567" t="s">
        <v>16</v>
      </c>
      <c r="L567" t="s">
        <v>251</v>
      </c>
      <c r="M567" t="s">
        <v>252</v>
      </c>
      <c r="N567" s="2" t="str">
        <f t="shared" si="8"/>
        <v/>
      </c>
      <c r="O567">
        <v>4.7050000000000001</v>
      </c>
      <c r="P567">
        <v>1.84</v>
      </c>
      <c r="Q567">
        <v>1.85</v>
      </c>
      <c r="R567">
        <v>7</v>
      </c>
      <c r="S567" t="str">
        <f>IF(datos_limpios[[#This Row],[Seating Capacity ]]&gt;4,"SI","NO")</f>
        <v>SI</v>
      </c>
      <c r="T567">
        <v>80</v>
      </c>
    </row>
    <row r="568" spans="1:20" x14ac:dyDescent="0.3">
      <c r="A568" t="s">
        <v>31</v>
      </c>
      <c r="B568" t="s">
        <v>35</v>
      </c>
      <c r="C568">
        <v>1829</v>
      </c>
      <c r="D568" s="3">
        <v>1950000</v>
      </c>
      <c r="E568" s="1">
        <f>datos_limpios[[#This Row],[Price INR   ]]*0.011</f>
        <v>21450</v>
      </c>
      <c r="F568">
        <v>2018</v>
      </c>
      <c r="G568">
        <v>69000</v>
      </c>
      <c r="H568" t="s">
        <v>21</v>
      </c>
      <c r="I568" t="s">
        <v>14</v>
      </c>
      <c r="J568" t="s">
        <v>15</v>
      </c>
      <c r="K568" t="s">
        <v>16</v>
      </c>
      <c r="L568" t="s">
        <v>36</v>
      </c>
      <c r="M568" t="s">
        <v>37</v>
      </c>
      <c r="N568" s="2" t="str">
        <f t="shared" si="8"/>
        <v/>
      </c>
      <c r="O568">
        <v>4.7350000000000003</v>
      </c>
      <c r="P568">
        <v>1.83</v>
      </c>
      <c r="Q568">
        <v>1.7949999999999999</v>
      </c>
      <c r="R568">
        <v>7</v>
      </c>
      <c r="S568" t="str">
        <f>IF(datos_limpios[[#This Row],[Seating Capacity ]]&gt;4,"SI","NO")</f>
        <v>SI</v>
      </c>
      <c r="T568">
        <v>55</v>
      </c>
    </row>
    <row r="569" spans="1:20" x14ac:dyDescent="0.3">
      <c r="A569" t="s">
        <v>31</v>
      </c>
      <c r="B569" t="s">
        <v>400</v>
      </c>
      <c r="C569">
        <v>1830</v>
      </c>
      <c r="D569" s="3">
        <v>1950000</v>
      </c>
      <c r="E569" s="1">
        <f>datos_limpios[[#This Row],[Price INR   ]]*0.011</f>
        <v>21450</v>
      </c>
      <c r="F569">
        <v>2020</v>
      </c>
      <c r="G569">
        <v>45000</v>
      </c>
      <c r="H569" t="s">
        <v>21</v>
      </c>
      <c r="I569" t="s">
        <v>14</v>
      </c>
      <c r="J569" t="s">
        <v>15</v>
      </c>
      <c r="K569" t="s">
        <v>16</v>
      </c>
      <c r="L569" t="s">
        <v>36</v>
      </c>
      <c r="M569" t="s">
        <v>37</v>
      </c>
      <c r="N569" s="2" t="str">
        <f t="shared" si="8"/>
        <v/>
      </c>
      <c r="O569">
        <v>4.7350000000000003</v>
      </c>
      <c r="P569">
        <v>1.83</v>
      </c>
      <c r="Q569">
        <v>1.7949999999999999</v>
      </c>
      <c r="R569">
        <v>7</v>
      </c>
      <c r="S569" t="str">
        <f>IF(datos_limpios[[#This Row],[Seating Capacity ]]&gt;4,"SI","NO")</f>
        <v>SI</v>
      </c>
      <c r="T569">
        <v>55</v>
      </c>
    </row>
    <row r="570" spans="1:20" x14ac:dyDescent="0.3">
      <c r="A570" t="s">
        <v>31</v>
      </c>
      <c r="B570" t="s">
        <v>839</v>
      </c>
      <c r="C570">
        <v>1833</v>
      </c>
      <c r="D570" s="3">
        <v>1975000</v>
      </c>
      <c r="E570" s="1">
        <f>datos_limpios[[#This Row],[Price INR   ]]*0.011</f>
        <v>21725</v>
      </c>
      <c r="F570">
        <v>2018</v>
      </c>
      <c r="G570">
        <v>75000</v>
      </c>
      <c r="H570" t="s">
        <v>21</v>
      </c>
      <c r="I570" t="s">
        <v>43</v>
      </c>
      <c r="J570" t="s">
        <v>15</v>
      </c>
      <c r="K570" t="s">
        <v>16</v>
      </c>
      <c r="L570" t="s">
        <v>181</v>
      </c>
      <c r="M570" t="s">
        <v>412</v>
      </c>
      <c r="N570" s="2" t="str">
        <f t="shared" si="8"/>
        <v/>
      </c>
      <c r="O570">
        <v>4.7350000000000003</v>
      </c>
      <c r="P570">
        <v>1.83</v>
      </c>
      <c r="Q570">
        <v>1.7949999999999999</v>
      </c>
      <c r="R570">
        <v>7</v>
      </c>
      <c r="S570" t="str">
        <f>IF(datos_limpios[[#This Row],[Seating Capacity ]]&gt;4,"SI","NO")</f>
        <v>SI</v>
      </c>
      <c r="T570">
        <v>55</v>
      </c>
    </row>
    <row r="571" spans="1:20" x14ac:dyDescent="0.3">
      <c r="A571" t="s">
        <v>31</v>
      </c>
      <c r="B571" t="s">
        <v>839</v>
      </c>
      <c r="C571">
        <v>1840</v>
      </c>
      <c r="D571" s="3">
        <v>2150000</v>
      </c>
      <c r="E571" s="1">
        <f>datos_limpios[[#This Row],[Price INR   ]]*0.011</f>
        <v>23650</v>
      </c>
      <c r="F571">
        <v>2017</v>
      </c>
      <c r="G571">
        <v>45000</v>
      </c>
      <c r="H571" t="s">
        <v>21</v>
      </c>
      <c r="I571" t="s">
        <v>43</v>
      </c>
      <c r="J571" t="s">
        <v>15</v>
      </c>
      <c r="K571" t="s">
        <v>16</v>
      </c>
      <c r="L571" t="s">
        <v>181</v>
      </c>
      <c r="M571" t="s">
        <v>412</v>
      </c>
      <c r="N571" s="2" t="str">
        <f t="shared" si="8"/>
        <v/>
      </c>
      <c r="O571">
        <v>4.7350000000000003</v>
      </c>
      <c r="P571">
        <v>1.83</v>
      </c>
      <c r="Q571">
        <v>1.7949999999999999</v>
      </c>
      <c r="R571">
        <v>7</v>
      </c>
      <c r="S571" t="str">
        <f>IF(datos_limpios[[#This Row],[Seating Capacity ]]&gt;4,"SI","NO")</f>
        <v>SI</v>
      </c>
      <c r="T571">
        <v>55</v>
      </c>
    </row>
    <row r="572" spans="1:20" x14ac:dyDescent="0.3">
      <c r="A572" t="s">
        <v>31</v>
      </c>
      <c r="B572" t="s">
        <v>839</v>
      </c>
      <c r="C572">
        <v>1845</v>
      </c>
      <c r="D572" s="3">
        <v>2200000</v>
      </c>
      <c r="E572" s="1">
        <f>datos_limpios[[#This Row],[Price INR   ]]*0.011</f>
        <v>24200</v>
      </c>
      <c r="F572">
        <v>2018</v>
      </c>
      <c r="G572">
        <v>57000</v>
      </c>
      <c r="H572" t="s">
        <v>21</v>
      </c>
      <c r="I572" t="s">
        <v>43</v>
      </c>
      <c r="J572" t="s">
        <v>15</v>
      </c>
      <c r="K572" t="s">
        <v>16</v>
      </c>
      <c r="L572" t="s">
        <v>181</v>
      </c>
      <c r="M572" t="s">
        <v>412</v>
      </c>
      <c r="N572" s="2" t="str">
        <f t="shared" si="8"/>
        <v/>
      </c>
      <c r="O572">
        <v>4.7350000000000003</v>
      </c>
      <c r="P572">
        <v>1.83</v>
      </c>
      <c r="Q572">
        <v>1.7949999999999999</v>
      </c>
      <c r="R572">
        <v>7</v>
      </c>
      <c r="S572" t="str">
        <f>IF(datos_limpios[[#This Row],[Seating Capacity ]]&gt;4,"SI","NO")</f>
        <v>SI</v>
      </c>
      <c r="T572">
        <v>55</v>
      </c>
    </row>
    <row r="573" spans="1:20" x14ac:dyDescent="0.3">
      <c r="A573" t="s">
        <v>31</v>
      </c>
      <c r="B573" t="s">
        <v>400</v>
      </c>
      <c r="C573">
        <v>1846</v>
      </c>
      <c r="D573" s="3">
        <v>2250000</v>
      </c>
      <c r="E573" s="1">
        <f>datos_limpios[[#This Row],[Price INR   ]]*0.011</f>
        <v>24750</v>
      </c>
      <c r="F573">
        <v>2020</v>
      </c>
      <c r="G573">
        <v>24549</v>
      </c>
      <c r="H573" t="s">
        <v>21</v>
      </c>
      <c r="I573" t="s">
        <v>14</v>
      </c>
      <c r="J573" t="s">
        <v>15</v>
      </c>
      <c r="K573" t="s">
        <v>23</v>
      </c>
      <c r="L573" t="s">
        <v>36</v>
      </c>
      <c r="M573" t="s">
        <v>37</v>
      </c>
      <c r="N573" s="2" t="str">
        <f t="shared" si="8"/>
        <v/>
      </c>
      <c r="O573">
        <v>4.7350000000000003</v>
      </c>
      <c r="P573">
        <v>1.83</v>
      </c>
      <c r="Q573">
        <v>1.7949999999999999</v>
      </c>
      <c r="R573">
        <v>7</v>
      </c>
      <c r="S573" t="str">
        <f>IF(datos_limpios[[#This Row],[Seating Capacity ]]&gt;4,"SI","NO")</f>
        <v>SI</v>
      </c>
      <c r="T573">
        <v>55</v>
      </c>
    </row>
    <row r="574" spans="1:20" x14ac:dyDescent="0.3">
      <c r="A574" t="s">
        <v>31</v>
      </c>
      <c r="B574" t="s">
        <v>870</v>
      </c>
      <c r="C574">
        <v>1853</v>
      </c>
      <c r="D574" s="3">
        <v>2690000</v>
      </c>
      <c r="E574" s="1">
        <f>datos_limpios[[#This Row],[Price INR   ]]*0.011</f>
        <v>29590</v>
      </c>
      <c r="F574">
        <v>2017</v>
      </c>
      <c r="G574">
        <v>65000</v>
      </c>
      <c r="H574" t="s">
        <v>21</v>
      </c>
      <c r="I574" t="s">
        <v>43</v>
      </c>
      <c r="J574" t="s">
        <v>15</v>
      </c>
      <c r="K574" t="s">
        <v>16</v>
      </c>
      <c r="L574" t="s">
        <v>181</v>
      </c>
      <c r="M574" t="s">
        <v>182</v>
      </c>
      <c r="N574" s="2" t="str">
        <f t="shared" si="8"/>
        <v/>
      </c>
      <c r="O574">
        <v>4.7949999999999999</v>
      </c>
      <c r="P574">
        <v>1.855</v>
      </c>
      <c r="Q574">
        <v>1.835</v>
      </c>
      <c r="R574">
        <v>7</v>
      </c>
      <c r="S574" t="str">
        <f>IF(datos_limpios[[#This Row],[Seating Capacity ]]&gt;4,"SI","NO")</f>
        <v>SI</v>
      </c>
      <c r="T574">
        <v>80</v>
      </c>
    </row>
    <row r="575" spans="1:20" x14ac:dyDescent="0.3">
      <c r="A575" t="s">
        <v>31</v>
      </c>
      <c r="B575" t="s">
        <v>870</v>
      </c>
      <c r="C575">
        <v>1868</v>
      </c>
      <c r="D575" s="3">
        <v>3200000</v>
      </c>
      <c r="E575" s="1">
        <f>datos_limpios[[#This Row],[Price INR   ]]*0.011</f>
        <v>35200</v>
      </c>
      <c r="F575">
        <v>2017</v>
      </c>
      <c r="G575">
        <v>110000</v>
      </c>
      <c r="H575" t="s">
        <v>21</v>
      </c>
      <c r="I575" t="s">
        <v>43</v>
      </c>
      <c r="J575" t="s">
        <v>15</v>
      </c>
      <c r="K575" t="s">
        <v>16</v>
      </c>
      <c r="L575" t="s">
        <v>181</v>
      </c>
      <c r="M575" t="s">
        <v>182</v>
      </c>
      <c r="N575" s="2" t="str">
        <f t="shared" si="8"/>
        <v/>
      </c>
      <c r="O575">
        <v>4.7949999999999999</v>
      </c>
      <c r="P575">
        <v>1.855</v>
      </c>
      <c r="Q575">
        <v>1.835</v>
      </c>
      <c r="R575">
        <v>7</v>
      </c>
      <c r="S575" t="str">
        <f>IF(datos_limpios[[#This Row],[Seating Capacity ]]&gt;4,"SI","NO")</f>
        <v>SI</v>
      </c>
      <c r="T575">
        <v>80</v>
      </c>
    </row>
    <row r="576" spans="1:20" x14ac:dyDescent="0.3">
      <c r="A576" t="s">
        <v>68</v>
      </c>
      <c r="B576" t="s">
        <v>1216</v>
      </c>
      <c r="C576">
        <v>1892</v>
      </c>
      <c r="D576" s="3">
        <v>434999</v>
      </c>
      <c r="E576" s="1">
        <f>datos_limpios[[#This Row],[Price INR   ]]*0.011</f>
        <v>4784.9889999999996</v>
      </c>
      <c r="F576">
        <v>2014</v>
      </c>
      <c r="G576">
        <v>79081</v>
      </c>
      <c r="H576" t="s">
        <v>21</v>
      </c>
      <c r="I576" t="s">
        <v>14</v>
      </c>
      <c r="J576" t="s">
        <v>15</v>
      </c>
      <c r="K576" t="s">
        <v>16</v>
      </c>
      <c r="L576" t="s">
        <v>215</v>
      </c>
      <c r="M576" t="s">
        <v>336</v>
      </c>
      <c r="N576" s="2" t="str">
        <f t="shared" si="8"/>
        <v/>
      </c>
      <c r="O576">
        <v>4.3840000000000003</v>
      </c>
      <c r="P576">
        <v>1.6990000000000001</v>
      </c>
      <c r="Q576">
        <v>1.466</v>
      </c>
      <c r="R576">
        <v>5</v>
      </c>
      <c r="S576" t="str">
        <f>IF(datos_limpios[[#This Row],[Seating Capacity ]]&gt;4,"SI","NO")</f>
        <v>SI</v>
      </c>
      <c r="T576">
        <v>55</v>
      </c>
    </row>
    <row r="577" spans="1:20" x14ac:dyDescent="0.3">
      <c r="A577" t="s">
        <v>68</v>
      </c>
      <c r="B577" t="s">
        <v>1426</v>
      </c>
      <c r="C577">
        <v>1903</v>
      </c>
      <c r="D577" s="3">
        <v>625000</v>
      </c>
      <c r="E577" s="1">
        <f>datos_limpios[[#This Row],[Price INR   ]]*0.011</f>
        <v>6875</v>
      </c>
      <c r="F577">
        <v>2014</v>
      </c>
      <c r="G577">
        <v>54000</v>
      </c>
      <c r="H577" t="s">
        <v>21</v>
      </c>
      <c r="I577" t="s">
        <v>14</v>
      </c>
      <c r="J577" t="s">
        <v>15</v>
      </c>
      <c r="K577" t="s">
        <v>16</v>
      </c>
      <c r="L577" t="s">
        <v>201</v>
      </c>
      <c r="M577" t="s">
        <v>1028</v>
      </c>
      <c r="N577" s="2" t="str">
        <f t="shared" si="8"/>
        <v/>
      </c>
      <c r="O577">
        <v>3.9710000000000001</v>
      </c>
      <c r="P577">
        <v>1.6819999999999999</v>
      </c>
      <c r="Q577">
        <v>1.4690000000000001</v>
      </c>
      <c r="R577">
        <v>5</v>
      </c>
      <c r="S577" t="str">
        <f>IF(datos_limpios[[#This Row],[Seating Capacity ]]&gt;4,"SI","NO")</f>
        <v>SI</v>
      </c>
      <c r="T577">
        <v>45</v>
      </c>
    </row>
    <row r="578" spans="1:20" x14ac:dyDescent="0.3">
      <c r="A578" t="s">
        <v>68</v>
      </c>
      <c r="B578" t="s">
        <v>1292</v>
      </c>
      <c r="C578">
        <v>1905</v>
      </c>
      <c r="D578" s="3">
        <v>685000</v>
      </c>
      <c r="E578" s="1">
        <f>datos_limpios[[#This Row],[Price INR   ]]*0.011</f>
        <v>7535</v>
      </c>
      <c r="F578">
        <v>2015</v>
      </c>
      <c r="G578">
        <v>85000</v>
      </c>
      <c r="H578" t="s">
        <v>21</v>
      </c>
      <c r="I578" t="s">
        <v>43</v>
      </c>
      <c r="J578" t="s">
        <v>15</v>
      </c>
      <c r="K578" t="s">
        <v>16</v>
      </c>
      <c r="L578" t="s">
        <v>201</v>
      </c>
      <c r="M578" t="s">
        <v>336</v>
      </c>
      <c r="N578" s="2" t="str">
        <f t="shared" ref="N578:N641" si="9">MID(M578, 1, FIND("@", M578) - LEN(MID(M578, 1, FIND("@", M578) - 1)) - 1)</f>
        <v/>
      </c>
      <c r="O578">
        <v>4.3840000000000003</v>
      </c>
      <c r="P578">
        <v>1.6990000000000001</v>
      </c>
      <c r="Q578">
        <v>1.466</v>
      </c>
      <c r="R578">
        <v>5</v>
      </c>
      <c r="S578" t="str">
        <f>IF(datos_limpios[[#This Row],[Seating Capacity ]]&gt;4,"SI","NO")</f>
        <v>SI</v>
      </c>
      <c r="T578">
        <v>55</v>
      </c>
    </row>
    <row r="579" spans="1:20" x14ac:dyDescent="0.3">
      <c r="A579" t="s">
        <v>26</v>
      </c>
      <c r="B579" t="s">
        <v>259</v>
      </c>
      <c r="C579">
        <v>426</v>
      </c>
      <c r="D579" s="3">
        <v>120000</v>
      </c>
      <c r="E579" s="1">
        <f>datos_limpios[[#This Row],[Price INR   ]]*0.011</f>
        <v>1320</v>
      </c>
      <c r="F579">
        <v>2009</v>
      </c>
      <c r="G579">
        <v>48500</v>
      </c>
      <c r="H579" t="s">
        <v>260</v>
      </c>
      <c r="I579" t="s">
        <v>14</v>
      </c>
      <c r="J579" t="s">
        <v>15</v>
      </c>
      <c r="K579" t="s">
        <v>261</v>
      </c>
      <c r="L579" t="s">
        <v>87</v>
      </c>
      <c r="M579" t="s">
        <v>262</v>
      </c>
      <c r="N579" s="2" t="str">
        <f t="shared" si="9"/>
        <v/>
      </c>
      <c r="O579">
        <v>3.5649999999999999</v>
      </c>
      <c r="P579">
        <v>1.5249999999999999</v>
      </c>
      <c r="Q579">
        <v>1.59</v>
      </c>
      <c r="R579">
        <v>5</v>
      </c>
      <c r="S579" t="str">
        <f>IF(datos_limpios[[#This Row],[Seating Capacity ]]&gt;4,"SI","NO")</f>
        <v>SI</v>
      </c>
      <c r="T579">
        <v>35</v>
      </c>
    </row>
    <row r="580" spans="1:20" x14ac:dyDescent="0.3">
      <c r="A580" t="s">
        <v>128</v>
      </c>
      <c r="B580" t="s">
        <v>980</v>
      </c>
      <c r="C580">
        <v>110</v>
      </c>
      <c r="D580" s="3">
        <v>5300000</v>
      </c>
      <c r="E580" s="1">
        <f>datos_limpios[[#This Row],[Price INR   ]]*0.011</f>
        <v>58300</v>
      </c>
      <c r="F580">
        <v>2020</v>
      </c>
      <c r="G580">
        <v>36000</v>
      </c>
      <c r="H580" t="s">
        <v>13</v>
      </c>
      <c r="I580" t="s">
        <v>43</v>
      </c>
      <c r="J580" t="s">
        <v>15</v>
      </c>
      <c r="K580" t="s">
        <v>16</v>
      </c>
      <c r="L580" t="s">
        <v>274</v>
      </c>
      <c r="M580" t="s">
        <v>981</v>
      </c>
      <c r="N580" s="2" t="str">
        <f t="shared" si="9"/>
        <v/>
      </c>
      <c r="O580">
        <v>4.9390000000000001</v>
      </c>
      <c r="P580">
        <v>1.8859999999999999</v>
      </c>
      <c r="Q580">
        <v>1.4570000000000001</v>
      </c>
      <c r="R580">
        <v>5</v>
      </c>
      <c r="S580" t="str">
        <f>IF(datos_limpios[[#This Row],[Seating Capacity ]]&gt;4,"SI","NO")</f>
        <v>SI</v>
      </c>
      <c r="T580">
        <v>73</v>
      </c>
    </row>
    <row r="581" spans="1:20" x14ac:dyDescent="0.3">
      <c r="A581" t="s">
        <v>688</v>
      </c>
      <c r="B581" t="s">
        <v>1214</v>
      </c>
      <c r="C581">
        <v>219</v>
      </c>
      <c r="D581" s="3">
        <v>250000</v>
      </c>
      <c r="E581" s="1">
        <f>datos_limpios[[#This Row],[Price INR   ]]*0.011</f>
        <v>2750</v>
      </c>
      <c r="F581">
        <v>2018</v>
      </c>
      <c r="G581">
        <v>25000</v>
      </c>
      <c r="H581" t="s">
        <v>13</v>
      </c>
      <c r="I581" t="s">
        <v>14</v>
      </c>
      <c r="J581" t="s">
        <v>15</v>
      </c>
      <c r="K581" t="s">
        <v>23</v>
      </c>
      <c r="L581" t="s">
        <v>57</v>
      </c>
      <c r="M581" t="s">
        <v>58</v>
      </c>
      <c r="N581" s="2" t="str">
        <f t="shared" si="9"/>
        <v/>
      </c>
      <c r="O581">
        <v>3.4289999999999998</v>
      </c>
      <c r="P581">
        <v>1.56</v>
      </c>
      <c r="Q581">
        <v>1.5409999999999999</v>
      </c>
      <c r="R581">
        <v>5</v>
      </c>
      <c r="S581" t="str">
        <f>IF(datos_limpios[[#This Row],[Seating Capacity ]]&gt;4,"SI","NO")</f>
        <v>SI</v>
      </c>
      <c r="T581">
        <v>28</v>
      </c>
    </row>
    <row r="582" spans="1:20" x14ac:dyDescent="0.3">
      <c r="A582" t="s">
        <v>688</v>
      </c>
      <c r="B582" t="s">
        <v>737</v>
      </c>
      <c r="C582">
        <v>221</v>
      </c>
      <c r="D582" s="3">
        <v>320000</v>
      </c>
      <c r="E582" s="1">
        <f>datos_limpios[[#This Row],[Price INR   ]]*0.011</f>
        <v>3520</v>
      </c>
      <c r="F582">
        <v>2018</v>
      </c>
      <c r="G582">
        <v>42313</v>
      </c>
      <c r="H582" t="s">
        <v>13</v>
      </c>
      <c r="I582" t="s">
        <v>43</v>
      </c>
      <c r="J582" t="s">
        <v>15</v>
      </c>
      <c r="K582" t="s">
        <v>23</v>
      </c>
      <c r="L582" t="s">
        <v>57</v>
      </c>
      <c r="M582" t="s">
        <v>58</v>
      </c>
      <c r="N582" s="2" t="str">
        <f t="shared" si="9"/>
        <v/>
      </c>
      <c r="O582">
        <v>3.4289999999999998</v>
      </c>
      <c r="P582">
        <v>1.56</v>
      </c>
      <c r="Q582">
        <v>1.5409999999999999</v>
      </c>
      <c r="R582">
        <v>5</v>
      </c>
      <c r="S582" t="str">
        <f>IF(datos_limpios[[#This Row],[Seating Capacity ]]&gt;4,"SI","NO")</f>
        <v>SI</v>
      </c>
      <c r="T582">
        <v>28</v>
      </c>
    </row>
    <row r="583" spans="1:20" x14ac:dyDescent="0.3">
      <c r="A583" t="s">
        <v>107</v>
      </c>
      <c r="B583" t="s">
        <v>614</v>
      </c>
      <c r="C583">
        <v>233</v>
      </c>
      <c r="D583" s="3">
        <v>270000</v>
      </c>
      <c r="E583" s="1">
        <f>datos_limpios[[#This Row],[Price INR   ]]*0.011</f>
        <v>2970</v>
      </c>
      <c r="F583">
        <v>2015</v>
      </c>
      <c r="G583">
        <v>64000</v>
      </c>
      <c r="H583" t="s">
        <v>13</v>
      </c>
      <c r="I583" t="s">
        <v>14</v>
      </c>
      <c r="J583" t="s">
        <v>15</v>
      </c>
      <c r="K583" t="s">
        <v>16</v>
      </c>
      <c r="L583" t="s">
        <v>175</v>
      </c>
      <c r="M583" t="s">
        <v>615</v>
      </c>
      <c r="N583" s="2" t="str">
        <f t="shared" si="9"/>
        <v/>
      </c>
      <c r="O583">
        <v>3.7949999999999999</v>
      </c>
      <c r="P583">
        <v>1.68</v>
      </c>
      <c r="Q583">
        <v>1.427</v>
      </c>
      <c r="R583">
        <v>5</v>
      </c>
      <c r="S583" t="str">
        <f>IF(datos_limpios[[#This Row],[Seating Capacity ]]&gt;4,"SI","NO")</f>
        <v>SI</v>
      </c>
      <c r="T583">
        <v>45</v>
      </c>
    </row>
    <row r="584" spans="1:20" x14ac:dyDescent="0.3">
      <c r="A584" t="s">
        <v>11</v>
      </c>
      <c r="B584" t="s">
        <v>973</v>
      </c>
      <c r="C584">
        <v>279</v>
      </c>
      <c r="D584" s="3">
        <v>245000</v>
      </c>
      <c r="E584" s="1">
        <f>datos_limpios[[#This Row],[Price INR   ]]*0.011</f>
        <v>2695</v>
      </c>
      <c r="F584">
        <v>2010</v>
      </c>
      <c r="G584">
        <v>95000</v>
      </c>
      <c r="H584" t="s">
        <v>13</v>
      </c>
      <c r="I584" t="s">
        <v>43</v>
      </c>
      <c r="J584" t="s">
        <v>15</v>
      </c>
      <c r="K584" t="s">
        <v>23</v>
      </c>
      <c r="L584" t="s">
        <v>169</v>
      </c>
      <c r="M584" t="s">
        <v>247</v>
      </c>
      <c r="N584" s="2" t="str">
        <f t="shared" si="9"/>
        <v/>
      </c>
      <c r="O584">
        <v>4.42</v>
      </c>
      <c r="P584">
        <v>1.6950000000000001</v>
      </c>
      <c r="Q584">
        <v>1.48</v>
      </c>
      <c r="R584">
        <v>5</v>
      </c>
      <c r="S584" t="str">
        <f>IF(datos_limpios[[#This Row],[Seating Capacity ]]&gt;4,"SI","NO")</f>
        <v>SI</v>
      </c>
      <c r="T584">
        <v>42</v>
      </c>
    </row>
    <row r="585" spans="1:20" x14ac:dyDescent="0.3">
      <c r="A585" t="s">
        <v>11</v>
      </c>
      <c r="B585" t="s">
        <v>375</v>
      </c>
      <c r="C585">
        <v>282</v>
      </c>
      <c r="D585" s="3">
        <v>250000</v>
      </c>
      <c r="E585" s="1">
        <f>datos_limpios[[#This Row],[Price INR   ]]*0.011</f>
        <v>2750</v>
      </c>
      <c r="F585">
        <v>2009</v>
      </c>
      <c r="G585">
        <v>110000</v>
      </c>
      <c r="H585" t="s">
        <v>13</v>
      </c>
      <c r="I585" t="s">
        <v>43</v>
      </c>
      <c r="J585" t="s">
        <v>15</v>
      </c>
      <c r="K585" t="s">
        <v>16</v>
      </c>
      <c r="L585" t="s">
        <v>169</v>
      </c>
      <c r="M585" t="s">
        <v>247</v>
      </c>
      <c r="N585" s="2" t="str">
        <f t="shared" si="9"/>
        <v/>
      </c>
      <c r="O585">
        <v>4.42</v>
      </c>
      <c r="P585">
        <v>1.6950000000000001</v>
      </c>
      <c r="Q585">
        <v>1.48</v>
      </c>
      <c r="R585">
        <v>5</v>
      </c>
      <c r="S585" t="str">
        <f>IF(datos_limpios[[#This Row],[Seating Capacity ]]&gt;4,"SI","NO")</f>
        <v>SI</v>
      </c>
      <c r="T585">
        <v>42</v>
      </c>
    </row>
    <row r="586" spans="1:20" x14ac:dyDescent="0.3">
      <c r="A586" t="s">
        <v>11</v>
      </c>
      <c r="B586" t="s">
        <v>246</v>
      </c>
      <c r="C586">
        <v>287</v>
      </c>
      <c r="D586" s="3">
        <v>275000</v>
      </c>
      <c r="E586" s="1">
        <f>datos_limpios[[#This Row],[Price INR   ]]*0.011</f>
        <v>3025</v>
      </c>
      <c r="F586">
        <v>2009</v>
      </c>
      <c r="G586">
        <v>80000</v>
      </c>
      <c r="H586" t="s">
        <v>13</v>
      </c>
      <c r="I586" t="s">
        <v>14</v>
      </c>
      <c r="J586" t="s">
        <v>15</v>
      </c>
      <c r="K586" t="s">
        <v>16</v>
      </c>
      <c r="L586" t="s">
        <v>169</v>
      </c>
      <c r="M586" t="s">
        <v>247</v>
      </c>
      <c r="N586" s="2" t="str">
        <f t="shared" si="9"/>
        <v/>
      </c>
      <c r="O586">
        <v>4.42</v>
      </c>
      <c r="P586">
        <v>1.6950000000000001</v>
      </c>
      <c r="Q586">
        <v>1.48</v>
      </c>
      <c r="R586">
        <v>5</v>
      </c>
      <c r="S586" t="str">
        <f>IF(datos_limpios[[#This Row],[Seating Capacity ]]&gt;4,"SI","NO")</f>
        <v>SI</v>
      </c>
      <c r="T586">
        <v>42</v>
      </c>
    </row>
    <row r="587" spans="1:20" x14ac:dyDescent="0.3">
      <c r="A587" t="s">
        <v>11</v>
      </c>
      <c r="B587" t="s">
        <v>375</v>
      </c>
      <c r="C587">
        <v>288</v>
      </c>
      <c r="D587" s="3">
        <v>295000</v>
      </c>
      <c r="E587" s="1">
        <f>datos_limpios[[#This Row],[Price INR   ]]*0.011</f>
        <v>3245</v>
      </c>
      <c r="F587">
        <v>2009</v>
      </c>
      <c r="G587">
        <v>70200</v>
      </c>
      <c r="H587" t="s">
        <v>13</v>
      </c>
      <c r="I587" t="s">
        <v>43</v>
      </c>
      <c r="J587" t="s">
        <v>15</v>
      </c>
      <c r="K587" t="s">
        <v>23</v>
      </c>
      <c r="L587" t="s">
        <v>169</v>
      </c>
      <c r="M587" t="s">
        <v>247</v>
      </c>
      <c r="N587" s="2" t="str">
        <f t="shared" si="9"/>
        <v/>
      </c>
      <c r="O587">
        <v>4.42</v>
      </c>
      <c r="P587">
        <v>1.6950000000000001</v>
      </c>
      <c r="Q587">
        <v>1.48</v>
      </c>
      <c r="R587">
        <v>5</v>
      </c>
      <c r="S587" t="str">
        <f>IF(datos_limpios[[#This Row],[Seating Capacity ]]&gt;4,"SI","NO")</f>
        <v>SI</v>
      </c>
      <c r="T587">
        <v>42</v>
      </c>
    </row>
    <row r="588" spans="1:20" x14ac:dyDescent="0.3">
      <c r="A588" t="s">
        <v>11</v>
      </c>
      <c r="B588" t="s">
        <v>328</v>
      </c>
      <c r="C588">
        <v>328</v>
      </c>
      <c r="D588" s="3">
        <v>480000</v>
      </c>
      <c r="E588" s="1">
        <f>datos_limpios[[#This Row],[Price INR   ]]*0.011</f>
        <v>5280</v>
      </c>
      <c r="F588">
        <v>2015</v>
      </c>
      <c r="G588">
        <v>49000</v>
      </c>
      <c r="H588" t="s">
        <v>13</v>
      </c>
      <c r="I588" t="s">
        <v>14</v>
      </c>
      <c r="J588" t="s">
        <v>15</v>
      </c>
      <c r="K588" t="s">
        <v>16</v>
      </c>
      <c r="L588" t="s">
        <v>169</v>
      </c>
      <c r="M588" t="s">
        <v>170</v>
      </c>
      <c r="N588" s="2" t="str">
        <f t="shared" si="9"/>
        <v/>
      </c>
      <c r="O588">
        <v>4.4400000000000004</v>
      </c>
      <c r="P588">
        <v>1.6950000000000001</v>
      </c>
      <c r="Q588">
        <v>1.4950000000000001</v>
      </c>
      <c r="R588">
        <v>5</v>
      </c>
      <c r="S588" t="str">
        <f>IF(datos_limpios[[#This Row],[Seating Capacity ]]&gt;4,"SI","NO")</f>
        <v>SI</v>
      </c>
      <c r="T588">
        <v>40</v>
      </c>
    </row>
    <row r="589" spans="1:20" x14ac:dyDescent="0.3">
      <c r="A589" t="s">
        <v>11</v>
      </c>
      <c r="B589" t="s">
        <v>12</v>
      </c>
      <c r="C589">
        <v>335</v>
      </c>
      <c r="D589" s="3">
        <v>505000</v>
      </c>
      <c r="E589" s="1">
        <f>datos_limpios[[#This Row],[Price INR   ]]*0.011</f>
        <v>5555</v>
      </c>
      <c r="F589">
        <v>2017</v>
      </c>
      <c r="G589">
        <v>87150</v>
      </c>
      <c r="H589" t="s">
        <v>13</v>
      </c>
      <c r="I589" t="s">
        <v>14</v>
      </c>
      <c r="J589" t="s">
        <v>15</v>
      </c>
      <c r="K589" t="s">
        <v>16</v>
      </c>
      <c r="L589" t="s">
        <v>17</v>
      </c>
      <c r="M589" t="s">
        <v>18</v>
      </c>
      <c r="N589" s="2" t="str">
        <f t="shared" si="9"/>
        <v/>
      </c>
      <c r="O589">
        <v>3.99</v>
      </c>
      <c r="P589">
        <v>1.68</v>
      </c>
      <c r="Q589">
        <v>1.5049999999999999</v>
      </c>
      <c r="R589">
        <v>5</v>
      </c>
      <c r="S589" t="str">
        <f>IF(datos_limpios[[#This Row],[Seating Capacity ]]&gt;4,"SI","NO")</f>
        <v>SI</v>
      </c>
      <c r="T589">
        <v>35</v>
      </c>
    </row>
    <row r="590" spans="1:20" x14ac:dyDescent="0.3">
      <c r="A590" t="s">
        <v>11</v>
      </c>
      <c r="B590" t="s">
        <v>773</v>
      </c>
      <c r="C590">
        <v>340</v>
      </c>
      <c r="D590" s="3">
        <v>525000</v>
      </c>
      <c r="E590" s="1">
        <f>datos_limpios[[#This Row],[Price INR   ]]*0.011</f>
        <v>5775</v>
      </c>
      <c r="F590">
        <v>2016</v>
      </c>
      <c r="G590">
        <v>18800</v>
      </c>
      <c r="H590" t="s">
        <v>13</v>
      </c>
      <c r="I590" t="s">
        <v>14</v>
      </c>
      <c r="J590" t="s">
        <v>15</v>
      </c>
      <c r="K590" t="s">
        <v>16</v>
      </c>
      <c r="L590" t="s">
        <v>100</v>
      </c>
      <c r="M590" t="s">
        <v>101</v>
      </c>
      <c r="N590" s="2" t="str">
        <f t="shared" si="9"/>
        <v/>
      </c>
      <c r="O590">
        <v>3.9550000000000001</v>
      </c>
      <c r="P590">
        <v>1.694</v>
      </c>
      <c r="Q590">
        <v>1.544</v>
      </c>
      <c r="R590">
        <v>5</v>
      </c>
      <c r="S590" t="str">
        <f>IF(datos_limpios[[#This Row],[Seating Capacity ]]&gt;4,"SI","NO")</f>
        <v>SI</v>
      </c>
      <c r="T590">
        <v>40</v>
      </c>
    </row>
    <row r="591" spans="1:20" x14ac:dyDescent="0.3">
      <c r="A591" t="s">
        <v>11</v>
      </c>
      <c r="B591" t="s">
        <v>991</v>
      </c>
      <c r="C591">
        <v>346</v>
      </c>
      <c r="D591" s="3">
        <v>550000</v>
      </c>
      <c r="E591" s="1">
        <f>datos_limpios[[#This Row],[Price INR   ]]*0.011</f>
        <v>6050</v>
      </c>
      <c r="F591">
        <v>2015</v>
      </c>
      <c r="G591">
        <v>44000</v>
      </c>
      <c r="H591" t="s">
        <v>13</v>
      </c>
      <c r="I591" t="s">
        <v>14</v>
      </c>
      <c r="J591" t="s">
        <v>15</v>
      </c>
      <c r="K591" t="s">
        <v>16</v>
      </c>
      <c r="L591" t="s">
        <v>169</v>
      </c>
      <c r="M591" t="s">
        <v>170</v>
      </c>
      <c r="N591" s="2" t="str">
        <f t="shared" si="9"/>
        <v/>
      </c>
      <c r="O591">
        <v>4.4400000000000004</v>
      </c>
      <c r="P591">
        <v>1.6950000000000001</v>
      </c>
      <c r="Q591">
        <v>1.4950000000000001</v>
      </c>
      <c r="R591">
        <v>5</v>
      </c>
      <c r="S591" t="str">
        <f>IF(datos_limpios[[#This Row],[Seating Capacity ]]&gt;4,"SI","NO")</f>
        <v>SI</v>
      </c>
      <c r="T591">
        <v>40</v>
      </c>
    </row>
    <row r="592" spans="1:20" x14ac:dyDescent="0.3">
      <c r="A592" t="s">
        <v>11</v>
      </c>
      <c r="B592" t="s">
        <v>773</v>
      </c>
      <c r="C592">
        <v>347</v>
      </c>
      <c r="D592" s="3">
        <v>565000</v>
      </c>
      <c r="E592" s="1">
        <f>datos_limpios[[#This Row],[Price INR   ]]*0.011</f>
        <v>6215</v>
      </c>
      <c r="F592">
        <v>2017</v>
      </c>
      <c r="G592">
        <v>45000</v>
      </c>
      <c r="H592" t="s">
        <v>13</v>
      </c>
      <c r="I592" t="s">
        <v>14</v>
      </c>
      <c r="J592" t="s">
        <v>15</v>
      </c>
      <c r="K592" t="s">
        <v>16</v>
      </c>
      <c r="L592" t="s">
        <v>100</v>
      </c>
      <c r="M592" t="s">
        <v>101</v>
      </c>
      <c r="N592" s="2" t="str">
        <f t="shared" si="9"/>
        <v/>
      </c>
      <c r="O592">
        <v>3.9550000000000001</v>
      </c>
      <c r="P592">
        <v>1.694</v>
      </c>
      <c r="Q592">
        <v>1.544</v>
      </c>
      <c r="R592">
        <v>5</v>
      </c>
      <c r="S592" t="str">
        <f>IF(datos_limpios[[#This Row],[Seating Capacity ]]&gt;4,"SI","NO")</f>
        <v>SI</v>
      </c>
      <c r="T592">
        <v>40</v>
      </c>
    </row>
    <row r="593" spans="1:20" x14ac:dyDescent="0.3">
      <c r="A593" t="s">
        <v>11</v>
      </c>
      <c r="B593" t="s">
        <v>500</v>
      </c>
      <c r="C593">
        <v>356</v>
      </c>
      <c r="D593" s="3">
        <v>595000</v>
      </c>
      <c r="E593" s="1">
        <f>datos_limpios[[#This Row],[Price INR   ]]*0.011</f>
        <v>6545</v>
      </c>
      <c r="F593">
        <v>2016</v>
      </c>
      <c r="G593">
        <v>80000</v>
      </c>
      <c r="H593" t="s">
        <v>13</v>
      </c>
      <c r="I593" t="s">
        <v>43</v>
      </c>
      <c r="J593" t="s">
        <v>15</v>
      </c>
      <c r="K593" t="s">
        <v>16</v>
      </c>
      <c r="L593" t="s">
        <v>100</v>
      </c>
      <c r="M593" t="s">
        <v>101</v>
      </c>
      <c r="N593" s="2" t="str">
        <f t="shared" si="9"/>
        <v/>
      </c>
      <c r="O593">
        <v>3.9550000000000001</v>
      </c>
      <c r="P593">
        <v>1.694</v>
      </c>
      <c r="Q593">
        <v>1.544</v>
      </c>
      <c r="R593">
        <v>5</v>
      </c>
      <c r="S593" t="str">
        <f>IF(datos_limpios[[#This Row],[Seating Capacity ]]&gt;4,"SI","NO")</f>
        <v>SI</v>
      </c>
      <c r="T593">
        <v>40</v>
      </c>
    </row>
    <row r="594" spans="1:20" x14ac:dyDescent="0.3">
      <c r="A594" t="s">
        <v>11</v>
      </c>
      <c r="B594" t="s">
        <v>328</v>
      </c>
      <c r="C594">
        <v>379</v>
      </c>
      <c r="D594" s="3">
        <v>730000</v>
      </c>
      <c r="E594" s="1">
        <f>datos_limpios[[#This Row],[Price INR   ]]*0.011</f>
        <v>8029.9999999999991</v>
      </c>
      <c r="F594">
        <v>2016</v>
      </c>
      <c r="G594">
        <v>51834</v>
      </c>
      <c r="H594" t="s">
        <v>13</v>
      </c>
      <c r="I594" t="s">
        <v>14</v>
      </c>
      <c r="J594" t="s">
        <v>15</v>
      </c>
      <c r="K594" t="s">
        <v>23</v>
      </c>
      <c r="L594" t="s">
        <v>169</v>
      </c>
      <c r="M594" t="s">
        <v>170</v>
      </c>
      <c r="N594" s="2" t="str">
        <f t="shared" si="9"/>
        <v/>
      </c>
      <c r="O594">
        <v>4.4400000000000004</v>
      </c>
      <c r="P594">
        <v>1.6950000000000001</v>
      </c>
      <c r="Q594">
        <v>1.4950000000000001</v>
      </c>
      <c r="R594">
        <v>5</v>
      </c>
      <c r="S594" t="str">
        <f>IF(datos_limpios[[#This Row],[Seating Capacity ]]&gt;4,"SI","NO")</f>
        <v>SI</v>
      </c>
      <c r="T594">
        <v>40</v>
      </c>
    </row>
    <row r="595" spans="1:20" x14ac:dyDescent="0.3">
      <c r="A595" t="s">
        <v>11</v>
      </c>
      <c r="B595" t="s">
        <v>193</v>
      </c>
      <c r="C595">
        <v>384</v>
      </c>
      <c r="D595" s="3">
        <v>761000</v>
      </c>
      <c r="E595" s="1">
        <f>datos_limpios[[#This Row],[Price INR   ]]*0.011</f>
        <v>8371</v>
      </c>
      <c r="F595">
        <v>2017</v>
      </c>
      <c r="G595">
        <v>38000</v>
      </c>
      <c r="H595" t="s">
        <v>13</v>
      </c>
      <c r="I595" t="s">
        <v>43</v>
      </c>
      <c r="J595" t="s">
        <v>15</v>
      </c>
      <c r="K595" t="s">
        <v>23</v>
      </c>
      <c r="L595" t="s">
        <v>169</v>
      </c>
      <c r="M595" t="s">
        <v>170</v>
      </c>
      <c r="N595" s="2" t="str">
        <f t="shared" si="9"/>
        <v/>
      </c>
      <c r="O595">
        <v>4.4400000000000004</v>
      </c>
      <c r="P595">
        <v>1.6950000000000001</v>
      </c>
      <c r="Q595">
        <v>1.4950000000000001</v>
      </c>
      <c r="R595">
        <v>5</v>
      </c>
      <c r="S595" t="str">
        <f>IF(datos_limpios[[#This Row],[Seating Capacity ]]&gt;4,"SI","NO")</f>
        <v>SI</v>
      </c>
      <c r="T595">
        <v>40</v>
      </c>
    </row>
    <row r="596" spans="1:20" x14ac:dyDescent="0.3">
      <c r="A596" t="s">
        <v>11</v>
      </c>
      <c r="B596" t="s">
        <v>811</v>
      </c>
      <c r="C596">
        <v>390</v>
      </c>
      <c r="D596" s="3">
        <v>795000</v>
      </c>
      <c r="E596" s="1">
        <f>datos_limpios[[#This Row],[Price INR   ]]*0.011</f>
        <v>8745</v>
      </c>
      <c r="F596">
        <v>2019</v>
      </c>
      <c r="G596">
        <v>22224</v>
      </c>
      <c r="H596" t="s">
        <v>13</v>
      </c>
      <c r="I596" t="s">
        <v>43</v>
      </c>
      <c r="J596" t="s">
        <v>15</v>
      </c>
      <c r="K596" t="s">
        <v>16</v>
      </c>
      <c r="L596" t="s">
        <v>100</v>
      </c>
      <c r="M596" t="s">
        <v>101</v>
      </c>
      <c r="N596" s="2" t="str">
        <f t="shared" si="9"/>
        <v/>
      </c>
      <c r="O596">
        <v>3.9950000000000001</v>
      </c>
      <c r="P596">
        <v>1.6950000000000001</v>
      </c>
      <c r="Q596">
        <v>1.5009999999999999</v>
      </c>
      <c r="R596">
        <v>5</v>
      </c>
      <c r="S596" t="str">
        <f>IF(datos_limpios[[#This Row],[Seating Capacity ]]&gt;4,"SI","NO")</f>
        <v>SI</v>
      </c>
      <c r="T596">
        <v>35</v>
      </c>
    </row>
    <row r="597" spans="1:20" x14ac:dyDescent="0.3">
      <c r="A597" t="s">
        <v>11</v>
      </c>
      <c r="B597" t="s">
        <v>1404</v>
      </c>
      <c r="C597">
        <v>398</v>
      </c>
      <c r="D597" s="3">
        <v>850000</v>
      </c>
      <c r="E597" s="1">
        <f>datos_limpios[[#This Row],[Price INR   ]]*0.011</f>
        <v>9350</v>
      </c>
      <c r="F597">
        <v>2017</v>
      </c>
      <c r="G597">
        <v>47255</v>
      </c>
      <c r="H597" t="s">
        <v>13</v>
      </c>
      <c r="I597" t="s">
        <v>14</v>
      </c>
      <c r="J597" t="s">
        <v>15</v>
      </c>
      <c r="K597" t="s">
        <v>16</v>
      </c>
      <c r="L597" t="s">
        <v>169</v>
      </c>
      <c r="M597" t="s">
        <v>170</v>
      </c>
      <c r="N597" s="2" t="str">
        <f t="shared" si="9"/>
        <v/>
      </c>
      <c r="O597">
        <v>4.4400000000000004</v>
      </c>
      <c r="P597">
        <v>1.6950000000000001</v>
      </c>
      <c r="Q597">
        <v>1.4950000000000001</v>
      </c>
      <c r="R597">
        <v>5</v>
      </c>
      <c r="S597" t="str">
        <f>IF(datos_limpios[[#This Row],[Seating Capacity ]]&gt;4,"SI","NO")</f>
        <v>SI</v>
      </c>
      <c r="T597">
        <v>40</v>
      </c>
    </row>
    <row r="598" spans="1:20" x14ac:dyDescent="0.3">
      <c r="A598" t="s">
        <v>11</v>
      </c>
      <c r="B598" t="s">
        <v>193</v>
      </c>
      <c r="C598">
        <v>399</v>
      </c>
      <c r="D598" s="3">
        <v>865000</v>
      </c>
      <c r="E598" s="1">
        <f>datos_limpios[[#This Row],[Price INR   ]]*0.011</f>
        <v>9515</v>
      </c>
      <c r="F598">
        <v>2017</v>
      </c>
      <c r="G598">
        <v>49013</v>
      </c>
      <c r="H598" t="s">
        <v>13</v>
      </c>
      <c r="I598" t="s">
        <v>43</v>
      </c>
      <c r="J598" t="s">
        <v>15</v>
      </c>
      <c r="K598" t="s">
        <v>16</v>
      </c>
      <c r="L598" t="s">
        <v>169</v>
      </c>
      <c r="M598" t="s">
        <v>170</v>
      </c>
      <c r="N598" s="2" t="str">
        <f t="shared" si="9"/>
        <v/>
      </c>
      <c r="O598">
        <v>4.4400000000000004</v>
      </c>
      <c r="P598">
        <v>1.6950000000000001</v>
      </c>
      <c r="Q598">
        <v>1.4950000000000001</v>
      </c>
      <c r="R598">
        <v>5</v>
      </c>
      <c r="S598" t="str">
        <f>IF(datos_limpios[[#This Row],[Seating Capacity ]]&gt;4,"SI","NO")</f>
        <v>SI</v>
      </c>
      <c r="T598">
        <v>40</v>
      </c>
    </row>
    <row r="599" spans="1:20" x14ac:dyDescent="0.3">
      <c r="A599" t="s">
        <v>11</v>
      </c>
      <c r="B599" t="s">
        <v>328</v>
      </c>
      <c r="C599">
        <v>402</v>
      </c>
      <c r="D599" s="3">
        <v>875000</v>
      </c>
      <c r="E599" s="1">
        <f>datos_limpios[[#This Row],[Price INR   ]]*0.011</f>
        <v>9625</v>
      </c>
      <c r="F599">
        <v>2019</v>
      </c>
      <c r="G599">
        <v>58618</v>
      </c>
      <c r="H599" t="s">
        <v>13</v>
      </c>
      <c r="I599" t="s">
        <v>14</v>
      </c>
      <c r="J599" t="s">
        <v>15</v>
      </c>
      <c r="K599" t="s">
        <v>16</v>
      </c>
      <c r="L599" t="s">
        <v>169</v>
      </c>
      <c r="M599" t="s">
        <v>170</v>
      </c>
      <c r="N599" s="2" t="str">
        <f t="shared" si="9"/>
        <v/>
      </c>
      <c r="O599">
        <v>4.4400000000000004</v>
      </c>
      <c r="P599">
        <v>1.6950000000000001</v>
      </c>
      <c r="Q599">
        <v>1.4950000000000001</v>
      </c>
      <c r="R599">
        <v>5</v>
      </c>
      <c r="S599" t="str">
        <f>IF(datos_limpios[[#This Row],[Seating Capacity ]]&gt;4,"SI","NO")</f>
        <v>SI</v>
      </c>
      <c r="T599">
        <v>40</v>
      </c>
    </row>
    <row r="600" spans="1:20" x14ac:dyDescent="0.3">
      <c r="A600" t="s">
        <v>11</v>
      </c>
      <c r="B600" t="s">
        <v>328</v>
      </c>
      <c r="C600">
        <v>407</v>
      </c>
      <c r="D600" s="3">
        <v>949000</v>
      </c>
      <c r="E600" s="1">
        <f>datos_limpios[[#This Row],[Price INR   ]]*0.011</f>
        <v>10439</v>
      </c>
      <c r="F600">
        <v>2018</v>
      </c>
      <c r="G600">
        <v>37100</v>
      </c>
      <c r="H600" t="s">
        <v>13</v>
      </c>
      <c r="I600" t="s">
        <v>14</v>
      </c>
      <c r="J600" t="s">
        <v>15</v>
      </c>
      <c r="K600" t="s">
        <v>16</v>
      </c>
      <c r="L600" t="s">
        <v>169</v>
      </c>
      <c r="M600" t="s">
        <v>170</v>
      </c>
      <c r="N600" s="2" t="str">
        <f t="shared" si="9"/>
        <v/>
      </c>
      <c r="O600">
        <v>4.4400000000000004</v>
      </c>
      <c r="P600">
        <v>1.6950000000000001</v>
      </c>
      <c r="Q600">
        <v>1.4950000000000001</v>
      </c>
      <c r="R600">
        <v>5</v>
      </c>
      <c r="S600" t="str">
        <f>IF(datos_limpios[[#This Row],[Seating Capacity ]]&gt;4,"SI","NO")</f>
        <v>SI</v>
      </c>
      <c r="T600">
        <v>40</v>
      </c>
    </row>
    <row r="601" spans="1:20" x14ac:dyDescent="0.3">
      <c r="A601" t="s">
        <v>11</v>
      </c>
      <c r="B601" t="s">
        <v>551</v>
      </c>
      <c r="C601">
        <v>424</v>
      </c>
      <c r="D601" s="3">
        <v>1530000</v>
      </c>
      <c r="E601" s="1">
        <f>datos_limpios[[#This Row],[Price INR   ]]*0.011</f>
        <v>16830</v>
      </c>
      <c r="F601">
        <v>2022</v>
      </c>
      <c r="G601">
        <v>2000</v>
      </c>
      <c r="H601" t="s">
        <v>13</v>
      </c>
      <c r="I601" t="s">
        <v>43</v>
      </c>
      <c r="J601" t="s">
        <v>15</v>
      </c>
      <c r="K601" t="s">
        <v>16</v>
      </c>
      <c r="L601" t="s">
        <v>201</v>
      </c>
      <c r="M601" t="s">
        <v>552</v>
      </c>
      <c r="N601" s="2" t="str">
        <f t="shared" si="9"/>
        <v/>
      </c>
      <c r="O601">
        <v>4.5490000000000004</v>
      </c>
      <c r="P601">
        <v>1.748</v>
      </c>
      <c r="Q601">
        <v>1.4890000000000001</v>
      </c>
      <c r="R601">
        <v>5</v>
      </c>
      <c r="S601" t="str">
        <f>IF(datos_limpios[[#This Row],[Seating Capacity ]]&gt;4,"SI","NO")</f>
        <v>SI</v>
      </c>
      <c r="T601">
        <v>40</v>
      </c>
    </row>
    <row r="602" spans="1:20" x14ac:dyDescent="0.3">
      <c r="A602" t="s">
        <v>26</v>
      </c>
      <c r="B602" t="s">
        <v>1108</v>
      </c>
      <c r="C602">
        <v>443</v>
      </c>
      <c r="D602" s="3">
        <v>215000</v>
      </c>
      <c r="E602" s="1">
        <f>datos_limpios[[#This Row],[Price INR   ]]*0.011</f>
        <v>2365</v>
      </c>
      <c r="F602">
        <v>2012</v>
      </c>
      <c r="G602">
        <v>20000</v>
      </c>
      <c r="H602" t="s">
        <v>13</v>
      </c>
      <c r="I602" t="s">
        <v>14</v>
      </c>
      <c r="J602" t="s">
        <v>15</v>
      </c>
      <c r="K602" t="s">
        <v>16</v>
      </c>
      <c r="L602" t="s">
        <v>698</v>
      </c>
      <c r="M602" t="s">
        <v>699</v>
      </c>
      <c r="N602" s="2" t="str">
        <f t="shared" si="9"/>
        <v/>
      </c>
      <c r="O602">
        <v>3.4950000000000001</v>
      </c>
      <c r="P602">
        <v>1.55</v>
      </c>
      <c r="Q602">
        <v>1.5</v>
      </c>
      <c r="R602">
        <v>5</v>
      </c>
      <c r="S602" t="str">
        <f>IF(datos_limpios[[#This Row],[Seating Capacity ]]&gt;4,"SI","NO")</f>
        <v>SI</v>
      </c>
      <c r="T602">
        <v>32</v>
      </c>
    </row>
    <row r="603" spans="1:20" x14ac:dyDescent="0.3">
      <c r="A603" t="s">
        <v>26</v>
      </c>
      <c r="B603" t="s">
        <v>697</v>
      </c>
      <c r="C603">
        <v>449</v>
      </c>
      <c r="D603" s="3">
        <v>225000</v>
      </c>
      <c r="E603" s="1">
        <f>datos_limpios[[#This Row],[Price INR   ]]*0.011</f>
        <v>2475</v>
      </c>
      <c r="F603">
        <v>2012</v>
      </c>
      <c r="G603">
        <v>56000</v>
      </c>
      <c r="H603" t="s">
        <v>13</v>
      </c>
      <c r="I603" t="s">
        <v>14</v>
      </c>
      <c r="J603" t="s">
        <v>15</v>
      </c>
      <c r="K603" t="s">
        <v>16</v>
      </c>
      <c r="L603" t="s">
        <v>698</v>
      </c>
      <c r="M603" t="s">
        <v>699</v>
      </c>
      <c r="N603" s="2" t="str">
        <f t="shared" si="9"/>
        <v/>
      </c>
      <c r="O603">
        <v>3.4950000000000001</v>
      </c>
      <c r="P603">
        <v>1.55</v>
      </c>
      <c r="Q603">
        <v>1.5</v>
      </c>
      <c r="R603">
        <v>5</v>
      </c>
      <c r="S603" t="str">
        <f>IF(datos_limpios[[#This Row],[Seating Capacity ]]&gt;4,"SI","NO")</f>
        <v>SI</v>
      </c>
      <c r="T603">
        <v>32</v>
      </c>
    </row>
    <row r="604" spans="1:20" x14ac:dyDescent="0.3">
      <c r="A604" t="s">
        <v>26</v>
      </c>
      <c r="B604" t="s">
        <v>1187</v>
      </c>
      <c r="C604">
        <v>451</v>
      </c>
      <c r="D604" s="3">
        <v>235000</v>
      </c>
      <c r="E604" s="1">
        <f>datos_limpios[[#This Row],[Price INR   ]]*0.011</f>
        <v>2585</v>
      </c>
      <c r="F604">
        <v>2009</v>
      </c>
      <c r="G604">
        <v>107000</v>
      </c>
      <c r="H604" t="s">
        <v>13</v>
      </c>
      <c r="I604" t="s">
        <v>14</v>
      </c>
      <c r="J604" t="s">
        <v>15</v>
      </c>
      <c r="K604" t="s">
        <v>184</v>
      </c>
      <c r="L604" t="s">
        <v>87</v>
      </c>
      <c r="M604" t="s">
        <v>1188</v>
      </c>
      <c r="N604" s="2" t="str">
        <f t="shared" si="9"/>
        <v/>
      </c>
      <c r="O604">
        <v>3.5649999999999999</v>
      </c>
      <c r="P604">
        <v>1.595</v>
      </c>
      <c r="Q604">
        <v>1.55</v>
      </c>
      <c r="R604">
        <v>5</v>
      </c>
      <c r="S604" t="str">
        <f>IF(datos_limpios[[#This Row],[Seating Capacity ]]&gt;4,"SI","NO")</f>
        <v>SI</v>
      </c>
      <c r="T604">
        <v>35</v>
      </c>
    </row>
    <row r="605" spans="1:20" x14ac:dyDescent="0.3">
      <c r="A605" t="s">
        <v>26</v>
      </c>
      <c r="B605" t="s">
        <v>566</v>
      </c>
      <c r="C605">
        <v>457</v>
      </c>
      <c r="D605" s="3">
        <v>250000</v>
      </c>
      <c r="E605" s="1">
        <f>datos_limpios[[#This Row],[Price INR   ]]*0.011</f>
        <v>2750</v>
      </c>
      <c r="F605">
        <v>2011</v>
      </c>
      <c r="G605">
        <v>64000</v>
      </c>
      <c r="H605" t="s">
        <v>13</v>
      </c>
      <c r="I605" t="s">
        <v>14</v>
      </c>
      <c r="J605" t="s">
        <v>15</v>
      </c>
      <c r="K605" t="s">
        <v>16</v>
      </c>
      <c r="L605" t="s">
        <v>29</v>
      </c>
      <c r="M605" t="s">
        <v>30</v>
      </c>
      <c r="N605" s="2" t="str">
        <f t="shared" si="9"/>
        <v/>
      </c>
      <c r="O605">
        <v>3.585</v>
      </c>
      <c r="P605">
        <v>1.595</v>
      </c>
      <c r="Q605">
        <v>1.55</v>
      </c>
      <c r="R605">
        <v>5</v>
      </c>
      <c r="S605" t="str">
        <f>IF(datos_limpios[[#This Row],[Seating Capacity ]]&gt;4,"SI","NO")</f>
        <v>SI</v>
      </c>
      <c r="T605">
        <v>35</v>
      </c>
    </row>
    <row r="606" spans="1:20" x14ac:dyDescent="0.3">
      <c r="A606" t="s">
        <v>26</v>
      </c>
      <c r="B606" t="s">
        <v>474</v>
      </c>
      <c r="C606">
        <v>462</v>
      </c>
      <c r="D606" s="3">
        <v>270000</v>
      </c>
      <c r="E606" s="1">
        <f>datos_limpios[[#This Row],[Price INR   ]]*0.011</f>
        <v>2970</v>
      </c>
      <c r="F606">
        <v>2010</v>
      </c>
      <c r="G606">
        <v>86000</v>
      </c>
      <c r="H606" t="s">
        <v>13</v>
      </c>
      <c r="I606" t="s">
        <v>14</v>
      </c>
      <c r="J606" t="s">
        <v>15</v>
      </c>
      <c r="K606" t="s">
        <v>23</v>
      </c>
      <c r="L606" t="s">
        <v>29</v>
      </c>
      <c r="M606" t="s">
        <v>475</v>
      </c>
      <c r="N606" s="2" t="str">
        <f t="shared" si="9"/>
        <v/>
      </c>
      <c r="O606">
        <v>3.5649999999999999</v>
      </c>
      <c r="P606">
        <v>1.595</v>
      </c>
      <c r="Q606">
        <v>1.55</v>
      </c>
      <c r="R606">
        <v>5</v>
      </c>
      <c r="S606" t="str">
        <f>IF(datos_limpios[[#This Row],[Seating Capacity ]]&gt;4,"SI","NO")</f>
        <v>SI</v>
      </c>
      <c r="T606">
        <v>35</v>
      </c>
    </row>
    <row r="607" spans="1:20" x14ac:dyDescent="0.3">
      <c r="A607" t="s">
        <v>26</v>
      </c>
      <c r="B607" t="s">
        <v>566</v>
      </c>
      <c r="C607">
        <v>464</v>
      </c>
      <c r="D607" s="3">
        <v>275000</v>
      </c>
      <c r="E607" s="1">
        <f>datos_limpios[[#This Row],[Price INR   ]]*0.011</f>
        <v>3025</v>
      </c>
      <c r="F607">
        <v>2011</v>
      </c>
      <c r="G607">
        <v>42000</v>
      </c>
      <c r="H607" t="s">
        <v>13</v>
      </c>
      <c r="I607" t="s">
        <v>14</v>
      </c>
      <c r="J607" t="s">
        <v>15</v>
      </c>
      <c r="K607" t="s">
        <v>16</v>
      </c>
      <c r="L607" t="s">
        <v>29</v>
      </c>
      <c r="M607" t="s">
        <v>30</v>
      </c>
      <c r="N607" s="2" t="str">
        <f t="shared" si="9"/>
        <v/>
      </c>
      <c r="O607">
        <v>3.585</v>
      </c>
      <c r="P607">
        <v>1.595</v>
      </c>
      <c r="Q607">
        <v>1.55</v>
      </c>
      <c r="R607">
        <v>5</v>
      </c>
      <c r="S607" t="str">
        <f>IF(datos_limpios[[#This Row],[Seating Capacity ]]&gt;4,"SI","NO")</f>
        <v>SI</v>
      </c>
      <c r="T607">
        <v>35</v>
      </c>
    </row>
    <row r="608" spans="1:20" x14ac:dyDescent="0.3">
      <c r="A608" t="s">
        <v>26</v>
      </c>
      <c r="B608" t="s">
        <v>597</v>
      </c>
      <c r="C608">
        <v>474</v>
      </c>
      <c r="D608" s="3">
        <v>315000</v>
      </c>
      <c r="E608" s="1">
        <f>datos_limpios[[#This Row],[Price INR   ]]*0.011</f>
        <v>3465</v>
      </c>
      <c r="F608">
        <v>2013</v>
      </c>
      <c r="G608">
        <v>45000</v>
      </c>
      <c r="H608" t="s">
        <v>13</v>
      </c>
      <c r="I608" t="s">
        <v>14</v>
      </c>
      <c r="J608" t="s">
        <v>15</v>
      </c>
      <c r="K608" t="s">
        <v>16</v>
      </c>
      <c r="L608" t="s">
        <v>72</v>
      </c>
      <c r="M608" t="s">
        <v>598</v>
      </c>
      <c r="N608" s="2" t="str">
        <f t="shared" si="9"/>
        <v/>
      </c>
      <c r="O608">
        <v>3.5150000000000001</v>
      </c>
      <c r="P608">
        <v>1.5</v>
      </c>
      <c r="Q608">
        <v>1.51</v>
      </c>
      <c r="R608">
        <v>5</v>
      </c>
      <c r="S608" t="str">
        <f>IF(datos_limpios[[#This Row],[Seating Capacity ]]&gt;4,"SI","NO")</f>
        <v>SI</v>
      </c>
      <c r="T608">
        <v>32</v>
      </c>
    </row>
    <row r="609" spans="1:20" x14ac:dyDescent="0.3">
      <c r="A609" t="s">
        <v>26</v>
      </c>
      <c r="B609" t="s">
        <v>472</v>
      </c>
      <c r="C609">
        <v>479</v>
      </c>
      <c r="D609" s="3">
        <v>335000</v>
      </c>
      <c r="E609" s="1">
        <f>datos_limpios[[#This Row],[Price INR   ]]*0.011</f>
        <v>3685</v>
      </c>
      <c r="F609">
        <v>2013</v>
      </c>
      <c r="G609">
        <v>78301</v>
      </c>
      <c r="H609" t="s">
        <v>13</v>
      </c>
      <c r="I609" t="s">
        <v>43</v>
      </c>
      <c r="J609" t="s">
        <v>15</v>
      </c>
      <c r="K609" t="s">
        <v>23</v>
      </c>
      <c r="L609" t="s">
        <v>29</v>
      </c>
      <c r="M609" t="s">
        <v>30</v>
      </c>
      <c r="N609" s="2" t="str">
        <f t="shared" si="9"/>
        <v/>
      </c>
      <c r="O609">
        <v>3.585</v>
      </c>
      <c r="P609">
        <v>1.595</v>
      </c>
      <c r="Q609">
        <v>1.55</v>
      </c>
      <c r="R609">
        <v>5</v>
      </c>
      <c r="S609" t="str">
        <f>IF(datos_limpios[[#This Row],[Seating Capacity ]]&gt;4,"SI","NO")</f>
        <v>SI</v>
      </c>
      <c r="T609">
        <v>35</v>
      </c>
    </row>
    <row r="610" spans="1:20" x14ac:dyDescent="0.3">
      <c r="A610" t="s">
        <v>26</v>
      </c>
      <c r="B610" t="s">
        <v>268</v>
      </c>
      <c r="C610">
        <v>488</v>
      </c>
      <c r="D610" s="3">
        <v>375000</v>
      </c>
      <c r="E610" s="1">
        <f>datos_limpios[[#This Row],[Price INR   ]]*0.011</f>
        <v>4125</v>
      </c>
      <c r="F610">
        <v>2015</v>
      </c>
      <c r="G610">
        <v>87500</v>
      </c>
      <c r="H610" t="s">
        <v>13</v>
      </c>
      <c r="I610" t="s">
        <v>14</v>
      </c>
      <c r="J610" t="s">
        <v>15</v>
      </c>
      <c r="K610" t="s">
        <v>16</v>
      </c>
      <c r="L610" t="s">
        <v>29</v>
      </c>
      <c r="M610" t="s">
        <v>269</v>
      </c>
      <c r="N610" s="2" t="str">
        <f t="shared" si="9"/>
        <v/>
      </c>
      <c r="O610">
        <v>3.7650000000000001</v>
      </c>
      <c r="P610">
        <v>1.66</v>
      </c>
      <c r="Q610">
        <v>1.52</v>
      </c>
      <c r="R610">
        <v>5</v>
      </c>
      <c r="S610" t="str">
        <f>IF(datos_limpios[[#This Row],[Seating Capacity ]]&gt;4,"SI","NO")</f>
        <v>SI</v>
      </c>
      <c r="T610">
        <v>43</v>
      </c>
    </row>
    <row r="611" spans="1:20" x14ac:dyDescent="0.3">
      <c r="A611" t="s">
        <v>26</v>
      </c>
      <c r="B611" t="s">
        <v>486</v>
      </c>
      <c r="C611">
        <v>492</v>
      </c>
      <c r="D611" s="3">
        <v>380000</v>
      </c>
      <c r="E611" s="1">
        <f>datos_limpios[[#This Row],[Price INR   ]]*0.011</f>
        <v>4180</v>
      </c>
      <c r="F611">
        <v>2012</v>
      </c>
      <c r="G611">
        <v>53000</v>
      </c>
      <c r="H611" t="s">
        <v>13</v>
      </c>
      <c r="I611" t="s">
        <v>14</v>
      </c>
      <c r="J611" t="s">
        <v>15</v>
      </c>
      <c r="K611" t="s">
        <v>16</v>
      </c>
      <c r="L611" t="s">
        <v>81</v>
      </c>
      <c r="M611" t="s">
        <v>236</v>
      </c>
      <c r="N611" s="2" t="str">
        <f t="shared" si="9"/>
        <v/>
      </c>
      <c r="O611">
        <v>4.37</v>
      </c>
      <c r="P611">
        <v>1.7</v>
      </c>
      <c r="Q611">
        <v>1.4750000000000001</v>
      </c>
      <c r="R611">
        <v>5</v>
      </c>
      <c r="S611" t="str">
        <f>IF(datos_limpios[[#This Row],[Seating Capacity ]]&gt;4,"SI","NO")</f>
        <v>SI</v>
      </c>
      <c r="T611">
        <v>43</v>
      </c>
    </row>
    <row r="612" spans="1:20" x14ac:dyDescent="0.3">
      <c r="A612" t="s">
        <v>26</v>
      </c>
      <c r="B612" t="s">
        <v>927</v>
      </c>
      <c r="C612">
        <v>494</v>
      </c>
      <c r="D612" s="3">
        <v>380000</v>
      </c>
      <c r="E612" s="1">
        <f>datos_limpios[[#This Row],[Price INR   ]]*0.011</f>
        <v>4180</v>
      </c>
      <c r="F612">
        <v>2015</v>
      </c>
      <c r="G612">
        <v>55660</v>
      </c>
      <c r="H612" t="s">
        <v>13</v>
      </c>
      <c r="I612" t="s">
        <v>14</v>
      </c>
      <c r="J612" t="s">
        <v>15</v>
      </c>
      <c r="K612" t="s">
        <v>16</v>
      </c>
      <c r="L612" t="s">
        <v>29</v>
      </c>
      <c r="M612" t="s">
        <v>269</v>
      </c>
      <c r="N612" s="2" t="str">
        <f t="shared" si="9"/>
        <v/>
      </c>
      <c r="O612">
        <v>3.7650000000000001</v>
      </c>
      <c r="P612">
        <v>1.66</v>
      </c>
      <c r="Q612">
        <v>1.52</v>
      </c>
      <c r="R612">
        <v>5</v>
      </c>
      <c r="S612" t="str">
        <f>IF(datos_limpios[[#This Row],[Seating Capacity ]]&gt;4,"SI","NO")</f>
        <v>SI</v>
      </c>
      <c r="T612">
        <v>43</v>
      </c>
    </row>
    <row r="613" spans="1:20" x14ac:dyDescent="0.3">
      <c r="A613" t="s">
        <v>26</v>
      </c>
      <c r="B613" t="s">
        <v>308</v>
      </c>
      <c r="C613">
        <v>497</v>
      </c>
      <c r="D613" s="3">
        <v>385000</v>
      </c>
      <c r="E613" s="1">
        <f>datos_limpios[[#This Row],[Price INR   ]]*0.011</f>
        <v>4235</v>
      </c>
      <c r="F613">
        <v>2011</v>
      </c>
      <c r="G613">
        <v>73000</v>
      </c>
      <c r="H613" t="s">
        <v>13</v>
      </c>
      <c r="I613" t="s">
        <v>14</v>
      </c>
      <c r="J613" t="s">
        <v>15</v>
      </c>
      <c r="K613" t="s">
        <v>16</v>
      </c>
      <c r="L613" t="s">
        <v>81</v>
      </c>
      <c r="M613" t="s">
        <v>236</v>
      </c>
      <c r="N613" s="2" t="str">
        <f t="shared" si="9"/>
        <v/>
      </c>
      <c r="O613">
        <v>4.37</v>
      </c>
      <c r="P613">
        <v>1.7</v>
      </c>
      <c r="Q613">
        <v>1.4750000000000001</v>
      </c>
      <c r="R613">
        <v>5</v>
      </c>
      <c r="S613" t="str">
        <f>IF(datos_limpios[[#This Row],[Seating Capacity ]]&gt;4,"SI","NO")</f>
        <v>SI</v>
      </c>
      <c r="T613">
        <v>43</v>
      </c>
    </row>
    <row r="614" spans="1:20" x14ac:dyDescent="0.3">
      <c r="A614" t="s">
        <v>26</v>
      </c>
      <c r="B614" t="s">
        <v>927</v>
      </c>
      <c r="C614">
        <v>498</v>
      </c>
      <c r="D614" s="3">
        <v>390000</v>
      </c>
      <c r="E614" s="1">
        <f>datos_limpios[[#This Row],[Price INR   ]]*0.011</f>
        <v>4290</v>
      </c>
      <c r="F614">
        <v>2014</v>
      </c>
      <c r="G614">
        <v>57000</v>
      </c>
      <c r="H614" t="s">
        <v>13</v>
      </c>
      <c r="I614" t="s">
        <v>14</v>
      </c>
      <c r="J614" t="s">
        <v>15</v>
      </c>
      <c r="K614" t="s">
        <v>16</v>
      </c>
      <c r="L614" t="s">
        <v>29</v>
      </c>
      <c r="M614" t="s">
        <v>269</v>
      </c>
      <c r="N614" s="2" t="str">
        <f t="shared" si="9"/>
        <v/>
      </c>
      <c r="O614">
        <v>3.7650000000000001</v>
      </c>
      <c r="P614">
        <v>1.66</v>
      </c>
      <c r="Q614">
        <v>1.52</v>
      </c>
      <c r="R614">
        <v>5</v>
      </c>
      <c r="S614" t="str">
        <f>IF(datos_limpios[[#This Row],[Seating Capacity ]]&gt;4,"SI","NO")</f>
        <v>SI</v>
      </c>
      <c r="T614">
        <v>43</v>
      </c>
    </row>
    <row r="615" spans="1:20" x14ac:dyDescent="0.3">
      <c r="A615" t="s">
        <v>26</v>
      </c>
      <c r="B615" t="s">
        <v>439</v>
      </c>
      <c r="C615">
        <v>520</v>
      </c>
      <c r="D615" s="3">
        <v>445000</v>
      </c>
      <c r="E615" s="1">
        <f>datos_limpios[[#This Row],[Price INR   ]]*0.011</f>
        <v>4895</v>
      </c>
      <c r="F615">
        <v>2016</v>
      </c>
      <c r="G615">
        <v>22402</v>
      </c>
      <c r="H615" t="s">
        <v>13</v>
      </c>
      <c r="I615" t="s">
        <v>14</v>
      </c>
      <c r="J615" t="s">
        <v>15</v>
      </c>
      <c r="K615" t="s">
        <v>16</v>
      </c>
      <c r="L615" t="s">
        <v>29</v>
      </c>
      <c r="M615" t="s">
        <v>269</v>
      </c>
      <c r="N615" s="2" t="str">
        <f t="shared" si="9"/>
        <v/>
      </c>
      <c r="O615">
        <v>3.7650000000000001</v>
      </c>
      <c r="P615">
        <v>1.66</v>
      </c>
      <c r="Q615">
        <v>1.52</v>
      </c>
      <c r="R615">
        <v>5</v>
      </c>
      <c r="S615" t="str">
        <f>IF(datos_limpios[[#This Row],[Seating Capacity ]]&gt;4,"SI","NO")</f>
        <v>SI</v>
      </c>
      <c r="T615">
        <v>43</v>
      </c>
    </row>
    <row r="616" spans="1:20" x14ac:dyDescent="0.3">
      <c r="A616" t="s">
        <v>26</v>
      </c>
      <c r="B616" t="s">
        <v>268</v>
      </c>
      <c r="C616">
        <v>524</v>
      </c>
      <c r="D616" s="3">
        <v>450000</v>
      </c>
      <c r="E616" s="1">
        <f>datos_limpios[[#This Row],[Price INR   ]]*0.011</f>
        <v>4950</v>
      </c>
      <c r="F616">
        <v>2016</v>
      </c>
      <c r="G616">
        <v>47000</v>
      </c>
      <c r="H616" t="s">
        <v>13</v>
      </c>
      <c r="I616" t="s">
        <v>14</v>
      </c>
      <c r="J616" t="s">
        <v>15</v>
      </c>
      <c r="K616" t="s">
        <v>23</v>
      </c>
      <c r="L616" t="s">
        <v>29</v>
      </c>
      <c r="M616" t="s">
        <v>269</v>
      </c>
      <c r="N616" s="2" t="str">
        <f t="shared" si="9"/>
        <v/>
      </c>
      <c r="O616">
        <v>3.7650000000000001</v>
      </c>
      <c r="P616">
        <v>1.66</v>
      </c>
      <c r="Q616">
        <v>1.52</v>
      </c>
      <c r="R616">
        <v>5</v>
      </c>
      <c r="S616" t="str">
        <f>IF(datos_limpios[[#This Row],[Seating Capacity ]]&gt;4,"SI","NO")</f>
        <v>SI</v>
      </c>
      <c r="T616">
        <v>43</v>
      </c>
    </row>
    <row r="617" spans="1:20" x14ac:dyDescent="0.3">
      <c r="A617" t="s">
        <v>26</v>
      </c>
      <c r="B617" t="s">
        <v>893</v>
      </c>
      <c r="C617">
        <v>537</v>
      </c>
      <c r="D617" s="3">
        <v>480000</v>
      </c>
      <c r="E617" s="1">
        <f>datos_limpios[[#This Row],[Price INR   ]]*0.011</f>
        <v>5280</v>
      </c>
      <c r="F617">
        <v>2019</v>
      </c>
      <c r="G617">
        <v>10265</v>
      </c>
      <c r="H617" t="s">
        <v>13</v>
      </c>
      <c r="I617" t="s">
        <v>14</v>
      </c>
      <c r="J617" t="s">
        <v>15</v>
      </c>
      <c r="K617" t="s">
        <v>16</v>
      </c>
      <c r="L617" t="s">
        <v>29</v>
      </c>
      <c r="M617" t="s">
        <v>269</v>
      </c>
      <c r="N617" s="2" t="str">
        <f t="shared" si="9"/>
        <v/>
      </c>
      <c r="O617">
        <v>3.7650000000000001</v>
      </c>
      <c r="P617">
        <v>1.66</v>
      </c>
      <c r="Q617">
        <v>1.52</v>
      </c>
      <c r="R617">
        <v>5</v>
      </c>
      <c r="S617" t="str">
        <f>IF(datos_limpios[[#This Row],[Seating Capacity ]]&gt;4,"SI","NO")</f>
        <v>SI</v>
      </c>
      <c r="T617">
        <v>43</v>
      </c>
    </row>
    <row r="618" spans="1:20" x14ac:dyDescent="0.3">
      <c r="A618" t="s">
        <v>26</v>
      </c>
      <c r="B618" t="s">
        <v>327</v>
      </c>
      <c r="C618">
        <v>567</v>
      </c>
      <c r="D618" s="3">
        <v>550000</v>
      </c>
      <c r="E618" s="1">
        <f>datos_limpios[[#This Row],[Price INR   ]]*0.011</f>
        <v>6050</v>
      </c>
      <c r="F618">
        <v>2017</v>
      </c>
      <c r="G618">
        <v>61400</v>
      </c>
      <c r="H618" t="s">
        <v>13</v>
      </c>
      <c r="I618" t="s">
        <v>14</v>
      </c>
      <c r="J618" t="s">
        <v>15</v>
      </c>
      <c r="K618" t="s">
        <v>16</v>
      </c>
      <c r="L618" t="s">
        <v>29</v>
      </c>
      <c r="M618" t="s">
        <v>269</v>
      </c>
      <c r="N618" s="2" t="str">
        <f t="shared" si="9"/>
        <v/>
      </c>
      <c r="O618">
        <v>3.7650000000000001</v>
      </c>
      <c r="P618">
        <v>1.66</v>
      </c>
      <c r="Q618">
        <v>1.52</v>
      </c>
      <c r="R618">
        <v>5</v>
      </c>
      <c r="S618" t="str">
        <f>IF(datos_limpios[[#This Row],[Seating Capacity ]]&gt;4,"SI","NO")</f>
        <v>SI</v>
      </c>
      <c r="T618">
        <v>43</v>
      </c>
    </row>
    <row r="619" spans="1:20" x14ac:dyDescent="0.3">
      <c r="A619" t="s">
        <v>26</v>
      </c>
      <c r="B619" t="s">
        <v>927</v>
      </c>
      <c r="C619">
        <v>570</v>
      </c>
      <c r="D619" s="3">
        <v>550000</v>
      </c>
      <c r="E619" s="1">
        <f>datos_limpios[[#This Row],[Price INR   ]]*0.011</f>
        <v>6050</v>
      </c>
      <c r="F619">
        <v>2018</v>
      </c>
      <c r="G619">
        <v>56000</v>
      </c>
      <c r="H619" t="s">
        <v>13</v>
      </c>
      <c r="I619" t="s">
        <v>14</v>
      </c>
      <c r="J619" t="s">
        <v>15</v>
      </c>
      <c r="K619" t="s">
        <v>16</v>
      </c>
      <c r="L619" t="s">
        <v>29</v>
      </c>
      <c r="M619" t="s">
        <v>269</v>
      </c>
      <c r="N619" s="2" t="str">
        <f t="shared" si="9"/>
        <v/>
      </c>
      <c r="O619">
        <v>3.7650000000000001</v>
      </c>
      <c r="P619">
        <v>1.66</v>
      </c>
      <c r="Q619">
        <v>1.52</v>
      </c>
      <c r="R619">
        <v>5</v>
      </c>
      <c r="S619" t="str">
        <f>IF(datos_limpios[[#This Row],[Seating Capacity ]]&gt;4,"SI","NO")</f>
        <v>SI</v>
      </c>
      <c r="T619">
        <v>43</v>
      </c>
    </row>
    <row r="620" spans="1:20" x14ac:dyDescent="0.3">
      <c r="A620" t="s">
        <v>26</v>
      </c>
      <c r="B620" t="s">
        <v>327</v>
      </c>
      <c r="C620">
        <v>578</v>
      </c>
      <c r="D620" s="3">
        <v>560000</v>
      </c>
      <c r="E620" s="1">
        <f>datos_limpios[[#This Row],[Price INR   ]]*0.011</f>
        <v>6160</v>
      </c>
      <c r="F620">
        <v>2017</v>
      </c>
      <c r="G620">
        <v>29000</v>
      </c>
      <c r="H620" t="s">
        <v>13</v>
      </c>
      <c r="I620" t="s">
        <v>14</v>
      </c>
      <c r="J620" t="s">
        <v>15</v>
      </c>
      <c r="K620" t="s">
        <v>16</v>
      </c>
      <c r="L620" t="s">
        <v>29</v>
      </c>
      <c r="M620" t="s">
        <v>269</v>
      </c>
      <c r="N620" s="2" t="str">
        <f t="shared" si="9"/>
        <v/>
      </c>
      <c r="O620">
        <v>3.7650000000000001</v>
      </c>
      <c r="P620">
        <v>1.66</v>
      </c>
      <c r="Q620">
        <v>1.52</v>
      </c>
      <c r="R620">
        <v>5</v>
      </c>
      <c r="S620" t="str">
        <f>IF(datos_limpios[[#This Row],[Seating Capacity ]]&gt;4,"SI","NO")</f>
        <v>SI</v>
      </c>
      <c r="T620">
        <v>43</v>
      </c>
    </row>
    <row r="621" spans="1:20" x14ac:dyDescent="0.3">
      <c r="A621" t="s">
        <v>26</v>
      </c>
      <c r="B621" t="s">
        <v>285</v>
      </c>
      <c r="C621">
        <v>583</v>
      </c>
      <c r="D621" s="3">
        <v>569000</v>
      </c>
      <c r="E621" s="1">
        <f>datos_limpios[[#This Row],[Price INR   ]]*0.011</f>
        <v>6259</v>
      </c>
      <c r="F621">
        <v>2018</v>
      </c>
      <c r="G621">
        <v>57847</v>
      </c>
      <c r="H621" t="s">
        <v>13</v>
      </c>
      <c r="I621" t="s">
        <v>14</v>
      </c>
      <c r="J621" t="s">
        <v>15</v>
      </c>
      <c r="K621" t="s">
        <v>16</v>
      </c>
      <c r="L621" t="s">
        <v>29</v>
      </c>
      <c r="M621" t="s">
        <v>269</v>
      </c>
      <c r="N621" s="2" t="str">
        <f t="shared" si="9"/>
        <v/>
      </c>
      <c r="O621">
        <v>3.7650000000000001</v>
      </c>
      <c r="P621">
        <v>1.66</v>
      </c>
      <c r="Q621">
        <v>1.52</v>
      </c>
      <c r="R621">
        <v>5</v>
      </c>
      <c r="S621" t="str">
        <f>IF(datos_limpios[[#This Row],[Seating Capacity ]]&gt;4,"SI","NO")</f>
        <v>SI</v>
      </c>
      <c r="T621">
        <v>43</v>
      </c>
    </row>
    <row r="622" spans="1:20" x14ac:dyDescent="0.3">
      <c r="A622" t="s">
        <v>26</v>
      </c>
      <c r="B622" t="s">
        <v>1149</v>
      </c>
      <c r="C622">
        <v>586</v>
      </c>
      <c r="D622" s="3">
        <v>585000</v>
      </c>
      <c r="E622" s="1">
        <f>datos_limpios[[#This Row],[Price INR   ]]*0.011</f>
        <v>6435</v>
      </c>
      <c r="F622">
        <v>2017</v>
      </c>
      <c r="G622">
        <v>47000</v>
      </c>
      <c r="H622" t="s">
        <v>13</v>
      </c>
      <c r="I622" t="s">
        <v>14</v>
      </c>
      <c r="J622" t="s">
        <v>15</v>
      </c>
      <c r="K622" t="s">
        <v>16</v>
      </c>
      <c r="L622" t="s">
        <v>29</v>
      </c>
      <c r="M622" t="s">
        <v>34</v>
      </c>
      <c r="N622" s="2" t="str">
        <f t="shared" si="9"/>
        <v/>
      </c>
      <c r="O622">
        <v>3.9849999999999999</v>
      </c>
      <c r="P622">
        <v>1.734</v>
      </c>
      <c r="Q622">
        <v>1.5049999999999999</v>
      </c>
      <c r="R622">
        <v>5</v>
      </c>
      <c r="S622" t="str">
        <f>IF(datos_limpios[[#This Row],[Seating Capacity ]]&gt;4,"SI","NO")</f>
        <v>SI</v>
      </c>
      <c r="T622">
        <v>45</v>
      </c>
    </row>
    <row r="623" spans="1:20" x14ac:dyDescent="0.3">
      <c r="A623" t="s">
        <v>26</v>
      </c>
      <c r="B623" t="s">
        <v>1046</v>
      </c>
      <c r="C623">
        <v>607</v>
      </c>
      <c r="D623" s="3">
        <v>645000</v>
      </c>
      <c r="E623" s="1">
        <f>datos_limpios[[#This Row],[Price INR   ]]*0.011</f>
        <v>7095</v>
      </c>
      <c r="F623">
        <v>2019</v>
      </c>
      <c r="G623">
        <v>35000</v>
      </c>
      <c r="H623" t="s">
        <v>13</v>
      </c>
      <c r="I623" t="s">
        <v>14</v>
      </c>
      <c r="J623" t="s">
        <v>15</v>
      </c>
      <c r="K623" t="s">
        <v>16</v>
      </c>
      <c r="L623" t="s">
        <v>29</v>
      </c>
      <c r="M623" t="s">
        <v>34</v>
      </c>
      <c r="N623" s="2" t="str">
        <f t="shared" si="9"/>
        <v/>
      </c>
      <c r="O623">
        <v>3.9849999999999999</v>
      </c>
      <c r="P623">
        <v>1.734</v>
      </c>
      <c r="Q623">
        <v>1.5049999999999999</v>
      </c>
      <c r="R623">
        <v>5</v>
      </c>
      <c r="S623" t="str">
        <f>IF(datos_limpios[[#This Row],[Seating Capacity ]]&gt;4,"SI","NO")</f>
        <v>SI</v>
      </c>
      <c r="T623">
        <v>45</v>
      </c>
    </row>
    <row r="624" spans="1:20" x14ac:dyDescent="0.3">
      <c r="A624" t="s">
        <v>26</v>
      </c>
      <c r="B624" t="s">
        <v>893</v>
      </c>
      <c r="C624">
        <v>611</v>
      </c>
      <c r="D624" s="3">
        <v>650000</v>
      </c>
      <c r="E624" s="1">
        <f>datos_limpios[[#This Row],[Price INR   ]]*0.011</f>
        <v>7150</v>
      </c>
      <c r="F624">
        <v>2020</v>
      </c>
      <c r="G624">
        <v>37003</v>
      </c>
      <c r="H624" t="s">
        <v>13</v>
      </c>
      <c r="I624" t="s">
        <v>14</v>
      </c>
      <c r="J624" t="s">
        <v>15</v>
      </c>
      <c r="K624" t="s">
        <v>16</v>
      </c>
      <c r="L624" t="s">
        <v>29</v>
      </c>
      <c r="M624" t="s">
        <v>269</v>
      </c>
      <c r="N624" s="2" t="str">
        <f t="shared" si="9"/>
        <v/>
      </c>
      <c r="O624">
        <v>3.7650000000000001</v>
      </c>
      <c r="P624">
        <v>1.66</v>
      </c>
      <c r="Q624">
        <v>1.52</v>
      </c>
      <c r="R624">
        <v>5</v>
      </c>
      <c r="S624" t="str">
        <f>IF(datos_limpios[[#This Row],[Seating Capacity ]]&gt;4,"SI","NO")</f>
        <v>SI</v>
      </c>
      <c r="T624">
        <v>43</v>
      </c>
    </row>
    <row r="625" spans="1:20" x14ac:dyDescent="0.3">
      <c r="A625" t="s">
        <v>26</v>
      </c>
      <c r="B625" t="s">
        <v>1351</v>
      </c>
      <c r="C625">
        <v>617</v>
      </c>
      <c r="D625" s="3">
        <v>650000</v>
      </c>
      <c r="E625" s="1">
        <f>datos_limpios[[#This Row],[Price INR   ]]*0.011</f>
        <v>7150</v>
      </c>
      <c r="F625">
        <v>2016</v>
      </c>
      <c r="G625">
        <v>100000</v>
      </c>
      <c r="H625" t="s">
        <v>13</v>
      </c>
      <c r="I625" t="s">
        <v>14</v>
      </c>
      <c r="J625" t="s">
        <v>15</v>
      </c>
      <c r="K625" t="s">
        <v>16</v>
      </c>
      <c r="L625" t="s">
        <v>29</v>
      </c>
      <c r="M625" t="s">
        <v>34</v>
      </c>
      <c r="N625" s="2" t="str">
        <f t="shared" si="9"/>
        <v/>
      </c>
      <c r="O625">
        <v>3.9849999999999999</v>
      </c>
      <c r="P625">
        <v>1.734</v>
      </c>
      <c r="Q625">
        <v>1.5049999999999999</v>
      </c>
      <c r="R625">
        <v>5</v>
      </c>
      <c r="S625" t="str">
        <f>IF(datos_limpios[[#This Row],[Seating Capacity ]]&gt;4,"SI","NO")</f>
        <v>SI</v>
      </c>
      <c r="T625">
        <v>45</v>
      </c>
    </row>
    <row r="626" spans="1:20" x14ac:dyDescent="0.3">
      <c r="A626" t="s">
        <v>26</v>
      </c>
      <c r="B626" t="s">
        <v>239</v>
      </c>
      <c r="C626">
        <v>618</v>
      </c>
      <c r="D626" s="3">
        <v>660000</v>
      </c>
      <c r="E626" s="1">
        <f>datos_limpios[[#This Row],[Price INR   ]]*0.011</f>
        <v>7260</v>
      </c>
      <c r="F626">
        <v>2018</v>
      </c>
      <c r="G626">
        <v>9000</v>
      </c>
      <c r="H626" t="s">
        <v>13</v>
      </c>
      <c r="I626" t="s">
        <v>14</v>
      </c>
      <c r="J626" t="s">
        <v>15</v>
      </c>
      <c r="K626" t="s">
        <v>16</v>
      </c>
      <c r="L626" t="s">
        <v>29</v>
      </c>
      <c r="M626" t="s">
        <v>34</v>
      </c>
      <c r="N626" s="2" t="str">
        <f t="shared" si="9"/>
        <v/>
      </c>
      <c r="O626">
        <v>3.9849999999999999</v>
      </c>
      <c r="P626">
        <v>1.734</v>
      </c>
      <c r="Q626">
        <v>1.5049999999999999</v>
      </c>
      <c r="R626">
        <v>5</v>
      </c>
      <c r="S626" t="str">
        <f>IF(datos_limpios[[#This Row],[Seating Capacity ]]&gt;4,"SI","NO")</f>
        <v>SI</v>
      </c>
      <c r="T626">
        <v>45</v>
      </c>
    </row>
    <row r="627" spans="1:20" x14ac:dyDescent="0.3">
      <c r="A627" t="s">
        <v>26</v>
      </c>
      <c r="B627" t="s">
        <v>1146</v>
      </c>
      <c r="C627">
        <v>668</v>
      </c>
      <c r="D627" s="3">
        <v>890000</v>
      </c>
      <c r="E627" s="1">
        <f>datos_limpios[[#This Row],[Price INR   ]]*0.011</f>
        <v>9790</v>
      </c>
      <c r="F627">
        <v>2017</v>
      </c>
      <c r="G627">
        <v>49000</v>
      </c>
      <c r="H627" t="s">
        <v>13</v>
      </c>
      <c r="I627" t="s">
        <v>14</v>
      </c>
      <c r="J627" t="s">
        <v>15</v>
      </c>
      <c r="K627" t="s">
        <v>16</v>
      </c>
      <c r="L627" t="s">
        <v>81</v>
      </c>
      <c r="M627" t="s">
        <v>82</v>
      </c>
      <c r="N627" s="2" t="str">
        <f t="shared" si="9"/>
        <v/>
      </c>
      <c r="O627">
        <v>4.2699999999999996</v>
      </c>
      <c r="P627">
        <v>1.78</v>
      </c>
      <c r="Q627">
        <v>1.63</v>
      </c>
      <c r="R627">
        <v>5</v>
      </c>
      <c r="S627" t="str">
        <f>IF(datos_limpios[[#This Row],[Seating Capacity ]]&gt;4,"SI","NO")</f>
        <v>SI</v>
      </c>
      <c r="T627">
        <v>60</v>
      </c>
    </row>
    <row r="628" spans="1:20" x14ac:dyDescent="0.3">
      <c r="A628" t="s">
        <v>26</v>
      </c>
      <c r="B628" t="s">
        <v>147</v>
      </c>
      <c r="C628">
        <v>674</v>
      </c>
      <c r="D628" s="3">
        <v>925000</v>
      </c>
      <c r="E628" s="1">
        <f>datos_limpios[[#This Row],[Price INR   ]]*0.011</f>
        <v>10175</v>
      </c>
      <c r="F628">
        <v>2017</v>
      </c>
      <c r="G628">
        <v>29401</v>
      </c>
      <c r="H628" t="s">
        <v>13</v>
      </c>
      <c r="I628" t="s">
        <v>14</v>
      </c>
      <c r="J628" t="s">
        <v>15</v>
      </c>
      <c r="K628" t="s">
        <v>16</v>
      </c>
      <c r="L628" t="s">
        <v>81</v>
      </c>
      <c r="M628" t="s">
        <v>82</v>
      </c>
      <c r="N628" s="2" t="str">
        <f t="shared" si="9"/>
        <v/>
      </c>
      <c r="O628">
        <v>4.2699999999999996</v>
      </c>
      <c r="P628">
        <v>1.78</v>
      </c>
      <c r="Q628">
        <v>1.63</v>
      </c>
      <c r="R628">
        <v>5</v>
      </c>
      <c r="S628" t="str">
        <f>IF(datos_limpios[[#This Row],[Seating Capacity ]]&gt;4,"SI","NO")</f>
        <v>SI</v>
      </c>
      <c r="T628">
        <v>60</v>
      </c>
    </row>
    <row r="629" spans="1:20" x14ac:dyDescent="0.3">
      <c r="A629" t="s">
        <v>26</v>
      </c>
      <c r="B629" t="s">
        <v>1362</v>
      </c>
      <c r="C629">
        <v>681</v>
      </c>
      <c r="D629" s="3">
        <v>975000</v>
      </c>
      <c r="E629" s="1">
        <f>datos_limpios[[#This Row],[Price INR   ]]*0.011</f>
        <v>10725</v>
      </c>
      <c r="F629">
        <v>2018</v>
      </c>
      <c r="G629">
        <v>53300</v>
      </c>
      <c r="H629" t="s">
        <v>13</v>
      </c>
      <c r="I629" t="s">
        <v>43</v>
      </c>
      <c r="J629" t="s">
        <v>15</v>
      </c>
      <c r="K629" t="s">
        <v>16</v>
      </c>
      <c r="L629" t="s">
        <v>81</v>
      </c>
      <c r="M629" t="s">
        <v>1186</v>
      </c>
      <c r="N629" s="2" t="str">
        <f t="shared" si="9"/>
        <v/>
      </c>
      <c r="O629">
        <v>4.4400000000000004</v>
      </c>
      <c r="P629">
        <v>1.7290000000000001</v>
      </c>
      <c r="Q629">
        <v>1.4750000000000001</v>
      </c>
      <c r="R629">
        <v>5</v>
      </c>
      <c r="S629" t="str">
        <f>IF(datos_limpios[[#This Row],[Seating Capacity ]]&gt;4,"SI","NO")</f>
        <v>SI</v>
      </c>
      <c r="T629">
        <v>45</v>
      </c>
    </row>
    <row r="630" spans="1:20" x14ac:dyDescent="0.3">
      <c r="A630" t="s">
        <v>26</v>
      </c>
      <c r="B630" t="s">
        <v>96</v>
      </c>
      <c r="C630">
        <v>717</v>
      </c>
      <c r="D630" s="3">
        <v>1175000</v>
      </c>
      <c r="E630" s="1">
        <f>datos_limpios[[#This Row],[Price INR   ]]*0.011</f>
        <v>12925</v>
      </c>
      <c r="F630">
        <v>2019</v>
      </c>
      <c r="G630">
        <v>36313</v>
      </c>
      <c r="H630" t="s">
        <v>13</v>
      </c>
      <c r="I630" t="s">
        <v>14</v>
      </c>
      <c r="J630" t="s">
        <v>15</v>
      </c>
      <c r="K630" t="s">
        <v>16</v>
      </c>
      <c r="L630" t="s">
        <v>81</v>
      </c>
      <c r="M630" t="s">
        <v>82</v>
      </c>
      <c r="N630" s="2" t="str">
        <f t="shared" si="9"/>
        <v/>
      </c>
      <c r="O630">
        <v>4.2699999999999996</v>
      </c>
      <c r="P630">
        <v>1.78</v>
      </c>
      <c r="Q630">
        <v>1.63</v>
      </c>
      <c r="R630">
        <v>5</v>
      </c>
      <c r="S630" t="str">
        <f>IF(datos_limpios[[#This Row],[Seating Capacity ]]&gt;4,"SI","NO")</f>
        <v>SI</v>
      </c>
      <c r="T630">
        <v>60</v>
      </c>
    </row>
    <row r="631" spans="1:20" x14ac:dyDescent="0.3">
      <c r="A631" t="s">
        <v>26</v>
      </c>
      <c r="B631" t="s">
        <v>291</v>
      </c>
      <c r="C631">
        <v>731</v>
      </c>
      <c r="D631" s="3">
        <v>1260000</v>
      </c>
      <c r="E631" s="1">
        <f>datos_limpios[[#This Row],[Price INR   ]]*0.011</f>
        <v>13860</v>
      </c>
      <c r="F631">
        <v>2018</v>
      </c>
      <c r="G631">
        <v>36000</v>
      </c>
      <c r="H631" t="s">
        <v>13</v>
      </c>
      <c r="I631" t="s">
        <v>43</v>
      </c>
      <c r="J631" t="s">
        <v>15</v>
      </c>
      <c r="K631" t="s">
        <v>16</v>
      </c>
      <c r="L631" t="s">
        <v>81</v>
      </c>
      <c r="M631" t="s">
        <v>82</v>
      </c>
      <c r="N631" s="2" t="str">
        <f t="shared" si="9"/>
        <v/>
      </c>
      <c r="O631">
        <v>4.2699999999999996</v>
      </c>
      <c r="P631">
        <v>1.78</v>
      </c>
      <c r="Q631">
        <v>1.665</v>
      </c>
      <c r="R631">
        <v>5</v>
      </c>
      <c r="S631" t="str">
        <f>IF(datos_limpios[[#This Row],[Seating Capacity ]]&gt;4,"SI","NO")</f>
        <v>SI</v>
      </c>
      <c r="T631">
        <v>55</v>
      </c>
    </row>
    <row r="632" spans="1:20" x14ac:dyDescent="0.3">
      <c r="A632" t="s">
        <v>26</v>
      </c>
      <c r="B632" t="s">
        <v>901</v>
      </c>
      <c r="C632">
        <v>732</v>
      </c>
      <c r="D632" s="3">
        <v>1275000</v>
      </c>
      <c r="E632" s="1">
        <f>datos_limpios[[#This Row],[Price INR   ]]*0.011</f>
        <v>14025</v>
      </c>
      <c r="F632">
        <v>2019</v>
      </c>
      <c r="G632">
        <v>44000</v>
      </c>
      <c r="H632" t="s">
        <v>13</v>
      </c>
      <c r="I632" t="s">
        <v>14</v>
      </c>
      <c r="J632" t="s">
        <v>15</v>
      </c>
      <c r="K632" t="s">
        <v>16</v>
      </c>
      <c r="L632" t="s">
        <v>81</v>
      </c>
      <c r="M632" t="s">
        <v>82</v>
      </c>
      <c r="N632" s="2" t="str">
        <f t="shared" si="9"/>
        <v/>
      </c>
      <c r="O632">
        <v>4.2699999999999996</v>
      </c>
      <c r="P632">
        <v>1.78</v>
      </c>
      <c r="Q632">
        <v>1.665</v>
      </c>
      <c r="R632">
        <v>5</v>
      </c>
      <c r="S632" t="str">
        <f>IF(datos_limpios[[#This Row],[Seating Capacity ]]&gt;4,"SI","NO")</f>
        <v>SI</v>
      </c>
      <c r="T632">
        <v>55</v>
      </c>
    </row>
    <row r="633" spans="1:20" x14ac:dyDescent="0.3">
      <c r="A633" t="s">
        <v>26</v>
      </c>
      <c r="B633" t="s">
        <v>809</v>
      </c>
      <c r="C633">
        <v>765</v>
      </c>
      <c r="D633" s="3">
        <v>2140000</v>
      </c>
      <c r="E633" s="1">
        <f>datos_limpios[[#This Row],[Price INR   ]]*0.011</f>
        <v>23540</v>
      </c>
      <c r="F633">
        <v>2021</v>
      </c>
      <c r="G633">
        <v>24000</v>
      </c>
      <c r="H633" t="s">
        <v>13</v>
      </c>
      <c r="I633" t="s">
        <v>43</v>
      </c>
      <c r="J633" t="s">
        <v>15</v>
      </c>
      <c r="K633" t="s">
        <v>16</v>
      </c>
      <c r="L633" t="s">
        <v>311</v>
      </c>
      <c r="M633" t="s">
        <v>810</v>
      </c>
      <c r="N633" s="2" t="str">
        <f t="shared" si="9"/>
        <v/>
      </c>
      <c r="O633">
        <v>4.5</v>
      </c>
      <c r="P633">
        <v>1.79</v>
      </c>
      <c r="Q633">
        <v>1.675</v>
      </c>
      <c r="R633">
        <v>6</v>
      </c>
      <c r="S633" t="str">
        <f>IF(datos_limpios[[#This Row],[Seating Capacity ]]&gt;4,"SI","NO")</f>
        <v>SI</v>
      </c>
      <c r="T633">
        <v>50</v>
      </c>
    </row>
    <row r="634" spans="1:20" x14ac:dyDescent="0.3">
      <c r="A634" t="s">
        <v>300</v>
      </c>
      <c r="B634" t="s">
        <v>528</v>
      </c>
      <c r="C634">
        <v>820</v>
      </c>
      <c r="D634" s="3">
        <v>1975000</v>
      </c>
      <c r="E634" s="1">
        <f>datos_limpios[[#This Row],[Price INR   ]]*0.011</f>
        <v>21725</v>
      </c>
      <c r="F634">
        <v>2021</v>
      </c>
      <c r="G634">
        <v>7000</v>
      </c>
      <c r="H634" t="s">
        <v>13</v>
      </c>
      <c r="I634" t="s">
        <v>43</v>
      </c>
      <c r="J634" t="s">
        <v>15</v>
      </c>
      <c r="K634" t="s">
        <v>16</v>
      </c>
      <c r="L634" t="s">
        <v>271</v>
      </c>
      <c r="M634" t="s">
        <v>272</v>
      </c>
      <c r="N634" s="2" t="str">
        <f t="shared" si="9"/>
        <v/>
      </c>
      <c r="O634">
        <v>4.3150000000000004</v>
      </c>
      <c r="P634">
        <v>1.8</v>
      </c>
      <c r="Q634">
        <v>1.645</v>
      </c>
      <c r="R634">
        <v>5</v>
      </c>
      <c r="S634" t="str">
        <f>IF(datos_limpios[[#This Row],[Seating Capacity ]]&gt;4,"SI","NO")</f>
        <v>SI</v>
      </c>
      <c r="T634">
        <v>50</v>
      </c>
    </row>
    <row r="635" spans="1:20" x14ac:dyDescent="0.3">
      <c r="A635" t="s">
        <v>19</v>
      </c>
      <c r="B635" t="s">
        <v>545</v>
      </c>
      <c r="C635">
        <v>1036</v>
      </c>
      <c r="D635" s="3">
        <v>295000</v>
      </c>
      <c r="E635" s="1">
        <f>datos_limpios[[#This Row],[Price INR   ]]*0.011</f>
        <v>3245</v>
      </c>
      <c r="F635">
        <v>2010</v>
      </c>
      <c r="G635">
        <v>33000</v>
      </c>
      <c r="H635" t="s">
        <v>13</v>
      </c>
      <c r="I635" t="s">
        <v>14</v>
      </c>
      <c r="J635" t="s">
        <v>15</v>
      </c>
      <c r="K635" t="s">
        <v>16</v>
      </c>
      <c r="L635" t="s">
        <v>546</v>
      </c>
      <c r="M635" t="s">
        <v>547</v>
      </c>
      <c r="N635" s="2" t="str">
        <f t="shared" si="9"/>
        <v/>
      </c>
      <c r="O635">
        <v>4.16</v>
      </c>
      <c r="P635">
        <v>1.69</v>
      </c>
      <c r="Q635">
        <v>1.53</v>
      </c>
      <c r="R635">
        <v>5</v>
      </c>
      <c r="S635" t="str">
        <f>IF(datos_limpios[[#This Row],[Seating Capacity ]]&gt;4,"SI","NO")</f>
        <v>SI</v>
      </c>
      <c r="T635">
        <v>43</v>
      </c>
    </row>
    <row r="636" spans="1:20" x14ac:dyDescent="0.3">
      <c r="A636" t="s">
        <v>19</v>
      </c>
      <c r="B636" t="s">
        <v>94</v>
      </c>
      <c r="C636">
        <v>1053</v>
      </c>
      <c r="D636" s="3">
        <v>325000</v>
      </c>
      <c r="E636" s="1">
        <f>datos_limpios[[#This Row],[Price INR   ]]*0.011</f>
        <v>3575</v>
      </c>
      <c r="F636">
        <v>2013</v>
      </c>
      <c r="G636">
        <v>23086</v>
      </c>
      <c r="H636" t="s">
        <v>13</v>
      </c>
      <c r="I636" t="s">
        <v>14</v>
      </c>
      <c r="J636" t="s">
        <v>15</v>
      </c>
      <c r="K636" t="s">
        <v>16</v>
      </c>
      <c r="L636" t="s">
        <v>29</v>
      </c>
      <c r="M636" t="s">
        <v>95</v>
      </c>
      <c r="N636" s="2" t="str">
        <f t="shared" si="9"/>
        <v/>
      </c>
      <c r="O636">
        <v>3.7749999999999999</v>
      </c>
      <c r="P636">
        <v>1.68</v>
      </c>
      <c r="Q636">
        <v>1.62</v>
      </c>
      <c r="R636">
        <v>5</v>
      </c>
      <c r="S636" t="str">
        <f>IF(datos_limpios[[#This Row],[Seating Capacity ]]&gt;4,"SI","NO")</f>
        <v>SI</v>
      </c>
      <c r="T636">
        <v>43</v>
      </c>
    </row>
    <row r="637" spans="1:20" x14ac:dyDescent="0.3">
      <c r="A637" t="s">
        <v>19</v>
      </c>
      <c r="B637" t="s">
        <v>257</v>
      </c>
      <c r="C637">
        <v>1064</v>
      </c>
      <c r="D637" s="3">
        <v>340000</v>
      </c>
      <c r="E637" s="1">
        <f>datos_limpios[[#This Row],[Price INR   ]]*0.011</f>
        <v>3740</v>
      </c>
      <c r="F637">
        <v>2016</v>
      </c>
      <c r="G637">
        <v>52303</v>
      </c>
      <c r="H637" t="s">
        <v>13</v>
      </c>
      <c r="I637" t="s">
        <v>14</v>
      </c>
      <c r="J637" t="s">
        <v>15</v>
      </c>
      <c r="K637" t="s">
        <v>16</v>
      </c>
      <c r="L637" t="s">
        <v>75</v>
      </c>
      <c r="M637" t="s">
        <v>76</v>
      </c>
      <c r="N637" s="2" t="str">
        <f t="shared" si="9"/>
        <v/>
      </c>
      <c r="O637">
        <v>3.395</v>
      </c>
      <c r="P637">
        <v>1.49</v>
      </c>
      <c r="Q637">
        <v>1.4750000000000001</v>
      </c>
      <c r="R637">
        <v>5</v>
      </c>
      <c r="S637" t="str">
        <f>IF(datos_limpios[[#This Row],[Seating Capacity ]]&gt;4,"SI","NO")</f>
        <v>SI</v>
      </c>
      <c r="T637">
        <v>35</v>
      </c>
    </row>
    <row r="638" spans="1:20" x14ac:dyDescent="0.3">
      <c r="A638" t="s">
        <v>19</v>
      </c>
      <c r="B638" t="s">
        <v>280</v>
      </c>
      <c r="C638">
        <v>1068</v>
      </c>
      <c r="D638" s="3">
        <v>345000</v>
      </c>
      <c r="E638" s="1">
        <f>datos_limpios[[#This Row],[Price INR   ]]*0.011</f>
        <v>3795</v>
      </c>
      <c r="F638">
        <v>2016</v>
      </c>
      <c r="G638">
        <v>73190</v>
      </c>
      <c r="H638" t="s">
        <v>13</v>
      </c>
      <c r="I638" t="s">
        <v>14</v>
      </c>
      <c r="J638" t="s">
        <v>15</v>
      </c>
      <c r="K638" t="s">
        <v>23</v>
      </c>
      <c r="L638" t="s">
        <v>72</v>
      </c>
      <c r="M638" t="s">
        <v>281</v>
      </c>
      <c r="N638" s="2" t="str">
        <f t="shared" si="9"/>
        <v/>
      </c>
      <c r="O638">
        <v>3.5990000000000002</v>
      </c>
      <c r="P638">
        <v>1.4950000000000001</v>
      </c>
      <c r="Q638">
        <v>1.7</v>
      </c>
      <c r="R638">
        <v>5</v>
      </c>
      <c r="S638" t="str">
        <f>IF(datos_limpios[[#This Row],[Seating Capacity ]]&gt;4,"SI","NO")</f>
        <v>SI</v>
      </c>
      <c r="T638">
        <v>35</v>
      </c>
    </row>
    <row r="639" spans="1:20" x14ac:dyDescent="0.3">
      <c r="A639" t="s">
        <v>19</v>
      </c>
      <c r="B639" t="s">
        <v>1112</v>
      </c>
      <c r="C639">
        <v>1080</v>
      </c>
      <c r="D639" s="3">
        <v>369000</v>
      </c>
      <c r="E639" s="1">
        <f>datos_limpios[[#This Row],[Price INR   ]]*0.011</f>
        <v>4058.9999999999995</v>
      </c>
      <c r="F639">
        <v>2017</v>
      </c>
      <c r="G639">
        <v>16800</v>
      </c>
      <c r="H639" t="s">
        <v>13</v>
      </c>
      <c r="I639" t="s">
        <v>14</v>
      </c>
      <c r="J639" t="s">
        <v>15</v>
      </c>
      <c r="K639" t="s">
        <v>16</v>
      </c>
      <c r="L639" t="s">
        <v>72</v>
      </c>
      <c r="M639" t="s">
        <v>73</v>
      </c>
      <c r="N639" s="2" t="str">
        <f t="shared" si="9"/>
        <v/>
      </c>
      <c r="O639">
        <v>3.5449999999999999</v>
      </c>
      <c r="P639">
        <v>1.49</v>
      </c>
      <c r="Q639">
        <v>1.4750000000000001</v>
      </c>
      <c r="R639">
        <v>5</v>
      </c>
      <c r="S639" t="str">
        <f>IF(datos_limpios[[#This Row],[Seating Capacity ]]&gt;4,"SI","NO")</f>
        <v>SI</v>
      </c>
      <c r="T639">
        <v>35</v>
      </c>
    </row>
    <row r="640" spans="1:20" x14ac:dyDescent="0.3">
      <c r="A640" t="s">
        <v>19</v>
      </c>
      <c r="B640" t="s">
        <v>1112</v>
      </c>
      <c r="C640">
        <v>1082</v>
      </c>
      <c r="D640" s="3">
        <v>370000</v>
      </c>
      <c r="E640" s="1">
        <f>datos_limpios[[#This Row],[Price INR   ]]*0.011</f>
        <v>4069.9999999999995</v>
      </c>
      <c r="F640">
        <v>2015</v>
      </c>
      <c r="G640">
        <v>64000</v>
      </c>
      <c r="H640" t="s">
        <v>13</v>
      </c>
      <c r="I640" t="s">
        <v>14</v>
      </c>
      <c r="J640" t="s">
        <v>15</v>
      </c>
      <c r="K640" t="s">
        <v>16</v>
      </c>
      <c r="L640" t="s">
        <v>72</v>
      </c>
      <c r="M640" t="s">
        <v>73</v>
      </c>
      <c r="N640" s="2" t="str">
        <f t="shared" si="9"/>
        <v/>
      </c>
      <c r="O640">
        <v>3.5449999999999999</v>
      </c>
      <c r="P640">
        <v>1.49</v>
      </c>
      <c r="Q640">
        <v>1.4750000000000001</v>
      </c>
      <c r="R640">
        <v>5</v>
      </c>
      <c r="S640" t="str">
        <f>IF(datos_limpios[[#This Row],[Seating Capacity ]]&gt;4,"SI","NO")</f>
        <v>SI</v>
      </c>
      <c r="T640">
        <v>35</v>
      </c>
    </row>
    <row r="641" spans="1:20" x14ac:dyDescent="0.3">
      <c r="A641" t="s">
        <v>19</v>
      </c>
      <c r="B641" t="s">
        <v>907</v>
      </c>
      <c r="C641">
        <v>1086</v>
      </c>
      <c r="D641" s="3">
        <v>380000</v>
      </c>
      <c r="E641" s="1">
        <f>datos_limpios[[#This Row],[Price INR   ]]*0.011</f>
        <v>4180</v>
      </c>
      <c r="F641">
        <v>2016</v>
      </c>
      <c r="G641">
        <v>70000</v>
      </c>
      <c r="H641" t="s">
        <v>13</v>
      </c>
      <c r="I641" t="s">
        <v>43</v>
      </c>
      <c r="J641" t="s">
        <v>15</v>
      </c>
      <c r="K641" t="s">
        <v>16</v>
      </c>
      <c r="L641" t="s">
        <v>72</v>
      </c>
      <c r="M641" t="s">
        <v>281</v>
      </c>
      <c r="N641" s="2" t="str">
        <f t="shared" si="9"/>
        <v/>
      </c>
      <c r="O641">
        <v>3.6360000000000001</v>
      </c>
      <c r="P641">
        <v>1.4750000000000001</v>
      </c>
      <c r="Q641">
        <v>1.67</v>
      </c>
      <c r="R641">
        <v>5</v>
      </c>
      <c r="S641" t="str">
        <f>IF(datos_limpios[[#This Row],[Seating Capacity ]]&gt;4,"SI","NO")</f>
        <v>SI</v>
      </c>
      <c r="T641">
        <v>35</v>
      </c>
    </row>
    <row r="642" spans="1:20" x14ac:dyDescent="0.3">
      <c r="A642" t="s">
        <v>19</v>
      </c>
      <c r="B642" t="s">
        <v>514</v>
      </c>
      <c r="C642">
        <v>1103</v>
      </c>
      <c r="D642" s="3">
        <v>409999</v>
      </c>
      <c r="E642" s="1">
        <f>datos_limpios[[#This Row],[Price INR   ]]*0.011</f>
        <v>4509.9889999999996</v>
      </c>
      <c r="F642">
        <v>2014</v>
      </c>
      <c r="G642">
        <v>55000</v>
      </c>
      <c r="H642" t="s">
        <v>13</v>
      </c>
      <c r="I642" t="s">
        <v>14</v>
      </c>
      <c r="J642" t="s">
        <v>15</v>
      </c>
      <c r="K642" t="s">
        <v>16</v>
      </c>
      <c r="L642" t="s">
        <v>29</v>
      </c>
      <c r="M642" t="s">
        <v>95</v>
      </c>
      <c r="N642" s="2" t="str">
        <f t="shared" ref="N642:N705" si="10">MID(M642, 1, FIND("@", M642) - LEN(MID(M642, 1, FIND("@", M642) - 1)) - 1)</f>
        <v/>
      </c>
      <c r="O642">
        <v>3.85</v>
      </c>
      <c r="P642">
        <v>1.6950000000000001</v>
      </c>
      <c r="Q642">
        <v>1.53</v>
      </c>
      <c r="R642">
        <v>5</v>
      </c>
      <c r="S642" t="str">
        <f>IF(datos_limpios[[#This Row],[Seating Capacity ]]&gt;4,"SI","NO")</f>
        <v>SI</v>
      </c>
      <c r="T642">
        <v>42</v>
      </c>
    </row>
    <row r="643" spans="1:20" x14ac:dyDescent="0.3">
      <c r="A643" t="s">
        <v>19</v>
      </c>
      <c r="B643" t="s">
        <v>514</v>
      </c>
      <c r="C643">
        <v>1105</v>
      </c>
      <c r="D643" s="3">
        <v>409999</v>
      </c>
      <c r="E643" s="1">
        <f>datos_limpios[[#This Row],[Price INR   ]]*0.011</f>
        <v>4509.9889999999996</v>
      </c>
      <c r="F643">
        <v>2014</v>
      </c>
      <c r="G643">
        <v>20000</v>
      </c>
      <c r="H643" t="s">
        <v>13</v>
      </c>
      <c r="I643" t="s">
        <v>14</v>
      </c>
      <c r="J643" t="s">
        <v>15</v>
      </c>
      <c r="K643" t="s">
        <v>23</v>
      </c>
      <c r="L643" t="s">
        <v>29</v>
      </c>
      <c r="M643" t="s">
        <v>95</v>
      </c>
      <c r="N643" s="2" t="str">
        <f t="shared" si="10"/>
        <v/>
      </c>
      <c r="O643">
        <v>3.85</v>
      </c>
      <c r="P643">
        <v>1.6950000000000001</v>
      </c>
      <c r="Q643">
        <v>1.53</v>
      </c>
      <c r="R643">
        <v>5</v>
      </c>
      <c r="S643" t="str">
        <f>IF(datos_limpios[[#This Row],[Seating Capacity ]]&gt;4,"SI","NO")</f>
        <v>SI</v>
      </c>
      <c r="T643">
        <v>42</v>
      </c>
    </row>
    <row r="644" spans="1:20" x14ac:dyDescent="0.3">
      <c r="A644" t="s">
        <v>19</v>
      </c>
      <c r="B644" t="s">
        <v>267</v>
      </c>
      <c r="C644">
        <v>1109</v>
      </c>
      <c r="D644" s="3">
        <v>415000</v>
      </c>
      <c r="E644" s="1">
        <f>datos_limpios[[#This Row],[Price INR   ]]*0.011</f>
        <v>4565</v>
      </c>
      <c r="F644">
        <v>2014</v>
      </c>
      <c r="G644">
        <v>57402</v>
      </c>
      <c r="H644" t="s">
        <v>13</v>
      </c>
      <c r="I644" t="s">
        <v>14</v>
      </c>
      <c r="J644" t="s">
        <v>15</v>
      </c>
      <c r="K644" t="s">
        <v>16</v>
      </c>
      <c r="L644" t="s">
        <v>29</v>
      </c>
      <c r="M644" t="s">
        <v>95</v>
      </c>
      <c r="N644" s="2" t="str">
        <f t="shared" si="10"/>
        <v/>
      </c>
      <c r="O644">
        <v>3.9950000000000001</v>
      </c>
      <c r="P644">
        <v>1.6950000000000001</v>
      </c>
      <c r="Q644">
        <v>1.5549999999999999</v>
      </c>
      <c r="R644">
        <v>5</v>
      </c>
      <c r="S644" t="str">
        <f>IF(datos_limpios[[#This Row],[Seating Capacity ]]&gt;4,"SI","NO")</f>
        <v>SI</v>
      </c>
      <c r="T644">
        <v>42</v>
      </c>
    </row>
    <row r="645" spans="1:20" x14ac:dyDescent="0.3">
      <c r="A645" t="s">
        <v>19</v>
      </c>
      <c r="B645" t="s">
        <v>142</v>
      </c>
      <c r="C645">
        <v>1110</v>
      </c>
      <c r="D645" s="3">
        <v>416000</v>
      </c>
      <c r="E645" s="1">
        <f>datos_limpios[[#This Row],[Price INR   ]]*0.011</f>
        <v>4576</v>
      </c>
      <c r="F645">
        <v>2014</v>
      </c>
      <c r="G645">
        <v>60116</v>
      </c>
      <c r="H645" t="s">
        <v>13</v>
      </c>
      <c r="I645" t="s">
        <v>43</v>
      </c>
      <c r="J645" t="s">
        <v>15</v>
      </c>
      <c r="K645" t="s">
        <v>16</v>
      </c>
      <c r="L645" t="s">
        <v>72</v>
      </c>
      <c r="M645" t="s">
        <v>73</v>
      </c>
      <c r="N645" s="2" t="str">
        <f t="shared" si="10"/>
        <v/>
      </c>
      <c r="O645">
        <v>3.6</v>
      </c>
      <c r="P645">
        <v>1.6</v>
      </c>
      <c r="Q645">
        <v>1.56</v>
      </c>
      <c r="R645">
        <v>5</v>
      </c>
      <c r="S645" t="str">
        <f>IF(datos_limpios[[#This Row],[Seating Capacity ]]&gt;4,"SI","NO")</f>
        <v>SI</v>
      </c>
      <c r="T645">
        <v>35</v>
      </c>
    </row>
    <row r="646" spans="1:20" x14ac:dyDescent="0.3">
      <c r="A646" t="s">
        <v>19</v>
      </c>
      <c r="B646" t="s">
        <v>1095</v>
      </c>
      <c r="C646">
        <v>1111</v>
      </c>
      <c r="D646" s="3">
        <v>421000</v>
      </c>
      <c r="E646" s="1">
        <f>datos_limpios[[#This Row],[Price INR   ]]*0.011</f>
        <v>4631</v>
      </c>
      <c r="F646">
        <v>2017</v>
      </c>
      <c r="G646">
        <v>69000</v>
      </c>
      <c r="H646" t="s">
        <v>13</v>
      </c>
      <c r="I646" t="s">
        <v>14</v>
      </c>
      <c r="J646" t="s">
        <v>15</v>
      </c>
      <c r="K646" t="s">
        <v>16</v>
      </c>
      <c r="L646" t="s">
        <v>29</v>
      </c>
      <c r="M646" t="s">
        <v>141</v>
      </c>
      <c r="N646" s="2" t="str">
        <f t="shared" si="10"/>
        <v/>
      </c>
      <c r="O646">
        <v>3.9950000000000001</v>
      </c>
      <c r="P646">
        <v>1.6950000000000001</v>
      </c>
      <c r="Q646">
        <v>1.5549999999999999</v>
      </c>
      <c r="R646">
        <v>5</v>
      </c>
      <c r="S646" t="str">
        <f>IF(datos_limpios[[#This Row],[Seating Capacity ]]&gt;4,"SI","NO")</f>
        <v>SI</v>
      </c>
      <c r="T646">
        <v>42</v>
      </c>
    </row>
    <row r="647" spans="1:20" x14ac:dyDescent="0.3">
      <c r="A647" t="s">
        <v>19</v>
      </c>
      <c r="B647" t="s">
        <v>1097</v>
      </c>
      <c r="C647">
        <v>1118</v>
      </c>
      <c r="D647" s="3">
        <v>425000</v>
      </c>
      <c r="E647" s="1">
        <f>datos_limpios[[#This Row],[Price INR   ]]*0.011</f>
        <v>4675</v>
      </c>
      <c r="F647">
        <v>2019</v>
      </c>
      <c r="G647">
        <v>53241</v>
      </c>
      <c r="H647" t="s">
        <v>13</v>
      </c>
      <c r="I647" t="s">
        <v>14</v>
      </c>
      <c r="J647" t="s">
        <v>15</v>
      </c>
      <c r="K647" t="s">
        <v>16</v>
      </c>
      <c r="L647" t="s">
        <v>72</v>
      </c>
      <c r="M647" t="s">
        <v>58</v>
      </c>
      <c r="N647" s="2" t="str">
        <f t="shared" si="10"/>
        <v/>
      </c>
      <c r="O647">
        <v>3.5649999999999999</v>
      </c>
      <c r="P647">
        <v>1.52</v>
      </c>
      <c r="Q647">
        <v>1.5640000000000001</v>
      </c>
      <c r="R647">
        <v>5</v>
      </c>
      <c r="S647" t="str">
        <f>IF(datos_limpios[[#This Row],[Seating Capacity ]]&gt;4,"SI","NO")</f>
        <v>SI</v>
      </c>
      <c r="T647">
        <v>27</v>
      </c>
    </row>
    <row r="648" spans="1:20" x14ac:dyDescent="0.3">
      <c r="A648" t="s">
        <v>19</v>
      </c>
      <c r="B648" t="s">
        <v>593</v>
      </c>
      <c r="C648">
        <v>1119</v>
      </c>
      <c r="D648" s="3">
        <v>425000</v>
      </c>
      <c r="E648" s="1">
        <f>datos_limpios[[#This Row],[Price INR   ]]*0.011</f>
        <v>4675</v>
      </c>
      <c r="F648">
        <v>2018</v>
      </c>
      <c r="G648">
        <v>18000</v>
      </c>
      <c r="H648" t="s">
        <v>13</v>
      </c>
      <c r="I648" t="s">
        <v>14</v>
      </c>
      <c r="J648" t="s">
        <v>15</v>
      </c>
      <c r="K648" t="s">
        <v>16</v>
      </c>
      <c r="L648" t="s">
        <v>72</v>
      </c>
      <c r="M648" t="s">
        <v>281</v>
      </c>
      <c r="N648" s="2" t="str">
        <f t="shared" si="10"/>
        <v/>
      </c>
      <c r="O648">
        <v>3.5990000000000002</v>
      </c>
      <c r="P648">
        <v>1.4950000000000001</v>
      </c>
      <c r="Q648">
        <v>1.7</v>
      </c>
      <c r="R648">
        <v>5</v>
      </c>
      <c r="S648" t="str">
        <f>IF(datos_limpios[[#This Row],[Seating Capacity ]]&gt;4,"SI","NO")</f>
        <v>SI</v>
      </c>
      <c r="T648">
        <v>35</v>
      </c>
    </row>
    <row r="649" spans="1:20" x14ac:dyDescent="0.3">
      <c r="A649" t="s">
        <v>19</v>
      </c>
      <c r="B649" t="s">
        <v>74</v>
      </c>
      <c r="C649">
        <v>1131</v>
      </c>
      <c r="D649" s="3">
        <v>449000</v>
      </c>
      <c r="E649" s="1">
        <f>datos_limpios[[#This Row],[Price INR   ]]*0.011</f>
        <v>4939</v>
      </c>
      <c r="F649">
        <v>2019</v>
      </c>
      <c r="G649">
        <v>3583</v>
      </c>
      <c r="H649" t="s">
        <v>13</v>
      </c>
      <c r="I649" t="s">
        <v>14</v>
      </c>
      <c r="J649" t="s">
        <v>15</v>
      </c>
      <c r="K649" t="s">
        <v>16</v>
      </c>
      <c r="L649" t="s">
        <v>75</v>
      </c>
      <c r="M649" t="s">
        <v>76</v>
      </c>
      <c r="N649" s="2" t="str">
        <f t="shared" si="10"/>
        <v/>
      </c>
      <c r="O649">
        <v>3.4449999999999998</v>
      </c>
      <c r="P649">
        <v>1.5149999999999999</v>
      </c>
      <c r="Q649">
        <v>1.4750000000000001</v>
      </c>
      <c r="R649">
        <v>5</v>
      </c>
      <c r="S649" t="str">
        <f>IF(datos_limpios[[#This Row],[Seating Capacity ]]&gt;4,"SI","NO")</f>
        <v>SI</v>
      </c>
      <c r="T649">
        <v>35</v>
      </c>
    </row>
    <row r="650" spans="1:20" x14ac:dyDescent="0.3">
      <c r="A650" t="s">
        <v>19</v>
      </c>
      <c r="B650" t="s">
        <v>929</v>
      </c>
      <c r="C650">
        <v>1135</v>
      </c>
      <c r="D650" s="3">
        <v>450000</v>
      </c>
      <c r="E650" s="1">
        <f>datos_limpios[[#This Row],[Price INR   ]]*0.011</f>
        <v>4950</v>
      </c>
      <c r="F650">
        <v>2017</v>
      </c>
      <c r="G650">
        <v>65000</v>
      </c>
      <c r="H650" t="s">
        <v>13</v>
      </c>
      <c r="I650" t="s">
        <v>14</v>
      </c>
      <c r="J650" t="s">
        <v>15</v>
      </c>
      <c r="K650" t="s">
        <v>16</v>
      </c>
      <c r="L650" t="s">
        <v>29</v>
      </c>
      <c r="M650" t="s">
        <v>141</v>
      </c>
      <c r="N650" s="2" t="str">
        <f t="shared" si="10"/>
        <v/>
      </c>
      <c r="O650">
        <v>3.85</v>
      </c>
      <c r="P650">
        <v>1.6950000000000001</v>
      </c>
      <c r="Q650">
        <v>1.53</v>
      </c>
      <c r="R650">
        <v>5</v>
      </c>
      <c r="S650" t="str">
        <f>IF(datos_limpios[[#This Row],[Seating Capacity ]]&gt;4,"SI","NO")</f>
        <v>SI</v>
      </c>
      <c r="T650">
        <v>42</v>
      </c>
    </row>
    <row r="651" spans="1:20" x14ac:dyDescent="0.3">
      <c r="A651" t="s">
        <v>19</v>
      </c>
      <c r="B651" t="s">
        <v>267</v>
      </c>
      <c r="C651">
        <v>1142</v>
      </c>
      <c r="D651" s="3">
        <v>455000</v>
      </c>
      <c r="E651" s="1">
        <f>datos_limpios[[#This Row],[Price INR   ]]*0.011</f>
        <v>5005</v>
      </c>
      <c r="F651">
        <v>2014</v>
      </c>
      <c r="G651">
        <v>30183</v>
      </c>
      <c r="H651" t="s">
        <v>13</v>
      </c>
      <c r="I651" t="s">
        <v>14</v>
      </c>
      <c r="J651" t="s">
        <v>15</v>
      </c>
      <c r="K651" t="s">
        <v>16</v>
      </c>
      <c r="L651" t="s">
        <v>29</v>
      </c>
      <c r="M651" t="s">
        <v>95</v>
      </c>
      <c r="N651" s="2" t="str">
        <f t="shared" si="10"/>
        <v/>
      </c>
      <c r="O651">
        <v>3.9950000000000001</v>
      </c>
      <c r="P651">
        <v>1.6950000000000001</v>
      </c>
      <c r="Q651">
        <v>1.5549999999999999</v>
      </c>
      <c r="R651">
        <v>5</v>
      </c>
      <c r="S651" t="str">
        <f>IF(datos_limpios[[#This Row],[Seating Capacity ]]&gt;4,"SI","NO")</f>
        <v>SI</v>
      </c>
      <c r="T651">
        <v>42</v>
      </c>
    </row>
    <row r="652" spans="1:20" x14ac:dyDescent="0.3">
      <c r="A652" t="s">
        <v>19</v>
      </c>
      <c r="B652" t="s">
        <v>83</v>
      </c>
      <c r="C652">
        <v>1148</v>
      </c>
      <c r="D652" s="3">
        <v>470000</v>
      </c>
      <c r="E652" s="1">
        <f>datos_limpios[[#This Row],[Price INR   ]]*0.011</f>
        <v>5170</v>
      </c>
      <c r="F652">
        <v>2020</v>
      </c>
      <c r="G652">
        <v>2169</v>
      </c>
      <c r="H652" t="s">
        <v>13</v>
      </c>
      <c r="I652" t="s">
        <v>43</v>
      </c>
      <c r="J652" t="s">
        <v>15</v>
      </c>
      <c r="K652" t="s">
        <v>16</v>
      </c>
      <c r="L652" t="s">
        <v>72</v>
      </c>
      <c r="M652" t="s">
        <v>58</v>
      </c>
      <c r="N652" s="2" t="str">
        <f t="shared" si="10"/>
        <v/>
      </c>
      <c r="O652">
        <v>3.5649999999999999</v>
      </c>
      <c r="P652">
        <v>1.52</v>
      </c>
      <c r="Q652">
        <v>1.5640000000000001</v>
      </c>
      <c r="R652">
        <v>5</v>
      </c>
      <c r="S652" t="str">
        <f>IF(datos_limpios[[#This Row],[Seating Capacity ]]&gt;4,"SI","NO")</f>
        <v>SI</v>
      </c>
      <c r="T652">
        <v>27</v>
      </c>
    </row>
    <row r="653" spans="1:20" x14ac:dyDescent="0.3">
      <c r="A653" t="s">
        <v>19</v>
      </c>
      <c r="B653" t="s">
        <v>1001</v>
      </c>
      <c r="C653">
        <v>1151</v>
      </c>
      <c r="D653" s="3">
        <v>475000</v>
      </c>
      <c r="E653" s="1">
        <f>datos_limpios[[#This Row],[Price INR   ]]*0.011</f>
        <v>5225</v>
      </c>
      <c r="F653">
        <v>2019</v>
      </c>
      <c r="G653">
        <v>25000</v>
      </c>
      <c r="H653" t="s">
        <v>13</v>
      </c>
      <c r="I653" t="s">
        <v>14</v>
      </c>
      <c r="J653" t="s">
        <v>15</v>
      </c>
      <c r="K653" t="s">
        <v>16</v>
      </c>
      <c r="L653" t="s">
        <v>72</v>
      </c>
      <c r="M653" t="s">
        <v>73</v>
      </c>
      <c r="N653" s="2" t="str">
        <f t="shared" si="10"/>
        <v/>
      </c>
      <c r="O653">
        <v>3.6949999999999998</v>
      </c>
      <c r="P653">
        <v>1.6</v>
      </c>
      <c r="Q653">
        <v>1.56</v>
      </c>
      <c r="R653">
        <v>5</v>
      </c>
      <c r="S653" t="str">
        <f>IF(datos_limpios[[#This Row],[Seating Capacity ]]&gt;4,"SI","NO")</f>
        <v>SI</v>
      </c>
      <c r="T653">
        <v>35</v>
      </c>
    </row>
    <row r="654" spans="1:20" x14ac:dyDescent="0.3">
      <c r="A654" t="s">
        <v>19</v>
      </c>
      <c r="B654" t="s">
        <v>211</v>
      </c>
      <c r="C654">
        <v>1153</v>
      </c>
      <c r="D654" s="3">
        <v>475000</v>
      </c>
      <c r="E654" s="1">
        <f>datos_limpios[[#This Row],[Price INR   ]]*0.011</f>
        <v>5225</v>
      </c>
      <c r="F654">
        <v>2015</v>
      </c>
      <c r="G654">
        <v>48000</v>
      </c>
      <c r="H654" t="s">
        <v>13</v>
      </c>
      <c r="I654" t="s">
        <v>14</v>
      </c>
      <c r="J654" t="s">
        <v>15</v>
      </c>
      <c r="K654" t="s">
        <v>16</v>
      </c>
      <c r="L654" t="s">
        <v>29</v>
      </c>
      <c r="M654" t="s">
        <v>141</v>
      </c>
      <c r="N654" s="2" t="str">
        <f t="shared" si="10"/>
        <v/>
      </c>
      <c r="O654">
        <v>3.9950000000000001</v>
      </c>
      <c r="P654">
        <v>1.7450000000000001</v>
      </c>
      <c r="Q654">
        <v>1.5</v>
      </c>
      <c r="R654">
        <v>5</v>
      </c>
      <c r="S654" t="str">
        <f>IF(datos_limpios[[#This Row],[Seating Capacity ]]&gt;4,"SI","NO")</f>
        <v>SI</v>
      </c>
      <c r="T654">
        <v>37</v>
      </c>
    </row>
    <row r="655" spans="1:20" x14ac:dyDescent="0.3">
      <c r="A655" t="s">
        <v>19</v>
      </c>
      <c r="B655" t="s">
        <v>592</v>
      </c>
      <c r="C655">
        <v>1157</v>
      </c>
      <c r="D655" s="3">
        <v>484999</v>
      </c>
      <c r="E655" s="1">
        <f>datos_limpios[[#This Row],[Price INR   ]]*0.011</f>
        <v>5334.9889999999996</v>
      </c>
      <c r="F655">
        <v>2018</v>
      </c>
      <c r="G655">
        <v>44000</v>
      </c>
      <c r="H655" t="s">
        <v>13</v>
      </c>
      <c r="I655" t="s">
        <v>43</v>
      </c>
      <c r="J655" t="s">
        <v>15</v>
      </c>
      <c r="K655" t="s">
        <v>16</v>
      </c>
      <c r="L655" t="s">
        <v>72</v>
      </c>
      <c r="M655" t="s">
        <v>73</v>
      </c>
      <c r="N655" s="2" t="str">
        <f t="shared" si="10"/>
        <v/>
      </c>
      <c r="O655">
        <v>3.7149999999999999</v>
      </c>
      <c r="P655">
        <v>1.635</v>
      </c>
      <c r="Q655">
        <v>1.5649999999999999</v>
      </c>
      <c r="R655">
        <v>5</v>
      </c>
      <c r="S655" t="str">
        <f>IF(datos_limpios[[#This Row],[Seating Capacity ]]&gt;4,"SI","NO")</f>
        <v>SI</v>
      </c>
      <c r="T655">
        <v>35</v>
      </c>
    </row>
    <row r="656" spans="1:20" x14ac:dyDescent="0.3">
      <c r="A656" t="s">
        <v>19</v>
      </c>
      <c r="B656" t="s">
        <v>174</v>
      </c>
      <c r="C656">
        <v>1170</v>
      </c>
      <c r="D656" s="3">
        <v>515000</v>
      </c>
      <c r="E656" s="1">
        <f>datos_limpios[[#This Row],[Price INR   ]]*0.011</f>
        <v>5665</v>
      </c>
      <c r="F656">
        <v>2019</v>
      </c>
      <c r="G656">
        <v>40310</v>
      </c>
      <c r="H656" t="s">
        <v>13</v>
      </c>
      <c r="I656" t="s">
        <v>14</v>
      </c>
      <c r="J656" t="s">
        <v>15</v>
      </c>
      <c r="K656" t="s">
        <v>23</v>
      </c>
      <c r="L656" t="s">
        <v>175</v>
      </c>
      <c r="M656" t="s">
        <v>176</v>
      </c>
      <c r="N656" s="2" t="str">
        <f t="shared" si="10"/>
        <v/>
      </c>
      <c r="O656">
        <v>3.6749999999999998</v>
      </c>
      <c r="P656">
        <v>1.4750000000000001</v>
      </c>
      <c r="Q656">
        <v>1.8</v>
      </c>
      <c r="R656">
        <v>7</v>
      </c>
      <c r="S656" t="str">
        <f>IF(datos_limpios[[#This Row],[Seating Capacity ]]&gt;4,"SI","NO")</f>
        <v>SI</v>
      </c>
      <c r="T656">
        <v>40</v>
      </c>
    </row>
    <row r="657" spans="1:20" x14ac:dyDescent="0.3">
      <c r="A657" t="s">
        <v>19</v>
      </c>
      <c r="B657" t="s">
        <v>540</v>
      </c>
      <c r="C657">
        <v>1174</v>
      </c>
      <c r="D657" s="3">
        <v>520000</v>
      </c>
      <c r="E657" s="1">
        <f>datos_limpios[[#This Row],[Price INR   ]]*0.011</f>
        <v>5720</v>
      </c>
      <c r="F657">
        <v>2018</v>
      </c>
      <c r="G657">
        <v>40000</v>
      </c>
      <c r="H657" t="s">
        <v>13</v>
      </c>
      <c r="I657" t="s">
        <v>14</v>
      </c>
      <c r="J657" t="s">
        <v>15</v>
      </c>
      <c r="K657" t="s">
        <v>23</v>
      </c>
      <c r="L657" t="s">
        <v>29</v>
      </c>
      <c r="M657" t="s">
        <v>141</v>
      </c>
      <c r="N657" s="2" t="str">
        <f t="shared" si="10"/>
        <v/>
      </c>
      <c r="O657">
        <v>3.85</v>
      </c>
      <c r="P657">
        <v>1.6950000000000001</v>
      </c>
      <c r="Q657">
        <v>1.53</v>
      </c>
      <c r="R657">
        <v>5</v>
      </c>
      <c r="S657" t="str">
        <f>IF(datos_limpios[[#This Row],[Seating Capacity ]]&gt;4,"SI","NO")</f>
        <v>SI</v>
      </c>
      <c r="T657">
        <v>42</v>
      </c>
    </row>
    <row r="658" spans="1:20" x14ac:dyDescent="0.3">
      <c r="A658" t="s">
        <v>19</v>
      </c>
      <c r="B658" t="s">
        <v>267</v>
      </c>
      <c r="C658">
        <v>1178</v>
      </c>
      <c r="D658" s="3">
        <v>525000</v>
      </c>
      <c r="E658" s="1">
        <f>datos_limpios[[#This Row],[Price INR   ]]*0.011</f>
        <v>5775</v>
      </c>
      <c r="F658">
        <v>2014</v>
      </c>
      <c r="G658">
        <v>102000</v>
      </c>
      <c r="H658" t="s">
        <v>13</v>
      </c>
      <c r="I658" t="s">
        <v>14</v>
      </c>
      <c r="J658" t="s">
        <v>15</v>
      </c>
      <c r="K658" t="s">
        <v>23</v>
      </c>
      <c r="L658" t="s">
        <v>29</v>
      </c>
      <c r="M658" t="s">
        <v>95</v>
      </c>
      <c r="N658" s="2" t="str">
        <f t="shared" si="10"/>
        <v/>
      </c>
      <c r="O658">
        <v>3.9950000000000001</v>
      </c>
      <c r="P658">
        <v>1.6950000000000001</v>
      </c>
      <c r="Q658">
        <v>1.5549999999999999</v>
      </c>
      <c r="R658">
        <v>5</v>
      </c>
      <c r="S658" t="str">
        <f>IF(datos_limpios[[#This Row],[Seating Capacity ]]&gt;4,"SI","NO")</f>
        <v>SI</v>
      </c>
      <c r="T658">
        <v>42</v>
      </c>
    </row>
    <row r="659" spans="1:20" x14ac:dyDescent="0.3">
      <c r="A659" t="s">
        <v>19</v>
      </c>
      <c r="B659" t="s">
        <v>140</v>
      </c>
      <c r="C659">
        <v>1181</v>
      </c>
      <c r="D659" s="3">
        <v>535000</v>
      </c>
      <c r="E659" s="1">
        <f>datos_limpios[[#This Row],[Price INR   ]]*0.011</f>
        <v>5885</v>
      </c>
      <c r="F659">
        <v>2017</v>
      </c>
      <c r="G659">
        <v>34908</v>
      </c>
      <c r="H659" t="s">
        <v>13</v>
      </c>
      <c r="I659" t="s">
        <v>14</v>
      </c>
      <c r="J659" t="s">
        <v>15</v>
      </c>
      <c r="K659" t="s">
        <v>16</v>
      </c>
      <c r="L659" t="s">
        <v>29</v>
      </c>
      <c r="M659" t="s">
        <v>141</v>
      </c>
      <c r="N659" s="2" t="str">
        <f t="shared" si="10"/>
        <v/>
      </c>
      <c r="O659">
        <v>3.9950000000000001</v>
      </c>
      <c r="P659">
        <v>1.7450000000000001</v>
      </c>
      <c r="Q659">
        <v>1.5</v>
      </c>
      <c r="R659">
        <v>5</v>
      </c>
      <c r="S659" t="str">
        <f>IF(datos_limpios[[#This Row],[Seating Capacity ]]&gt;4,"SI","NO")</f>
        <v>SI</v>
      </c>
      <c r="T659">
        <v>37</v>
      </c>
    </row>
    <row r="660" spans="1:20" x14ac:dyDescent="0.3">
      <c r="A660" t="s">
        <v>19</v>
      </c>
      <c r="B660" t="s">
        <v>540</v>
      </c>
      <c r="C660">
        <v>1190</v>
      </c>
      <c r="D660" s="3">
        <v>550000</v>
      </c>
      <c r="E660" s="1">
        <f>datos_limpios[[#This Row],[Price INR   ]]*0.011</f>
        <v>6050</v>
      </c>
      <c r="F660">
        <v>2019</v>
      </c>
      <c r="G660">
        <v>29000</v>
      </c>
      <c r="H660" t="s">
        <v>13</v>
      </c>
      <c r="I660" t="s">
        <v>14</v>
      </c>
      <c r="J660" t="s">
        <v>15</v>
      </c>
      <c r="K660" t="s">
        <v>16</v>
      </c>
      <c r="L660" t="s">
        <v>29</v>
      </c>
      <c r="M660" t="s">
        <v>141</v>
      </c>
      <c r="N660" s="2" t="str">
        <f t="shared" si="10"/>
        <v/>
      </c>
      <c r="O660">
        <v>3.85</v>
      </c>
      <c r="P660">
        <v>1.6950000000000001</v>
      </c>
      <c r="Q660">
        <v>1.53</v>
      </c>
      <c r="R660">
        <v>5</v>
      </c>
      <c r="S660" t="str">
        <f>IF(datos_limpios[[#This Row],[Seating Capacity ]]&gt;4,"SI","NO")</f>
        <v>SI</v>
      </c>
      <c r="T660">
        <v>42</v>
      </c>
    </row>
    <row r="661" spans="1:20" x14ac:dyDescent="0.3">
      <c r="A661" t="s">
        <v>19</v>
      </c>
      <c r="B661" t="s">
        <v>1040</v>
      </c>
      <c r="C661">
        <v>1212</v>
      </c>
      <c r="D661" s="3">
        <v>579000</v>
      </c>
      <c r="E661" s="1">
        <f>datos_limpios[[#This Row],[Price INR   ]]*0.011</f>
        <v>6369</v>
      </c>
      <c r="F661">
        <v>2019</v>
      </c>
      <c r="G661">
        <v>50860</v>
      </c>
      <c r="H661" t="s">
        <v>13</v>
      </c>
      <c r="I661" t="s">
        <v>14</v>
      </c>
      <c r="J661" t="s">
        <v>15</v>
      </c>
      <c r="K661" t="s">
        <v>16</v>
      </c>
      <c r="L661" t="s">
        <v>29</v>
      </c>
      <c r="M661" t="s">
        <v>34</v>
      </c>
      <c r="N661" s="2" t="str">
        <f t="shared" si="10"/>
        <v/>
      </c>
      <c r="O661">
        <v>3.6549999999999998</v>
      </c>
      <c r="P661">
        <v>1.62</v>
      </c>
      <c r="Q661">
        <v>1.675</v>
      </c>
      <c r="R661">
        <v>5</v>
      </c>
      <c r="S661" t="str">
        <f>IF(datos_limpios[[#This Row],[Seating Capacity ]]&gt;4,"SI","NO")</f>
        <v>SI</v>
      </c>
      <c r="T661">
        <v>32</v>
      </c>
    </row>
    <row r="662" spans="1:20" x14ac:dyDescent="0.3">
      <c r="A662" t="s">
        <v>19</v>
      </c>
      <c r="B662" t="s">
        <v>540</v>
      </c>
      <c r="C662">
        <v>1214</v>
      </c>
      <c r="D662" s="3">
        <v>580000</v>
      </c>
      <c r="E662" s="1">
        <f>datos_limpios[[#This Row],[Price INR   ]]*0.011</f>
        <v>6380</v>
      </c>
      <c r="F662">
        <v>2019</v>
      </c>
      <c r="G662">
        <v>17881</v>
      </c>
      <c r="H662" t="s">
        <v>13</v>
      </c>
      <c r="I662" t="s">
        <v>14</v>
      </c>
      <c r="J662" t="s">
        <v>15</v>
      </c>
      <c r="K662" t="s">
        <v>16</v>
      </c>
      <c r="L662" t="s">
        <v>29</v>
      </c>
      <c r="M662" t="s">
        <v>141</v>
      </c>
      <c r="N662" s="2" t="str">
        <f t="shared" si="10"/>
        <v/>
      </c>
      <c r="O662">
        <v>3.85</v>
      </c>
      <c r="P662">
        <v>1.6950000000000001</v>
      </c>
      <c r="Q662">
        <v>1.53</v>
      </c>
      <c r="R662">
        <v>5</v>
      </c>
      <c r="S662" t="str">
        <f>IF(datos_limpios[[#This Row],[Seating Capacity ]]&gt;4,"SI","NO")</f>
        <v>SI</v>
      </c>
      <c r="T662">
        <v>42</v>
      </c>
    </row>
    <row r="663" spans="1:20" x14ac:dyDescent="0.3">
      <c r="A663" t="s">
        <v>19</v>
      </c>
      <c r="B663" t="s">
        <v>929</v>
      </c>
      <c r="C663">
        <v>1225</v>
      </c>
      <c r="D663" s="3">
        <v>595000</v>
      </c>
      <c r="E663" s="1">
        <f>datos_limpios[[#This Row],[Price INR   ]]*0.011</f>
        <v>6545</v>
      </c>
      <c r="F663">
        <v>2016</v>
      </c>
      <c r="G663">
        <v>26357</v>
      </c>
      <c r="H663" t="s">
        <v>13</v>
      </c>
      <c r="I663" t="s">
        <v>14</v>
      </c>
      <c r="J663" t="s">
        <v>15</v>
      </c>
      <c r="K663" t="s">
        <v>16</v>
      </c>
      <c r="L663" t="s">
        <v>29</v>
      </c>
      <c r="M663" t="s">
        <v>141</v>
      </c>
      <c r="N663" s="2" t="str">
        <f t="shared" si="10"/>
        <v/>
      </c>
      <c r="O663">
        <v>3.85</v>
      </c>
      <c r="P663">
        <v>1.6950000000000001</v>
      </c>
      <c r="Q663">
        <v>1.53</v>
      </c>
      <c r="R663">
        <v>5</v>
      </c>
      <c r="S663" t="str">
        <f>IF(datos_limpios[[#This Row],[Seating Capacity ]]&gt;4,"SI","NO")</f>
        <v>SI</v>
      </c>
      <c r="T663">
        <v>42</v>
      </c>
    </row>
    <row r="664" spans="1:20" x14ac:dyDescent="0.3">
      <c r="A664" t="s">
        <v>19</v>
      </c>
      <c r="B664" t="s">
        <v>1106</v>
      </c>
      <c r="C664">
        <v>1245</v>
      </c>
      <c r="D664" s="3">
        <v>625000</v>
      </c>
      <c r="E664" s="1">
        <f>datos_limpios[[#This Row],[Price INR   ]]*0.011</f>
        <v>6875</v>
      </c>
      <c r="F664">
        <v>2022</v>
      </c>
      <c r="G664">
        <v>7000</v>
      </c>
      <c r="H664" t="s">
        <v>13</v>
      </c>
      <c r="I664" t="s">
        <v>14</v>
      </c>
      <c r="J664" t="s">
        <v>15</v>
      </c>
      <c r="K664" t="s">
        <v>16</v>
      </c>
      <c r="L664" t="s">
        <v>175</v>
      </c>
      <c r="M664" t="s">
        <v>1107</v>
      </c>
      <c r="N664" s="2" t="str">
        <f t="shared" si="10"/>
        <v/>
      </c>
      <c r="O664">
        <v>3.6749999999999998</v>
      </c>
      <c r="P664">
        <v>1.4750000000000001</v>
      </c>
      <c r="Q664">
        <v>1.825</v>
      </c>
      <c r="R664">
        <v>7</v>
      </c>
      <c r="S664" t="str">
        <f>IF(datos_limpios[[#This Row],[Seating Capacity ]]&gt;4,"SI","NO")</f>
        <v>SI</v>
      </c>
      <c r="T664">
        <v>40</v>
      </c>
    </row>
    <row r="665" spans="1:20" x14ac:dyDescent="0.3">
      <c r="A665" t="s">
        <v>19</v>
      </c>
      <c r="B665" t="s">
        <v>38</v>
      </c>
      <c r="C665">
        <v>1272</v>
      </c>
      <c r="D665" s="3">
        <v>675000</v>
      </c>
      <c r="E665" s="1">
        <f>datos_limpios[[#This Row],[Price INR   ]]*0.011</f>
        <v>7425</v>
      </c>
      <c r="F665">
        <v>2017</v>
      </c>
      <c r="G665">
        <v>73315</v>
      </c>
      <c r="H665" t="s">
        <v>13</v>
      </c>
      <c r="I665" t="s">
        <v>14</v>
      </c>
      <c r="J665" t="s">
        <v>15</v>
      </c>
      <c r="K665" t="s">
        <v>16</v>
      </c>
      <c r="L665" t="s">
        <v>39</v>
      </c>
      <c r="M665" t="s">
        <v>40</v>
      </c>
      <c r="N665" s="2" t="str">
        <f t="shared" si="10"/>
        <v/>
      </c>
      <c r="O665">
        <v>4.49</v>
      </c>
      <c r="P665">
        <v>1.73</v>
      </c>
      <c r="Q665">
        <v>1.4850000000000001</v>
      </c>
      <c r="R665">
        <v>5</v>
      </c>
      <c r="S665" t="str">
        <f>IF(datos_limpios[[#This Row],[Seating Capacity ]]&gt;4,"SI","NO")</f>
        <v>SI</v>
      </c>
      <c r="T665">
        <v>43</v>
      </c>
    </row>
    <row r="666" spans="1:20" x14ac:dyDescent="0.3">
      <c r="A666" t="s">
        <v>19</v>
      </c>
      <c r="B666" t="s">
        <v>880</v>
      </c>
      <c r="C666">
        <v>1287</v>
      </c>
      <c r="D666" s="3">
        <v>695000</v>
      </c>
      <c r="E666" s="1">
        <f>datos_limpios[[#This Row],[Price INR   ]]*0.011</f>
        <v>7645</v>
      </c>
      <c r="F666">
        <v>2018</v>
      </c>
      <c r="G666">
        <v>31000</v>
      </c>
      <c r="H666" t="s">
        <v>13</v>
      </c>
      <c r="I666" t="s">
        <v>14</v>
      </c>
      <c r="J666" t="s">
        <v>15</v>
      </c>
      <c r="K666" t="s">
        <v>16</v>
      </c>
      <c r="L666" t="s">
        <v>29</v>
      </c>
      <c r="M666" t="s">
        <v>101</v>
      </c>
      <c r="N666" s="2" t="str">
        <f t="shared" si="10"/>
        <v/>
      </c>
      <c r="O666">
        <v>3.9950000000000001</v>
      </c>
      <c r="P666">
        <v>1.7350000000000001</v>
      </c>
      <c r="Q666">
        <v>1.5149999999999999</v>
      </c>
      <c r="R666">
        <v>5</v>
      </c>
      <c r="S666" t="str">
        <f>IF(datos_limpios[[#This Row],[Seating Capacity ]]&gt;4,"SI","NO")</f>
        <v>SI</v>
      </c>
      <c r="T666">
        <v>37</v>
      </c>
    </row>
    <row r="667" spans="1:20" x14ac:dyDescent="0.3">
      <c r="A667" t="s">
        <v>19</v>
      </c>
      <c r="B667" t="s">
        <v>140</v>
      </c>
      <c r="C667">
        <v>1300</v>
      </c>
      <c r="D667" s="3">
        <v>715000</v>
      </c>
      <c r="E667" s="1">
        <f>datos_limpios[[#This Row],[Price INR   ]]*0.011</f>
        <v>7864.9999999999991</v>
      </c>
      <c r="F667">
        <v>2021</v>
      </c>
      <c r="G667">
        <v>16000</v>
      </c>
      <c r="H667" t="s">
        <v>13</v>
      </c>
      <c r="I667" t="s">
        <v>14</v>
      </c>
      <c r="J667" t="s">
        <v>15</v>
      </c>
      <c r="K667" t="s">
        <v>16</v>
      </c>
      <c r="L667" t="s">
        <v>29</v>
      </c>
      <c r="M667" t="s">
        <v>141</v>
      </c>
      <c r="N667" s="2" t="str">
        <f t="shared" si="10"/>
        <v/>
      </c>
      <c r="O667">
        <v>3.9950000000000001</v>
      </c>
      <c r="P667">
        <v>1.7450000000000001</v>
      </c>
      <c r="Q667">
        <v>1.5</v>
      </c>
      <c r="R667">
        <v>5</v>
      </c>
      <c r="S667" t="str">
        <f>IF(datos_limpios[[#This Row],[Seating Capacity ]]&gt;4,"SI","NO")</f>
        <v>SI</v>
      </c>
      <c r="T667">
        <v>37</v>
      </c>
    </row>
    <row r="668" spans="1:20" x14ac:dyDescent="0.3">
      <c r="A668" t="s">
        <v>19</v>
      </c>
      <c r="B668" t="s">
        <v>1290</v>
      </c>
      <c r="C668">
        <v>1309</v>
      </c>
      <c r="D668" s="3">
        <v>725000</v>
      </c>
      <c r="E668" s="1">
        <f>datos_limpios[[#This Row],[Price INR   ]]*0.011</f>
        <v>7974.9999999999991</v>
      </c>
      <c r="F668">
        <v>2016</v>
      </c>
      <c r="G668">
        <v>53000</v>
      </c>
      <c r="H668" t="s">
        <v>13</v>
      </c>
      <c r="I668" t="s">
        <v>14</v>
      </c>
      <c r="J668" t="s">
        <v>15</v>
      </c>
      <c r="K668" t="s">
        <v>16</v>
      </c>
      <c r="L668" t="s">
        <v>39</v>
      </c>
      <c r="M668" t="s">
        <v>813</v>
      </c>
      <c r="N668" s="2" t="str">
        <f t="shared" si="10"/>
        <v/>
      </c>
      <c r="O668">
        <v>4.2960000000000003</v>
      </c>
      <c r="P668">
        <v>1.6950000000000001</v>
      </c>
      <c r="Q668">
        <v>1.6850000000000001</v>
      </c>
      <c r="R668">
        <v>7</v>
      </c>
      <c r="S668" t="str">
        <f>IF(datos_limpios[[#This Row],[Seating Capacity ]]&gt;4,"SI","NO")</f>
        <v>SI</v>
      </c>
      <c r="T668">
        <v>45</v>
      </c>
    </row>
    <row r="669" spans="1:20" x14ac:dyDescent="0.3">
      <c r="A669" t="s">
        <v>19</v>
      </c>
      <c r="B669" t="s">
        <v>187</v>
      </c>
      <c r="C669">
        <v>1328</v>
      </c>
      <c r="D669" s="3">
        <v>775000</v>
      </c>
      <c r="E669" s="1">
        <f>datos_limpios[[#This Row],[Price INR   ]]*0.011</f>
        <v>8525</v>
      </c>
      <c r="F669">
        <v>2021</v>
      </c>
      <c r="G669">
        <v>24000</v>
      </c>
      <c r="H669" t="s">
        <v>13</v>
      </c>
      <c r="I669" t="s">
        <v>43</v>
      </c>
      <c r="J669" t="s">
        <v>15</v>
      </c>
      <c r="K669" t="s">
        <v>16</v>
      </c>
      <c r="L669" t="s">
        <v>29</v>
      </c>
      <c r="M669" t="s">
        <v>101</v>
      </c>
      <c r="N669" s="2" t="str">
        <f t="shared" si="10"/>
        <v/>
      </c>
      <c r="O669">
        <v>3.8450000000000002</v>
      </c>
      <c r="P669">
        <v>1.7350000000000001</v>
      </c>
      <c r="Q669">
        <v>1.53</v>
      </c>
      <c r="R669">
        <v>5</v>
      </c>
      <c r="S669" t="str">
        <f>IF(datos_limpios[[#This Row],[Seating Capacity ]]&gt;4,"SI","NO")</f>
        <v>SI</v>
      </c>
      <c r="T669">
        <v>37</v>
      </c>
    </row>
    <row r="670" spans="1:20" x14ac:dyDescent="0.3">
      <c r="A670" t="s">
        <v>19</v>
      </c>
      <c r="B670" t="s">
        <v>1077</v>
      </c>
      <c r="C670">
        <v>1338</v>
      </c>
      <c r="D670" s="3">
        <v>795000</v>
      </c>
      <c r="E670" s="1">
        <f>datos_limpios[[#This Row],[Price INR   ]]*0.011</f>
        <v>8745</v>
      </c>
      <c r="F670">
        <v>2017</v>
      </c>
      <c r="G670">
        <v>9000</v>
      </c>
      <c r="H670" t="s">
        <v>13</v>
      </c>
      <c r="I670" t="s">
        <v>14</v>
      </c>
      <c r="J670" t="s">
        <v>15</v>
      </c>
      <c r="K670" t="s">
        <v>16</v>
      </c>
      <c r="L670" t="s">
        <v>39</v>
      </c>
      <c r="M670" t="s">
        <v>813</v>
      </c>
      <c r="N670" s="2" t="str">
        <f t="shared" si="10"/>
        <v/>
      </c>
      <c r="O670">
        <v>4.2960000000000003</v>
      </c>
      <c r="P670">
        <v>1.6950000000000001</v>
      </c>
      <c r="Q670">
        <v>1.6850000000000001</v>
      </c>
      <c r="R670">
        <v>7</v>
      </c>
      <c r="S670" t="str">
        <f>IF(datos_limpios[[#This Row],[Seating Capacity ]]&gt;4,"SI","NO")</f>
        <v>SI</v>
      </c>
      <c r="T670">
        <v>45</v>
      </c>
    </row>
    <row r="671" spans="1:20" x14ac:dyDescent="0.3">
      <c r="A671" t="s">
        <v>19</v>
      </c>
      <c r="B671" t="s">
        <v>1315</v>
      </c>
      <c r="C671">
        <v>1359</v>
      </c>
      <c r="D671" s="3">
        <v>850000</v>
      </c>
      <c r="E671" s="1">
        <f>datos_limpios[[#This Row],[Price INR   ]]*0.011</f>
        <v>9350</v>
      </c>
      <c r="F671">
        <v>2019</v>
      </c>
      <c r="G671">
        <v>32000</v>
      </c>
      <c r="H671" t="s">
        <v>13</v>
      </c>
      <c r="I671" t="s">
        <v>43</v>
      </c>
      <c r="J671" t="s">
        <v>15</v>
      </c>
      <c r="K671" t="s">
        <v>16</v>
      </c>
      <c r="L671" t="s">
        <v>61</v>
      </c>
      <c r="M671" t="s">
        <v>62</v>
      </c>
      <c r="N671" s="2" t="str">
        <f t="shared" si="10"/>
        <v/>
      </c>
      <c r="O671">
        <v>4.49</v>
      </c>
      <c r="P671">
        <v>1.73</v>
      </c>
      <c r="Q671">
        <v>1.4850000000000001</v>
      </c>
      <c r="R671">
        <v>5</v>
      </c>
      <c r="S671" t="str">
        <f>IF(datos_limpios[[#This Row],[Seating Capacity ]]&gt;4,"SI","NO")</f>
        <v>SI</v>
      </c>
      <c r="T671">
        <v>43</v>
      </c>
    </row>
    <row r="672" spans="1:20" x14ac:dyDescent="0.3">
      <c r="A672" t="s">
        <v>19</v>
      </c>
      <c r="B672" t="s">
        <v>77</v>
      </c>
      <c r="C672">
        <v>1366</v>
      </c>
      <c r="D672" s="3">
        <v>894999</v>
      </c>
      <c r="E672" s="1">
        <f>datos_limpios[[#This Row],[Price INR   ]]*0.011</f>
        <v>9844.9889999999996</v>
      </c>
      <c r="F672">
        <v>2018</v>
      </c>
      <c r="G672">
        <v>21365</v>
      </c>
      <c r="H672" t="s">
        <v>13</v>
      </c>
      <c r="I672" t="s">
        <v>43</v>
      </c>
      <c r="J672" t="s">
        <v>15</v>
      </c>
      <c r="K672" t="s">
        <v>16</v>
      </c>
      <c r="L672" t="s">
        <v>29</v>
      </c>
      <c r="M672" t="s">
        <v>34</v>
      </c>
      <c r="N672" s="2" t="str">
        <f t="shared" si="10"/>
        <v/>
      </c>
      <c r="O672">
        <v>3.9950000000000001</v>
      </c>
      <c r="P672">
        <v>1.7450000000000001</v>
      </c>
      <c r="Q672">
        <v>1.51</v>
      </c>
      <c r="R672">
        <v>5</v>
      </c>
      <c r="S672" t="str">
        <f>IF(datos_limpios[[#This Row],[Seating Capacity ]]&gt;4,"SI","NO")</f>
        <v>SI</v>
      </c>
      <c r="T672">
        <v>37</v>
      </c>
    </row>
    <row r="673" spans="1:20" x14ac:dyDescent="0.3">
      <c r="A673" t="s">
        <v>19</v>
      </c>
      <c r="B673" t="s">
        <v>712</v>
      </c>
      <c r="C673">
        <v>1368</v>
      </c>
      <c r="D673" s="3">
        <v>899000</v>
      </c>
      <c r="E673" s="1">
        <f>datos_limpios[[#This Row],[Price INR   ]]*0.011</f>
        <v>9889</v>
      </c>
      <c r="F673">
        <v>2018</v>
      </c>
      <c r="G673">
        <v>13066</v>
      </c>
      <c r="H673" t="s">
        <v>13</v>
      </c>
      <c r="I673" t="s">
        <v>14</v>
      </c>
      <c r="J673" t="s">
        <v>15</v>
      </c>
      <c r="K673" t="s">
        <v>16</v>
      </c>
      <c r="L673" t="s">
        <v>39</v>
      </c>
      <c r="M673" t="s">
        <v>40</v>
      </c>
      <c r="N673" s="2" t="str">
        <f t="shared" si="10"/>
        <v/>
      </c>
      <c r="O673">
        <v>4.49</v>
      </c>
      <c r="P673">
        <v>1.73</v>
      </c>
      <c r="Q673">
        <v>1.4850000000000001</v>
      </c>
      <c r="R673">
        <v>5</v>
      </c>
      <c r="S673" t="str">
        <f>IF(datos_limpios[[#This Row],[Seating Capacity ]]&gt;4,"SI","NO")</f>
        <v>SI</v>
      </c>
      <c r="T673">
        <v>43</v>
      </c>
    </row>
    <row r="674" spans="1:20" x14ac:dyDescent="0.3">
      <c r="A674" t="s">
        <v>19</v>
      </c>
      <c r="B674" t="s">
        <v>790</v>
      </c>
      <c r="C674">
        <v>1391</v>
      </c>
      <c r="D674" s="3">
        <v>1225000</v>
      </c>
      <c r="E674" s="1">
        <f>datos_limpios[[#This Row],[Price INR   ]]*0.011</f>
        <v>13475</v>
      </c>
      <c r="F674">
        <v>2022</v>
      </c>
      <c r="G674">
        <v>16000</v>
      </c>
      <c r="H674" t="s">
        <v>13</v>
      </c>
      <c r="I674" t="s">
        <v>14</v>
      </c>
      <c r="J674" t="s">
        <v>15</v>
      </c>
      <c r="K674" t="s">
        <v>16</v>
      </c>
      <c r="L674" t="s">
        <v>61</v>
      </c>
      <c r="M674" t="s">
        <v>62</v>
      </c>
      <c r="N674" s="2" t="str">
        <f t="shared" si="10"/>
        <v/>
      </c>
      <c r="O674">
        <v>4.4450000000000003</v>
      </c>
      <c r="P674">
        <v>1.7749999999999999</v>
      </c>
      <c r="Q674">
        <v>1.7</v>
      </c>
      <c r="R674">
        <v>6</v>
      </c>
      <c r="S674" t="str">
        <f>IF(datos_limpios[[#This Row],[Seating Capacity ]]&gt;4,"SI","NO")</f>
        <v>SI</v>
      </c>
      <c r="T674">
        <v>45</v>
      </c>
    </row>
    <row r="675" spans="1:20" x14ac:dyDescent="0.3">
      <c r="A675" t="s">
        <v>119</v>
      </c>
      <c r="B675" t="s">
        <v>132</v>
      </c>
      <c r="C675">
        <v>1441</v>
      </c>
      <c r="D675" s="3">
        <v>2400000</v>
      </c>
      <c r="E675" s="1">
        <f>datos_limpios[[#This Row],[Price INR   ]]*0.011</f>
        <v>26400</v>
      </c>
      <c r="F675">
        <v>2010</v>
      </c>
      <c r="G675">
        <v>34105</v>
      </c>
      <c r="H675" t="s">
        <v>13</v>
      </c>
      <c r="I675" t="s">
        <v>43</v>
      </c>
      <c r="J675" t="s">
        <v>15</v>
      </c>
      <c r="K675" t="s">
        <v>16</v>
      </c>
      <c r="L675" t="s">
        <v>133</v>
      </c>
      <c r="M675" t="s">
        <v>134</v>
      </c>
      <c r="N675" s="2" t="str">
        <f t="shared" si="10"/>
        <v/>
      </c>
      <c r="O675">
        <v>4.0819999999999999</v>
      </c>
      <c r="P675">
        <v>1.7769999999999999</v>
      </c>
      <c r="Q675">
        <v>1.2969999999999999</v>
      </c>
      <c r="R675">
        <v>2</v>
      </c>
      <c r="S675" t="str">
        <f>IF(datos_limpios[[#This Row],[Seating Capacity ]]&gt;4,"SI","NO")</f>
        <v>NO</v>
      </c>
      <c r="T675">
        <v>70</v>
      </c>
    </row>
    <row r="676" spans="1:20" x14ac:dyDescent="0.3">
      <c r="A676" t="s">
        <v>119</v>
      </c>
      <c r="B676" t="s">
        <v>751</v>
      </c>
      <c r="C676">
        <v>1530</v>
      </c>
      <c r="D676" s="3">
        <v>7100000</v>
      </c>
      <c r="E676" s="1">
        <f>datos_limpios[[#This Row],[Price INR   ]]*0.011</f>
        <v>78100</v>
      </c>
      <c r="F676">
        <v>2022</v>
      </c>
      <c r="G676">
        <v>2500</v>
      </c>
      <c r="H676" t="s">
        <v>13</v>
      </c>
      <c r="I676" t="s">
        <v>43</v>
      </c>
      <c r="J676" t="s">
        <v>15</v>
      </c>
      <c r="K676" t="s">
        <v>16</v>
      </c>
      <c r="L676" t="s">
        <v>232</v>
      </c>
      <c r="M676" t="s">
        <v>752</v>
      </c>
      <c r="N676" s="2" t="str">
        <f t="shared" si="10"/>
        <v/>
      </c>
      <c r="O676">
        <v>5.0629999999999997</v>
      </c>
      <c r="P676">
        <v>1.86</v>
      </c>
      <c r="Q676">
        <v>1.494</v>
      </c>
      <c r="R676">
        <v>5</v>
      </c>
      <c r="S676" t="str">
        <f>IF(datos_limpios[[#This Row],[Seating Capacity ]]&gt;4,"SI","NO")</f>
        <v>SI</v>
      </c>
      <c r="T676">
        <v>80</v>
      </c>
    </row>
    <row r="677" spans="1:20" x14ac:dyDescent="0.3">
      <c r="A677" t="s">
        <v>227</v>
      </c>
      <c r="B677" t="s">
        <v>902</v>
      </c>
      <c r="C677">
        <v>1610</v>
      </c>
      <c r="D677" s="3">
        <v>10900000</v>
      </c>
      <c r="E677" s="1">
        <f>datos_limpios[[#This Row],[Price INR   ]]*0.011</f>
        <v>119900</v>
      </c>
      <c r="F677">
        <v>2018</v>
      </c>
      <c r="G677">
        <v>6300</v>
      </c>
      <c r="H677" t="s">
        <v>13</v>
      </c>
      <c r="I677" t="s">
        <v>43</v>
      </c>
      <c r="J677" t="s">
        <v>15</v>
      </c>
      <c r="K677" t="s">
        <v>16</v>
      </c>
      <c r="L677" t="s">
        <v>650</v>
      </c>
      <c r="M677" t="s">
        <v>651</v>
      </c>
      <c r="N677" s="2" t="str">
        <f t="shared" si="10"/>
        <v/>
      </c>
      <c r="O677">
        <v>4.3789999999999996</v>
      </c>
      <c r="P677">
        <v>1.8009999999999999</v>
      </c>
      <c r="Q677">
        <v>1.2809999999999999</v>
      </c>
      <c r="R677">
        <v>2</v>
      </c>
      <c r="S677" t="str">
        <f>IF(datos_limpios[[#This Row],[Seating Capacity ]]&gt;4,"SI","NO")</f>
        <v>NO</v>
      </c>
      <c r="T677">
        <v>54</v>
      </c>
    </row>
    <row r="678" spans="1:20" x14ac:dyDescent="0.3">
      <c r="A678" t="s">
        <v>55</v>
      </c>
      <c r="B678" t="s">
        <v>1380</v>
      </c>
      <c r="C678">
        <v>1629</v>
      </c>
      <c r="D678" s="3">
        <v>375000</v>
      </c>
      <c r="E678" s="1">
        <f>datos_limpios[[#This Row],[Price INR   ]]*0.011</f>
        <v>4125</v>
      </c>
      <c r="F678">
        <v>2017</v>
      </c>
      <c r="G678">
        <v>45000</v>
      </c>
      <c r="H678" t="s">
        <v>13</v>
      </c>
      <c r="I678" t="s">
        <v>14</v>
      </c>
      <c r="J678" t="s">
        <v>15</v>
      </c>
      <c r="K678" t="s">
        <v>287</v>
      </c>
      <c r="L678" t="s">
        <v>57</v>
      </c>
      <c r="M678" t="s">
        <v>58</v>
      </c>
      <c r="N678" s="2" t="str">
        <f t="shared" si="10"/>
        <v/>
      </c>
      <c r="O678">
        <v>3.6789999999999998</v>
      </c>
      <c r="P678">
        <v>1.579</v>
      </c>
      <c r="Q678">
        <v>1.478</v>
      </c>
      <c r="R678">
        <v>5</v>
      </c>
      <c r="S678" t="str">
        <f>IF(datos_limpios[[#This Row],[Seating Capacity ]]&gt;4,"SI","NO")</f>
        <v>SI</v>
      </c>
      <c r="T678">
        <v>28</v>
      </c>
    </row>
    <row r="679" spans="1:20" x14ac:dyDescent="0.3">
      <c r="A679" t="s">
        <v>55</v>
      </c>
      <c r="B679" t="s">
        <v>56</v>
      </c>
      <c r="C679">
        <v>1635</v>
      </c>
      <c r="D679" s="3">
        <v>420000</v>
      </c>
      <c r="E679" s="1">
        <f>datos_limpios[[#This Row],[Price INR   ]]*0.011</f>
        <v>4620</v>
      </c>
      <c r="F679">
        <v>2017</v>
      </c>
      <c r="G679">
        <v>43000</v>
      </c>
      <c r="H679" t="s">
        <v>13</v>
      </c>
      <c r="I679" t="s">
        <v>14</v>
      </c>
      <c r="J679" t="s">
        <v>15</v>
      </c>
      <c r="K679" t="s">
        <v>287</v>
      </c>
      <c r="L679" t="s">
        <v>57</v>
      </c>
      <c r="M679" t="s">
        <v>58</v>
      </c>
      <c r="N679" s="2" t="str">
        <f t="shared" si="10"/>
        <v/>
      </c>
      <c r="O679">
        <v>3.6789999999999998</v>
      </c>
      <c r="P679">
        <v>1.579</v>
      </c>
      <c r="Q679">
        <v>1.478</v>
      </c>
      <c r="R679">
        <v>5</v>
      </c>
      <c r="S679" t="str">
        <f>IF(datos_limpios[[#This Row],[Seating Capacity ]]&gt;4,"SI","NO")</f>
        <v>SI</v>
      </c>
      <c r="T679">
        <v>28</v>
      </c>
    </row>
    <row r="680" spans="1:20" x14ac:dyDescent="0.3">
      <c r="A680" t="s">
        <v>55</v>
      </c>
      <c r="B680" t="s">
        <v>934</v>
      </c>
      <c r="C680">
        <v>1639</v>
      </c>
      <c r="D680" s="3">
        <v>434999</v>
      </c>
      <c r="E680" s="1">
        <f>datos_limpios[[#This Row],[Price INR   ]]*0.011</f>
        <v>4784.9889999999996</v>
      </c>
      <c r="F680">
        <v>2019</v>
      </c>
      <c r="G680">
        <v>32000</v>
      </c>
      <c r="H680" t="s">
        <v>13</v>
      </c>
      <c r="I680" t="s">
        <v>14</v>
      </c>
      <c r="J680" t="s">
        <v>15</v>
      </c>
      <c r="K680" t="s">
        <v>16</v>
      </c>
      <c r="L680" t="s">
        <v>402</v>
      </c>
      <c r="M680" t="s">
        <v>403</v>
      </c>
      <c r="N680" s="2" t="str">
        <f t="shared" si="10"/>
        <v/>
      </c>
      <c r="O680">
        <v>3.6789999999999998</v>
      </c>
      <c r="P680">
        <v>1.579</v>
      </c>
      <c r="Q680">
        <v>1.478</v>
      </c>
      <c r="R680">
        <v>5</v>
      </c>
      <c r="S680" t="str">
        <f>IF(datos_limpios[[#This Row],[Seating Capacity ]]&gt;4,"SI","NO")</f>
        <v>SI</v>
      </c>
      <c r="T680">
        <v>28</v>
      </c>
    </row>
    <row r="681" spans="1:20" x14ac:dyDescent="0.3">
      <c r="A681" t="s">
        <v>55</v>
      </c>
      <c r="B681" t="s">
        <v>56</v>
      </c>
      <c r="C681">
        <v>1641</v>
      </c>
      <c r="D681" s="3">
        <v>459999</v>
      </c>
      <c r="E681" s="1">
        <f>datos_limpios[[#This Row],[Price INR   ]]*0.011</f>
        <v>5059.9889999999996</v>
      </c>
      <c r="F681">
        <v>2018</v>
      </c>
      <c r="G681">
        <v>22541</v>
      </c>
      <c r="H681" t="s">
        <v>13</v>
      </c>
      <c r="I681" t="s">
        <v>14</v>
      </c>
      <c r="J681" t="s">
        <v>15</v>
      </c>
      <c r="K681" t="s">
        <v>16</v>
      </c>
      <c r="L681" t="s">
        <v>57</v>
      </c>
      <c r="M681" t="s">
        <v>58</v>
      </c>
      <c r="N681" s="2" t="str">
        <f t="shared" si="10"/>
        <v/>
      </c>
      <c r="O681">
        <v>3.6789999999999998</v>
      </c>
      <c r="P681">
        <v>1.579</v>
      </c>
      <c r="Q681">
        <v>1.478</v>
      </c>
      <c r="R681">
        <v>5</v>
      </c>
      <c r="S681" t="str">
        <f>IF(datos_limpios[[#This Row],[Seating Capacity ]]&gt;4,"SI","NO")</f>
        <v>SI</v>
      </c>
      <c r="T681">
        <v>28</v>
      </c>
    </row>
    <row r="682" spans="1:20" x14ac:dyDescent="0.3">
      <c r="A682" t="s">
        <v>46</v>
      </c>
      <c r="B682" t="s">
        <v>1066</v>
      </c>
      <c r="C682">
        <v>1673</v>
      </c>
      <c r="D682" s="3">
        <v>900000</v>
      </c>
      <c r="E682" s="1">
        <f>datos_limpios[[#This Row],[Price INR   ]]*0.011</f>
        <v>9900</v>
      </c>
      <c r="F682">
        <v>2018</v>
      </c>
      <c r="G682">
        <v>55000</v>
      </c>
      <c r="H682" t="s">
        <v>13</v>
      </c>
      <c r="I682" t="s">
        <v>43</v>
      </c>
      <c r="J682" t="s">
        <v>15</v>
      </c>
      <c r="K682" t="s">
        <v>23</v>
      </c>
      <c r="L682" t="s">
        <v>215</v>
      </c>
      <c r="M682" t="s">
        <v>392</v>
      </c>
      <c r="N682" s="2" t="str">
        <f t="shared" si="10"/>
        <v/>
      </c>
      <c r="O682">
        <v>4.4130000000000003</v>
      </c>
      <c r="P682">
        <v>1.6990000000000001</v>
      </c>
      <c r="Q682">
        <v>1.466</v>
      </c>
      <c r="R682">
        <v>5</v>
      </c>
      <c r="S682" t="str">
        <f>IF(datos_limpios[[#This Row],[Seating Capacity ]]&gt;4,"SI","NO")</f>
        <v>SI</v>
      </c>
      <c r="T682">
        <v>55</v>
      </c>
    </row>
    <row r="683" spans="1:20" x14ac:dyDescent="0.3">
      <c r="A683" t="s">
        <v>46</v>
      </c>
      <c r="B683" t="s">
        <v>47</v>
      </c>
      <c r="C683">
        <v>1678</v>
      </c>
      <c r="D683" s="3">
        <v>1300000</v>
      </c>
      <c r="E683" s="1">
        <f>datos_limpios[[#This Row],[Price INR   ]]*0.011</f>
        <v>14300</v>
      </c>
      <c r="F683">
        <v>2016</v>
      </c>
      <c r="G683">
        <v>55000</v>
      </c>
      <c r="H683" t="s">
        <v>13</v>
      </c>
      <c r="I683" t="s">
        <v>43</v>
      </c>
      <c r="J683" t="s">
        <v>15</v>
      </c>
      <c r="K683" t="s">
        <v>23</v>
      </c>
      <c r="L683" t="s">
        <v>48</v>
      </c>
      <c r="M683" t="s">
        <v>49</v>
      </c>
      <c r="N683" s="2" t="str">
        <f t="shared" si="10"/>
        <v/>
      </c>
      <c r="O683">
        <v>4.67</v>
      </c>
      <c r="P683">
        <v>1.8140000000000001</v>
      </c>
      <c r="Q683">
        <v>1.476</v>
      </c>
      <c r="R683">
        <v>5</v>
      </c>
      <c r="S683" t="str">
        <f>IF(datos_limpios[[#This Row],[Seating Capacity ]]&gt;4,"SI","NO")</f>
        <v>SI</v>
      </c>
      <c r="T683">
        <v>50</v>
      </c>
    </row>
    <row r="684" spans="1:20" x14ac:dyDescent="0.3">
      <c r="A684" t="s">
        <v>46</v>
      </c>
      <c r="B684" t="s">
        <v>47</v>
      </c>
      <c r="C684">
        <v>1682</v>
      </c>
      <c r="D684" s="3">
        <v>1495000</v>
      </c>
      <c r="E684" s="1">
        <f>datos_limpios[[#This Row],[Price INR   ]]*0.011</f>
        <v>16445</v>
      </c>
      <c r="F684">
        <v>2017</v>
      </c>
      <c r="G684">
        <v>28000</v>
      </c>
      <c r="H684" t="s">
        <v>13</v>
      </c>
      <c r="I684" t="s">
        <v>43</v>
      </c>
      <c r="J684" t="s">
        <v>15</v>
      </c>
      <c r="K684" t="s">
        <v>16</v>
      </c>
      <c r="L684" t="s">
        <v>48</v>
      </c>
      <c r="M684" t="s">
        <v>49</v>
      </c>
      <c r="N684" s="2" t="str">
        <f t="shared" si="10"/>
        <v/>
      </c>
      <c r="O684">
        <v>4.67</v>
      </c>
      <c r="P684">
        <v>1.8140000000000001</v>
      </c>
      <c r="Q684">
        <v>1.476</v>
      </c>
      <c r="R684">
        <v>5</v>
      </c>
      <c r="S684" t="str">
        <f>IF(datos_limpios[[#This Row],[Seating Capacity ]]&gt;4,"SI","NO")</f>
        <v>SI</v>
      </c>
      <c r="T684">
        <v>50</v>
      </c>
    </row>
    <row r="685" spans="1:20" x14ac:dyDescent="0.3">
      <c r="A685" t="s">
        <v>46</v>
      </c>
      <c r="B685" t="s">
        <v>915</v>
      </c>
      <c r="C685">
        <v>1688</v>
      </c>
      <c r="D685" s="3">
        <v>1685000</v>
      </c>
      <c r="E685" s="1">
        <f>datos_limpios[[#This Row],[Price INR   ]]*0.011</f>
        <v>18535</v>
      </c>
      <c r="F685">
        <v>2017</v>
      </c>
      <c r="G685">
        <v>28600</v>
      </c>
      <c r="H685" t="s">
        <v>13</v>
      </c>
      <c r="I685" t="s">
        <v>43</v>
      </c>
      <c r="J685" t="s">
        <v>15</v>
      </c>
      <c r="K685" t="s">
        <v>16</v>
      </c>
      <c r="L685" t="s">
        <v>48</v>
      </c>
      <c r="M685" t="s">
        <v>916</v>
      </c>
      <c r="N685" s="2" t="str">
        <f t="shared" si="10"/>
        <v/>
      </c>
      <c r="O685">
        <v>4.6589999999999998</v>
      </c>
      <c r="P685">
        <v>1.8140000000000001</v>
      </c>
      <c r="Q685">
        <v>1.476</v>
      </c>
      <c r="R685">
        <v>5</v>
      </c>
      <c r="S685" t="str">
        <f>IF(datos_limpios[[#This Row],[Seating Capacity ]]&gt;4,"SI","NO")</f>
        <v>SI</v>
      </c>
      <c r="T685">
        <v>50</v>
      </c>
    </row>
    <row r="686" spans="1:20" x14ac:dyDescent="0.3">
      <c r="A686" t="s">
        <v>63</v>
      </c>
      <c r="B686" t="s">
        <v>1231</v>
      </c>
      <c r="C686">
        <v>1704</v>
      </c>
      <c r="D686" s="3">
        <v>375000</v>
      </c>
      <c r="E686" s="1">
        <f>datos_limpios[[#This Row],[Price INR   ]]*0.011</f>
        <v>4125</v>
      </c>
      <c r="F686">
        <v>2018</v>
      </c>
      <c r="G686">
        <v>48144</v>
      </c>
      <c r="H686" t="s">
        <v>13</v>
      </c>
      <c r="I686" t="s">
        <v>14</v>
      </c>
      <c r="J686" t="s">
        <v>15</v>
      </c>
      <c r="K686" t="s">
        <v>16</v>
      </c>
      <c r="L686" t="s">
        <v>100</v>
      </c>
      <c r="M686" t="s">
        <v>113</v>
      </c>
      <c r="N686" s="2" t="str">
        <f t="shared" si="10"/>
        <v/>
      </c>
      <c r="O686">
        <v>3.992</v>
      </c>
      <c r="P686">
        <v>1.677</v>
      </c>
      <c r="Q686">
        <v>1.5369999999999999</v>
      </c>
      <c r="R686">
        <v>5</v>
      </c>
      <c r="S686" t="str">
        <f>IF(datos_limpios[[#This Row],[Seating Capacity ]]&gt;4,"SI","NO")</f>
        <v>SI</v>
      </c>
      <c r="T686">
        <v>35</v>
      </c>
    </row>
    <row r="687" spans="1:20" x14ac:dyDescent="0.3">
      <c r="A687" t="s">
        <v>63</v>
      </c>
      <c r="B687" t="s">
        <v>1029</v>
      </c>
      <c r="C687">
        <v>1726</v>
      </c>
      <c r="D687" s="3">
        <v>760000</v>
      </c>
      <c r="E687" s="1">
        <f>datos_limpios[[#This Row],[Price INR   ]]*0.011</f>
        <v>8360</v>
      </c>
      <c r="F687">
        <v>2018</v>
      </c>
      <c r="G687">
        <v>20251</v>
      </c>
      <c r="H687" t="s">
        <v>13</v>
      </c>
      <c r="I687" t="s">
        <v>14</v>
      </c>
      <c r="J687" t="s">
        <v>15</v>
      </c>
      <c r="K687" t="s">
        <v>16</v>
      </c>
      <c r="L687" t="s">
        <v>17</v>
      </c>
      <c r="M687" t="s">
        <v>388</v>
      </c>
      <c r="N687" s="2" t="str">
        <f t="shared" si="10"/>
        <v/>
      </c>
      <c r="O687">
        <v>3.9940000000000002</v>
      </c>
      <c r="P687">
        <v>1.8109999999999999</v>
      </c>
      <c r="Q687">
        <v>1.607</v>
      </c>
      <c r="R687">
        <v>5</v>
      </c>
      <c r="S687" t="str">
        <f>IF(datos_limpios[[#This Row],[Seating Capacity ]]&gt;4,"SI","NO")</f>
        <v>SI</v>
      </c>
      <c r="T687">
        <v>44</v>
      </c>
    </row>
    <row r="688" spans="1:20" x14ac:dyDescent="0.3">
      <c r="A688" t="s">
        <v>31</v>
      </c>
      <c r="B688" t="s">
        <v>238</v>
      </c>
      <c r="C688">
        <v>1775</v>
      </c>
      <c r="D688" s="3">
        <v>725000</v>
      </c>
      <c r="E688" s="1">
        <f>datos_limpios[[#This Row],[Price INR   ]]*0.011</f>
        <v>7974.9999999999991</v>
      </c>
      <c r="F688">
        <v>2014</v>
      </c>
      <c r="G688">
        <v>104814</v>
      </c>
      <c r="H688" t="s">
        <v>13</v>
      </c>
      <c r="I688" t="s">
        <v>14</v>
      </c>
      <c r="J688" t="s">
        <v>15</v>
      </c>
      <c r="K688" t="s">
        <v>16</v>
      </c>
      <c r="L688" t="s">
        <v>48</v>
      </c>
      <c r="M688" t="s">
        <v>127</v>
      </c>
      <c r="N688" s="2" t="str">
        <f t="shared" si="10"/>
        <v/>
      </c>
      <c r="O688">
        <v>4.54</v>
      </c>
      <c r="P688">
        <v>1.76</v>
      </c>
      <c r="Q688">
        <v>1.48</v>
      </c>
      <c r="R688">
        <v>5</v>
      </c>
      <c r="S688" t="str">
        <f>IF(datos_limpios[[#This Row],[Seating Capacity ]]&gt;4,"SI","NO")</f>
        <v>SI</v>
      </c>
      <c r="T688">
        <v>55</v>
      </c>
    </row>
    <row r="689" spans="1:20" x14ac:dyDescent="0.3">
      <c r="A689" t="s">
        <v>31</v>
      </c>
      <c r="B689" t="s">
        <v>928</v>
      </c>
      <c r="C689">
        <v>1785</v>
      </c>
      <c r="D689" s="3">
        <v>890000</v>
      </c>
      <c r="E689" s="1">
        <f>datos_limpios[[#This Row],[Price INR   ]]*0.011</f>
        <v>9790</v>
      </c>
      <c r="F689">
        <v>2014</v>
      </c>
      <c r="G689">
        <v>63000</v>
      </c>
      <c r="H689" t="s">
        <v>13</v>
      </c>
      <c r="I689" t="s">
        <v>43</v>
      </c>
      <c r="J689" t="s">
        <v>15</v>
      </c>
      <c r="K689" t="s">
        <v>16</v>
      </c>
      <c r="L689" t="s">
        <v>48</v>
      </c>
      <c r="M689" t="s">
        <v>127</v>
      </c>
      <c r="N689" s="2" t="str">
        <f t="shared" si="10"/>
        <v/>
      </c>
      <c r="O689">
        <v>4.54</v>
      </c>
      <c r="P689">
        <v>1.76</v>
      </c>
      <c r="Q689">
        <v>1.48</v>
      </c>
      <c r="R689">
        <v>5</v>
      </c>
      <c r="S689" t="str">
        <f>IF(datos_limpios[[#This Row],[Seating Capacity ]]&gt;4,"SI","NO")</f>
        <v>SI</v>
      </c>
      <c r="T689">
        <v>55</v>
      </c>
    </row>
    <row r="690" spans="1:20" x14ac:dyDescent="0.3">
      <c r="A690" t="s">
        <v>68</v>
      </c>
      <c r="B690" t="s">
        <v>69</v>
      </c>
      <c r="C690">
        <v>1896</v>
      </c>
      <c r="D690" s="3">
        <v>525000</v>
      </c>
      <c r="E690" s="1">
        <f>datos_limpios[[#This Row],[Price INR   ]]*0.011</f>
        <v>5775</v>
      </c>
      <c r="F690">
        <v>2015</v>
      </c>
      <c r="G690">
        <v>80852</v>
      </c>
      <c r="H690" t="s">
        <v>13</v>
      </c>
      <c r="I690" t="s">
        <v>43</v>
      </c>
      <c r="J690" t="s">
        <v>15</v>
      </c>
      <c r="K690" t="s">
        <v>23</v>
      </c>
      <c r="L690" t="s">
        <v>17</v>
      </c>
      <c r="M690" t="s">
        <v>70</v>
      </c>
      <c r="N690" s="2" t="str">
        <f t="shared" si="10"/>
        <v/>
      </c>
      <c r="O690">
        <v>3.97</v>
      </c>
      <c r="P690">
        <v>1.6819999999999999</v>
      </c>
      <c r="Q690">
        <v>1.4530000000000001</v>
      </c>
      <c r="R690">
        <v>5</v>
      </c>
      <c r="S690" t="str">
        <f>IF(datos_limpios[[#This Row],[Seating Capacity ]]&gt;4,"SI","NO")</f>
        <v>SI</v>
      </c>
      <c r="T690">
        <v>45</v>
      </c>
    </row>
    <row r="691" spans="1:20" x14ac:dyDescent="0.3">
      <c r="A691" t="s">
        <v>68</v>
      </c>
      <c r="B691" t="s">
        <v>479</v>
      </c>
      <c r="C691">
        <v>1899</v>
      </c>
      <c r="D691" s="3">
        <v>565000</v>
      </c>
      <c r="E691" s="1">
        <f>datos_limpios[[#This Row],[Price INR   ]]*0.011</f>
        <v>6215</v>
      </c>
      <c r="F691">
        <v>2014</v>
      </c>
      <c r="G691">
        <v>72782</v>
      </c>
      <c r="H691" t="s">
        <v>13</v>
      </c>
      <c r="I691" t="s">
        <v>14</v>
      </c>
      <c r="J691" t="s">
        <v>15</v>
      </c>
      <c r="K691" t="s">
        <v>16</v>
      </c>
      <c r="L691" t="s">
        <v>17</v>
      </c>
      <c r="M691" t="s">
        <v>199</v>
      </c>
      <c r="N691" s="2" t="str">
        <f t="shared" si="10"/>
        <v/>
      </c>
      <c r="O691">
        <v>3.97</v>
      </c>
      <c r="P691">
        <v>1.6819999999999999</v>
      </c>
      <c r="Q691">
        <v>1.4530000000000001</v>
      </c>
      <c r="R691">
        <v>5</v>
      </c>
      <c r="S691" t="str">
        <f>IF(datos_limpios[[#This Row],[Seating Capacity ]]&gt;4,"SI","NO")</f>
        <v>SI</v>
      </c>
      <c r="T691">
        <v>45</v>
      </c>
    </row>
    <row r="692" spans="1:20" x14ac:dyDescent="0.3">
      <c r="A692" t="s">
        <v>68</v>
      </c>
      <c r="B692" t="s">
        <v>715</v>
      </c>
      <c r="C692">
        <v>1908</v>
      </c>
      <c r="D692" s="3">
        <v>720000</v>
      </c>
      <c r="E692" s="1">
        <f>datos_limpios[[#This Row],[Price INR   ]]*0.011</f>
        <v>7919.9999999999991</v>
      </c>
      <c r="F692">
        <v>2018</v>
      </c>
      <c r="G692">
        <v>50197</v>
      </c>
      <c r="H692" t="s">
        <v>13</v>
      </c>
      <c r="I692" t="s">
        <v>14</v>
      </c>
      <c r="J692" t="s">
        <v>15</v>
      </c>
      <c r="K692" t="s">
        <v>16</v>
      </c>
      <c r="L692" t="s">
        <v>57</v>
      </c>
      <c r="M692" t="s">
        <v>716</v>
      </c>
      <c r="N692" s="2" t="str">
        <f t="shared" si="10"/>
        <v/>
      </c>
      <c r="O692">
        <v>3.9710000000000001</v>
      </c>
      <c r="P692">
        <v>1.6819999999999999</v>
      </c>
      <c r="Q692">
        <v>1.4690000000000001</v>
      </c>
      <c r="R692">
        <v>5</v>
      </c>
      <c r="S692" t="str">
        <f>IF(datos_limpios[[#This Row],[Seating Capacity ]]&gt;4,"SI","NO")</f>
        <v>SI</v>
      </c>
      <c r="T692">
        <v>45</v>
      </c>
    </row>
    <row r="693" spans="1:20" x14ac:dyDescent="0.3">
      <c r="A693" t="s">
        <v>68</v>
      </c>
      <c r="B693" t="s">
        <v>69</v>
      </c>
      <c r="C693">
        <v>1913</v>
      </c>
      <c r="D693" s="3">
        <v>944999</v>
      </c>
      <c r="E693" s="1">
        <f>datos_limpios[[#This Row],[Price INR   ]]*0.011</f>
        <v>10394.989</v>
      </c>
      <c r="F693">
        <v>2017</v>
      </c>
      <c r="G693">
        <v>41417</v>
      </c>
      <c r="H693" t="s">
        <v>13</v>
      </c>
      <c r="I693" t="s">
        <v>43</v>
      </c>
      <c r="J693" t="s">
        <v>15</v>
      </c>
      <c r="K693" t="s">
        <v>16</v>
      </c>
      <c r="L693" t="s">
        <v>29</v>
      </c>
      <c r="M693" t="s">
        <v>70</v>
      </c>
      <c r="N693" s="2" t="str">
        <f t="shared" si="10"/>
        <v/>
      </c>
      <c r="O693">
        <v>3.9710000000000001</v>
      </c>
      <c r="P693">
        <v>1.6819999999999999</v>
      </c>
      <c r="Q693">
        <v>1.4690000000000001</v>
      </c>
      <c r="R693">
        <v>5</v>
      </c>
      <c r="S693" t="str">
        <f>IF(datos_limpios[[#This Row],[Seating Capacity ]]&gt;4,"SI","NO")</f>
        <v>SI</v>
      </c>
      <c r="T693">
        <v>45</v>
      </c>
    </row>
    <row r="694" spans="1:20" x14ac:dyDescent="0.3">
      <c r="A694" t="s">
        <v>68</v>
      </c>
      <c r="B694" t="s">
        <v>1236</v>
      </c>
      <c r="C694">
        <v>1917</v>
      </c>
      <c r="D694" s="3">
        <v>1200000</v>
      </c>
      <c r="E694" s="1">
        <f>datos_limpios[[#This Row],[Price INR   ]]*0.011</f>
        <v>13200</v>
      </c>
      <c r="F694">
        <v>2021</v>
      </c>
      <c r="G694">
        <v>37230</v>
      </c>
      <c r="H694" t="s">
        <v>13</v>
      </c>
      <c r="I694" t="s">
        <v>14</v>
      </c>
      <c r="J694" t="s">
        <v>15</v>
      </c>
      <c r="K694" t="s">
        <v>16</v>
      </c>
      <c r="L694" t="s">
        <v>57</v>
      </c>
      <c r="M694" t="s">
        <v>386</v>
      </c>
      <c r="N694" s="2" t="str">
        <f t="shared" si="10"/>
        <v/>
      </c>
      <c r="O694">
        <v>4.3899999999999997</v>
      </c>
      <c r="P694">
        <v>1.6990000000000001</v>
      </c>
      <c r="Q694">
        <v>1.4670000000000001</v>
      </c>
      <c r="R694">
        <v>5</v>
      </c>
      <c r="S694" t="str">
        <f>IF(datos_limpios[[#This Row],[Seating Capacity ]]&gt;4,"SI","NO")</f>
        <v>SI</v>
      </c>
      <c r="T694">
        <v>55</v>
      </c>
    </row>
    <row r="695" spans="1:20" x14ac:dyDescent="0.3">
      <c r="A695" t="s">
        <v>548</v>
      </c>
      <c r="B695" t="s">
        <v>1007</v>
      </c>
      <c r="C695">
        <v>227</v>
      </c>
      <c r="D695" s="3">
        <v>375000</v>
      </c>
      <c r="E695" s="1">
        <f>datos_limpios[[#This Row],[Price INR   ]]*0.011</f>
        <v>4125</v>
      </c>
      <c r="F695">
        <v>2014</v>
      </c>
      <c r="G695">
        <v>71000</v>
      </c>
      <c r="H695" t="s">
        <v>21</v>
      </c>
      <c r="I695" t="s">
        <v>14</v>
      </c>
      <c r="J695" t="s">
        <v>28</v>
      </c>
      <c r="K695" t="s">
        <v>16</v>
      </c>
      <c r="L695" t="s">
        <v>24</v>
      </c>
      <c r="M695" t="s">
        <v>1008</v>
      </c>
      <c r="N695" s="2" t="str">
        <f t="shared" si="10"/>
        <v/>
      </c>
      <c r="O695">
        <v>3.9870000000000001</v>
      </c>
      <c r="P695">
        <v>1.6870000000000001</v>
      </c>
      <c r="Q695">
        <v>1.4950000000000001</v>
      </c>
      <c r="R695">
        <v>5</v>
      </c>
      <c r="S695" t="str">
        <f>IF(datos_limpios[[#This Row],[Seating Capacity ]]&gt;4,"SI","NO")</f>
        <v>SI</v>
      </c>
      <c r="T695">
        <v>45</v>
      </c>
    </row>
    <row r="696" spans="1:20" x14ac:dyDescent="0.3">
      <c r="A696" t="s">
        <v>107</v>
      </c>
      <c r="B696" t="s">
        <v>522</v>
      </c>
      <c r="C696">
        <v>235</v>
      </c>
      <c r="D696" s="3">
        <v>295000</v>
      </c>
      <c r="E696" s="1">
        <f>datos_limpios[[#This Row],[Price INR   ]]*0.011</f>
        <v>3245</v>
      </c>
      <c r="F696">
        <v>2013</v>
      </c>
      <c r="G696">
        <v>74000</v>
      </c>
      <c r="H696" t="s">
        <v>21</v>
      </c>
      <c r="I696" t="s">
        <v>14</v>
      </c>
      <c r="J696" t="s">
        <v>28</v>
      </c>
      <c r="K696" t="s">
        <v>16</v>
      </c>
      <c r="L696" t="s">
        <v>201</v>
      </c>
      <c r="M696" t="s">
        <v>523</v>
      </c>
      <c r="N696" s="2" t="str">
        <f t="shared" si="10"/>
        <v/>
      </c>
      <c r="O696">
        <v>4.2910000000000004</v>
      </c>
      <c r="P696">
        <v>1.722</v>
      </c>
      <c r="Q696">
        <v>1.496</v>
      </c>
      <c r="R696">
        <v>5</v>
      </c>
      <c r="S696" t="str">
        <f>IF(datos_limpios[[#This Row],[Seating Capacity ]]&gt;4,"SI","NO")</f>
        <v>SI</v>
      </c>
      <c r="T696">
        <v>43</v>
      </c>
    </row>
    <row r="697" spans="1:20" x14ac:dyDescent="0.3">
      <c r="A697" t="s">
        <v>26</v>
      </c>
      <c r="B697" t="s">
        <v>924</v>
      </c>
      <c r="C697">
        <v>568</v>
      </c>
      <c r="D697" s="3">
        <v>550000</v>
      </c>
      <c r="E697" s="1">
        <f>datos_limpios[[#This Row],[Price INR   ]]*0.011</f>
        <v>6050</v>
      </c>
      <c r="F697">
        <v>2014</v>
      </c>
      <c r="G697">
        <v>75000</v>
      </c>
      <c r="H697" t="s">
        <v>21</v>
      </c>
      <c r="I697" t="s">
        <v>14</v>
      </c>
      <c r="J697" t="s">
        <v>28</v>
      </c>
      <c r="K697" t="s">
        <v>16</v>
      </c>
      <c r="L697" t="s">
        <v>332</v>
      </c>
      <c r="M697" t="s">
        <v>1157</v>
      </c>
      <c r="N697" s="2" t="str">
        <f t="shared" si="10"/>
        <v/>
      </c>
      <c r="O697">
        <v>3.94</v>
      </c>
      <c r="P697">
        <v>1.71</v>
      </c>
      <c r="Q697">
        <v>1.5049999999999999</v>
      </c>
      <c r="R697">
        <v>5</v>
      </c>
      <c r="S697" t="str">
        <f>IF(datos_limpios[[#This Row],[Seating Capacity ]]&gt;4,"SI","NO")</f>
        <v>SI</v>
      </c>
      <c r="T697">
        <v>45</v>
      </c>
    </row>
    <row r="698" spans="1:20" x14ac:dyDescent="0.3">
      <c r="A698" t="s">
        <v>26</v>
      </c>
      <c r="B698" t="s">
        <v>1050</v>
      </c>
      <c r="C698">
        <v>638</v>
      </c>
      <c r="D698" s="3">
        <v>750000</v>
      </c>
      <c r="E698" s="1">
        <f>datos_limpios[[#This Row],[Price INR   ]]*0.011</f>
        <v>8250</v>
      </c>
      <c r="F698">
        <v>2017</v>
      </c>
      <c r="G698">
        <v>72000</v>
      </c>
      <c r="H698" t="s">
        <v>21</v>
      </c>
      <c r="I698" t="s">
        <v>14</v>
      </c>
      <c r="J698" t="s">
        <v>28</v>
      </c>
      <c r="K698" t="s">
        <v>16</v>
      </c>
      <c r="L698" t="s">
        <v>332</v>
      </c>
      <c r="M698" t="s">
        <v>144</v>
      </c>
      <c r="N698" s="2" t="str">
        <f t="shared" si="10"/>
        <v/>
      </c>
      <c r="O698">
        <v>3.9950000000000001</v>
      </c>
      <c r="P698">
        <v>1.76</v>
      </c>
      <c r="Q698">
        <v>1.5549999999999999</v>
      </c>
      <c r="R698">
        <v>5</v>
      </c>
      <c r="S698" t="str">
        <f>IF(datos_limpios[[#This Row],[Seating Capacity ]]&gt;4,"SI","NO")</f>
        <v>SI</v>
      </c>
      <c r="T698">
        <v>45</v>
      </c>
    </row>
    <row r="699" spans="1:20" x14ac:dyDescent="0.3">
      <c r="A699" t="s">
        <v>26</v>
      </c>
      <c r="B699" t="s">
        <v>904</v>
      </c>
      <c r="C699">
        <v>745</v>
      </c>
      <c r="D699" s="3">
        <v>1598000</v>
      </c>
      <c r="E699" s="1">
        <f>datos_limpios[[#This Row],[Price INR   ]]*0.011</f>
        <v>17578</v>
      </c>
      <c r="F699">
        <v>2020</v>
      </c>
      <c r="G699">
        <v>19700</v>
      </c>
      <c r="H699" t="s">
        <v>21</v>
      </c>
      <c r="I699" t="s">
        <v>14</v>
      </c>
      <c r="J699" t="s">
        <v>28</v>
      </c>
      <c r="K699" t="s">
        <v>16</v>
      </c>
      <c r="L699" t="s">
        <v>189</v>
      </c>
      <c r="M699" t="s">
        <v>302</v>
      </c>
      <c r="N699" s="2" t="str">
        <f t="shared" si="10"/>
        <v/>
      </c>
      <c r="O699">
        <v>4.3</v>
      </c>
      <c r="P699">
        <v>1.79</v>
      </c>
      <c r="Q699">
        <v>1.635</v>
      </c>
      <c r="R699">
        <v>5</v>
      </c>
      <c r="S699" t="str">
        <f>IF(datos_limpios[[#This Row],[Seating Capacity ]]&gt;4,"SI","NO")</f>
        <v>SI</v>
      </c>
      <c r="T699">
        <v>50</v>
      </c>
    </row>
    <row r="700" spans="1:20" x14ac:dyDescent="0.3">
      <c r="A700" t="s">
        <v>136</v>
      </c>
      <c r="B700" t="s">
        <v>1400</v>
      </c>
      <c r="C700">
        <v>858</v>
      </c>
      <c r="D700" s="3">
        <v>240000</v>
      </c>
      <c r="E700" s="1">
        <f>datos_limpios[[#This Row],[Price INR   ]]*0.011</f>
        <v>2640</v>
      </c>
      <c r="F700">
        <v>2013</v>
      </c>
      <c r="G700">
        <v>51500</v>
      </c>
      <c r="H700" t="s">
        <v>21</v>
      </c>
      <c r="I700" t="s">
        <v>14</v>
      </c>
      <c r="J700" t="s">
        <v>28</v>
      </c>
      <c r="K700" t="s">
        <v>23</v>
      </c>
      <c r="L700" t="s">
        <v>189</v>
      </c>
      <c r="M700" t="s">
        <v>659</v>
      </c>
      <c r="N700" s="2" t="str">
        <f t="shared" si="10"/>
        <v/>
      </c>
      <c r="O700">
        <v>3.9849999999999999</v>
      </c>
      <c r="P700">
        <v>1.85</v>
      </c>
      <c r="Q700">
        <v>1.88</v>
      </c>
      <c r="R700">
        <v>7</v>
      </c>
      <c r="S700" t="str">
        <f>IF(datos_limpios[[#This Row],[Seating Capacity ]]&gt;4,"SI","NO")</f>
        <v>SI</v>
      </c>
      <c r="T700">
        <v>55</v>
      </c>
    </row>
    <row r="701" spans="1:20" x14ac:dyDescent="0.3">
      <c r="A701" t="s">
        <v>136</v>
      </c>
      <c r="B701" t="s">
        <v>1405</v>
      </c>
      <c r="C701">
        <v>922</v>
      </c>
      <c r="D701" s="3">
        <v>1095000</v>
      </c>
      <c r="E701" s="1">
        <f>datos_limpios[[#This Row],[Price INR   ]]*0.011</f>
        <v>12045</v>
      </c>
      <c r="F701">
        <v>2018</v>
      </c>
      <c r="G701">
        <v>50000</v>
      </c>
      <c r="H701" t="s">
        <v>21</v>
      </c>
      <c r="I701" t="s">
        <v>14</v>
      </c>
      <c r="J701" t="s">
        <v>28</v>
      </c>
      <c r="K701" t="s">
        <v>16</v>
      </c>
      <c r="L701" t="s">
        <v>162</v>
      </c>
      <c r="M701" t="s">
        <v>339</v>
      </c>
      <c r="N701" s="2" t="str">
        <f t="shared" si="10"/>
        <v/>
      </c>
      <c r="O701">
        <v>4.585</v>
      </c>
      <c r="P701">
        <v>1.89</v>
      </c>
      <c r="Q701">
        <v>1.7849999999999999</v>
      </c>
      <c r="R701">
        <v>7</v>
      </c>
      <c r="S701" t="str">
        <f>IF(datos_limpios[[#This Row],[Seating Capacity ]]&gt;4,"SI","NO")</f>
        <v>SI</v>
      </c>
      <c r="T701">
        <v>70</v>
      </c>
    </row>
    <row r="702" spans="1:20" x14ac:dyDescent="0.3">
      <c r="A702" t="s">
        <v>136</v>
      </c>
      <c r="B702" t="s">
        <v>452</v>
      </c>
      <c r="C702">
        <v>942</v>
      </c>
      <c r="D702" s="3">
        <v>1490000</v>
      </c>
      <c r="E702" s="1">
        <f>datos_limpios[[#This Row],[Price INR   ]]*0.011</f>
        <v>16390</v>
      </c>
      <c r="F702">
        <v>2018</v>
      </c>
      <c r="G702">
        <v>50000</v>
      </c>
      <c r="H702" t="s">
        <v>21</v>
      </c>
      <c r="I702" t="s">
        <v>14</v>
      </c>
      <c r="J702" t="s">
        <v>28</v>
      </c>
      <c r="K702" t="s">
        <v>16</v>
      </c>
      <c r="L702" t="s">
        <v>162</v>
      </c>
      <c r="M702" t="s">
        <v>67</v>
      </c>
      <c r="N702" s="2" t="str">
        <f t="shared" si="10"/>
        <v/>
      </c>
      <c r="O702">
        <v>4.585</v>
      </c>
      <c r="P702">
        <v>1.89</v>
      </c>
      <c r="Q702">
        <v>1.7849999999999999</v>
      </c>
      <c r="R702">
        <v>7</v>
      </c>
      <c r="S702" t="str">
        <f>IF(datos_limpios[[#This Row],[Seating Capacity ]]&gt;4,"SI","NO")</f>
        <v>SI</v>
      </c>
      <c r="T702">
        <v>70</v>
      </c>
    </row>
    <row r="703" spans="1:20" x14ac:dyDescent="0.3">
      <c r="A703" t="s">
        <v>19</v>
      </c>
      <c r="B703" t="s">
        <v>1416</v>
      </c>
      <c r="C703">
        <v>978</v>
      </c>
      <c r="D703" s="3">
        <v>160000</v>
      </c>
      <c r="E703" s="1">
        <f>datos_limpios[[#This Row],[Price INR   ]]*0.011</f>
        <v>1760</v>
      </c>
      <c r="F703">
        <v>2011</v>
      </c>
      <c r="G703">
        <v>89000</v>
      </c>
      <c r="H703" t="s">
        <v>21</v>
      </c>
      <c r="I703" t="s">
        <v>14</v>
      </c>
      <c r="J703" t="s">
        <v>28</v>
      </c>
      <c r="K703" t="s">
        <v>23</v>
      </c>
      <c r="L703" t="s">
        <v>24</v>
      </c>
      <c r="M703" t="s">
        <v>358</v>
      </c>
      <c r="N703" s="2" t="str">
        <f t="shared" si="10"/>
        <v/>
      </c>
      <c r="O703">
        <v>3.7149999999999999</v>
      </c>
      <c r="P703">
        <v>1.68</v>
      </c>
      <c r="Q703">
        <v>1.62</v>
      </c>
      <c r="R703">
        <v>5</v>
      </c>
      <c r="S703" t="str">
        <f>IF(datos_limpios[[#This Row],[Seating Capacity ]]&gt;4,"SI","NO")</f>
        <v>SI</v>
      </c>
      <c r="T703">
        <v>43</v>
      </c>
    </row>
    <row r="704" spans="1:20" x14ac:dyDescent="0.3">
      <c r="A704" t="s">
        <v>19</v>
      </c>
      <c r="B704" t="s">
        <v>918</v>
      </c>
      <c r="C704">
        <v>1257</v>
      </c>
      <c r="D704" s="3">
        <v>640000</v>
      </c>
      <c r="E704" s="1">
        <f>datos_limpios[[#This Row],[Price INR   ]]*0.011</f>
        <v>7040</v>
      </c>
      <c r="F704">
        <v>2017</v>
      </c>
      <c r="G704">
        <v>61000</v>
      </c>
      <c r="H704" t="s">
        <v>21</v>
      </c>
      <c r="I704" t="s">
        <v>14</v>
      </c>
      <c r="J704" t="s">
        <v>28</v>
      </c>
      <c r="K704" t="s">
        <v>16</v>
      </c>
      <c r="L704" t="s">
        <v>24</v>
      </c>
      <c r="M704" t="s">
        <v>144</v>
      </c>
      <c r="N704" s="2" t="str">
        <f t="shared" si="10"/>
        <v/>
      </c>
      <c r="O704">
        <v>3.9950000000000001</v>
      </c>
      <c r="P704">
        <v>1.79</v>
      </c>
      <c r="Q704">
        <v>1.64</v>
      </c>
      <c r="R704">
        <v>5</v>
      </c>
      <c r="S704" t="str">
        <f>IF(datos_limpios[[#This Row],[Seating Capacity ]]&gt;4,"SI","NO")</f>
        <v>SI</v>
      </c>
      <c r="T704">
        <v>48</v>
      </c>
    </row>
    <row r="705" spans="1:20" x14ac:dyDescent="0.3">
      <c r="A705" t="s">
        <v>19</v>
      </c>
      <c r="B705" t="s">
        <v>888</v>
      </c>
      <c r="C705">
        <v>1360</v>
      </c>
      <c r="D705" s="3">
        <v>850000</v>
      </c>
      <c r="E705" s="1">
        <f>datos_limpios[[#This Row],[Price INR   ]]*0.011</f>
        <v>9350</v>
      </c>
      <c r="F705">
        <v>2018</v>
      </c>
      <c r="G705">
        <v>85000</v>
      </c>
      <c r="H705" t="s">
        <v>21</v>
      </c>
      <c r="I705" t="s">
        <v>14</v>
      </c>
      <c r="J705" t="s">
        <v>28</v>
      </c>
      <c r="K705" t="s">
        <v>16</v>
      </c>
      <c r="L705" t="s">
        <v>24</v>
      </c>
      <c r="M705" t="s">
        <v>144</v>
      </c>
      <c r="N705" s="2" t="str">
        <f t="shared" si="10"/>
        <v/>
      </c>
      <c r="O705">
        <v>3.9950000000000001</v>
      </c>
      <c r="P705">
        <v>1.79</v>
      </c>
      <c r="Q705">
        <v>1.64</v>
      </c>
      <c r="R705">
        <v>5</v>
      </c>
      <c r="S705" t="str">
        <f>IF(datos_limpios[[#This Row],[Seating Capacity ]]&gt;4,"SI","NO")</f>
        <v>SI</v>
      </c>
      <c r="T705">
        <v>48</v>
      </c>
    </row>
    <row r="706" spans="1:20" x14ac:dyDescent="0.3">
      <c r="A706" t="s">
        <v>19</v>
      </c>
      <c r="B706" t="s">
        <v>888</v>
      </c>
      <c r="C706">
        <v>1365</v>
      </c>
      <c r="D706" s="3">
        <v>890000</v>
      </c>
      <c r="E706" s="1">
        <f>datos_limpios[[#This Row],[Price INR   ]]*0.011</f>
        <v>9790</v>
      </c>
      <c r="F706">
        <v>2017</v>
      </c>
      <c r="G706">
        <v>70000</v>
      </c>
      <c r="H706" t="s">
        <v>21</v>
      </c>
      <c r="I706" t="s">
        <v>14</v>
      </c>
      <c r="J706" t="s">
        <v>28</v>
      </c>
      <c r="K706" t="s">
        <v>23</v>
      </c>
      <c r="L706" t="s">
        <v>24</v>
      </c>
      <c r="M706" t="s">
        <v>144</v>
      </c>
      <c r="N706" s="2" t="str">
        <f t="shared" ref="N706:N769" si="11">MID(M706, 1, FIND("@", M706) - LEN(MID(M706, 1, FIND("@", M706) - 1)) - 1)</f>
        <v/>
      </c>
      <c r="O706">
        <v>3.9950000000000001</v>
      </c>
      <c r="P706">
        <v>1.79</v>
      </c>
      <c r="Q706">
        <v>1.64</v>
      </c>
      <c r="R706">
        <v>5</v>
      </c>
      <c r="S706" t="str">
        <f>IF(datos_limpios[[#This Row],[Seating Capacity ]]&gt;4,"SI","NO")</f>
        <v>SI</v>
      </c>
      <c r="T706">
        <v>48</v>
      </c>
    </row>
    <row r="707" spans="1:20" x14ac:dyDescent="0.3">
      <c r="A707" t="s">
        <v>55</v>
      </c>
      <c r="B707" t="s">
        <v>1258</v>
      </c>
      <c r="C707">
        <v>1625</v>
      </c>
      <c r="D707" s="3">
        <v>340000</v>
      </c>
      <c r="E707" s="1">
        <f>datos_limpios[[#This Row],[Price INR   ]]*0.011</f>
        <v>3740</v>
      </c>
      <c r="F707">
        <v>2017</v>
      </c>
      <c r="G707">
        <v>6000</v>
      </c>
      <c r="H707" t="s">
        <v>21</v>
      </c>
      <c r="I707" t="s">
        <v>14</v>
      </c>
      <c r="J707" t="s">
        <v>28</v>
      </c>
      <c r="K707" t="s">
        <v>16</v>
      </c>
      <c r="L707" t="s">
        <v>52</v>
      </c>
      <c r="M707" t="s">
        <v>1259</v>
      </c>
      <c r="N707" s="2" t="str">
        <f t="shared" si="11"/>
        <v/>
      </c>
      <c r="O707">
        <v>3.8050000000000002</v>
      </c>
      <c r="P707">
        <v>1.665</v>
      </c>
      <c r="Q707">
        <v>1.5249999999999999</v>
      </c>
      <c r="R707">
        <v>5</v>
      </c>
      <c r="S707" t="str">
        <f>IF(datos_limpios[[#This Row],[Seating Capacity ]]&gt;4,"SI","NO")</f>
        <v>SI</v>
      </c>
      <c r="T707">
        <v>41</v>
      </c>
    </row>
    <row r="708" spans="1:20" x14ac:dyDescent="0.3">
      <c r="A708" t="s">
        <v>31</v>
      </c>
      <c r="B708" t="s">
        <v>1041</v>
      </c>
      <c r="C708">
        <v>1843</v>
      </c>
      <c r="D708" s="3">
        <v>2190000</v>
      </c>
      <c r="E708" s="1">
        <f>datos_limpios[[#This Row],[Price INR   ]]*0.011</f>
        <v>24090</v>
      </c>
      <c r="F708">
        <v>2017</v>
      </c>
      <c r="G708">
        <v>30000</v>
      </c>
      <c r="H708" t="s">
        <v>21</v>
      </c>
      <c r="I708" t="s">
        <v>14</v>
      </c>
      <c r="J708" t="s">
        <v>28</v>
      </c>
      <c r="K708" t="s">
        <v>16</v>
      </c>
      <c r="L708" t="s">
        <v>36</v>
      </c>
      <c r="M708" t="s">
        <v>37</v>
      </c>
      <c r="N708" s="2" t="str">
        <f t="shared" si="11"/>
        <v/>
      </c>
      <c r="O708">
        <v>4.7350000000000003</v>
      </c>
      <c r="P708">
        <v>1.83</v>
      </c>
      <c r="Q708">
        <v>1.7949999999999999</v>
      </c>
      <c r="R708">
        <v>7</v>
      </c>
      <c r="S708" t="str">
        <f>IF(datos_limpios[[#This Row],[Seating Capacity ]]&gt;4,"SI","NO")</f>
        <v>SI</v>
      </c>
      <c r="T708">
        <v>55</v>
      </c>
    </row>
    <row r="709" spans="1:20" x14ac:dyDescent="0.3">
      <c r="A709" t="s">
        <v>31</v>
      </c>
      <c r="B709" t="s">
        <v>603</v>
      </c>
      <c r="C709">
        <v>1847</v>
      </c>
      <c r="D709" s="3">
        <v>2250000</v>
      </c>
      <c r="E709" s="1">
        <f>datos_limpios[[#This Row],[Price INR   ]]*0.011</f>
        <v>24750</v>
      </c>
      <c r="F709">
        <v>2019</v>
      </c>
      <c r="G709">
        <v>28000</v>
      </c>
      <c r="H709" t="s">
        <v>21</v>
      </c>
      <c r="I709" t="s">
        <v>14</v>
      </c>
      <c r="J709" t="s">
        <v>28</v>
      </c>
      <c r="K709" t="s">
        <v>16</v>
      </c>
      <c r="L709" t="s">
        <v>36</v>
      </c>
      <c r="M709" t="s">
        <v>37</v>
      </c>
      <c r="N709" s="2" t="str">
        <f t="shared" si="11"/>
        <v/>
      </c>
      <c r="O709">
        <v>4.7350000000000003</v>
      </c>
      <c r="P709">
        <v>1.83</v>
      </c>
      <c r="Q709">
        <v>1.7949999999999999</v>
      </c>
      <c r="R709">
        <v>8</v>
      </c>
      <c r="S709" t="str">
        <f>IF(datos_limpios[[#This Row],[Seating Capacity ]]&gt;4,"SI","NO")</f>
        <v>SI</v>
      </c>
      <c r="T709">
        <v>55</v>
      </c>
    </row>
    <row r="710" spans="1:20" x14ac:dyDescent="0.3">
      <c r="A710" t="s">
        <v>11</v>
      </c>
      <c r="B710" t="s">
        <v>183</v>
      </c>
      <c r="C710">
        <v>277</v>
      </c>
      <c r="D710" s="3">
        <v>190000</v>
      </c>
      <c r="E710" s="1">
        <f>datos_limpios[[#This Row],[Price INR   ]]*0.011</f>
        <v>2090</v>
      </c>
      <c r="F710">
        <v>2006</v>
      </c>
      <c r="G710">
        <v>130000</v>
      </c>
      <c r="H710" t="s">
        <v>13</v>
      </c>
      <c r="I710" t="s">
        <v>14</v>
      </c>
      <c r="J710" t="s">
        <v>28</v>
      </c>
      <c r="K710" t="s">
        <v>184</v>
      </c>
      <c r="L710" t="s">
        <v>185</v>
      </c>
      <c r="M710" t="s">
        <v>186</v>
      </c>
      <c r="N710" s="2" t="str">
        <f t="shared" si="11"/>
        <v/>
      </c>
      <c r="O710">
        <v>4.5449999999999999</v>
      </c>
      <c r="P710">
        <v>1.75</v>
      </c>
      <c r="Q710">
        <v>1.45</v>
      </c>
      <c r="R710">
        <v>5</v>
      </c>
      <c r="S710" t="str">
        <f>IF(datos_limpios[[#This Row],[Seating Capacity ]]&gt;4,"SI","NO")</f>
        <v>SI</v>
      </c>
      <c r="T710">
        <v>50</v>
      </c>
    </row>
    <row r="711" spans="1:20" x14ac:dyDescent="0.3">
      <c r="A711" t="s">
        <v>11</v>
      </c>
      <c r="B711" t="s">
        <v>246</v>
      </c>
      <c r="C711">
        <v>321</v>
      </c>
      <c r="D711" s="3">
        <v>450000</v>
      </c>
      <c r="E711" s="1">
        <f>datos_limpios[[#This Row],[Price INR   ]]*0.011</f>
        <v>4950</v>
      </c>
      <c r="F711">
        <v>2013</v>
      </c>
      <c r="G711">
        <v>61000</v>
      </c>
      <c r="H711" t="s">
        <v>13</v>
      </c>
      <c r="I711" t="s">
        <v>14</v>
      </c>
      <c r="J711" t="s">
        <v>28</v>
      </c>
      <c r="K711" t="s">
        <v>16</v>
      </c>
      <c r="L711" t="s">
        <v>169</v>
      </c>
      <c r="M711" t="s">
        <v>726</v>
      </c>
      <c r="N711" s="2" t="str">
        <f t="shared" si="11"/>
        <v/>
      </c>
      <c r="O711">
        <v>4.4400000000000004</v>
      </c>
      <c r="P711">
        <v>1.6950000000000001</v>
      </c>
      <c r="Q711">
        <v>1.4850000000000001</v>
      </c>
      <c r="R711">
        <v>5</v>
      </c>
      <c r="S711" t="str">
        <f>IF(datos_limpios[[#This Row],[Seating Capacity ]]&gt;4,"SI","NO")</f>
        <v>SI</v>
      </c>
      <c r="T711">
        <v>42</v>
      </c>
    </row>
    <row r="712" spans="1:20" x14ac:dyDescent="0.3">
      <c r="A712" t="s">
        <v>11</v>
      </c>
      <c r="B712" t="s">
        <v>237</v>
      </c>
      <c r="C712">
        <v>341</v>
      </c>
      <c r="D712" s="3">
        <v>540000</v>
      </c>
      <c r="E712" s="1">
        <f>datos_limpios[[#This Row],[Price INR   ]]*0.011</f>
        <v>5940</v>
      </c>
      <c r="F712">
        <v>2017</v>
      </c>
      <c r="G712">
        <v>38700</v>
      </c>
      <c r="H712" t="s">
        <v>13</v>
      </c>
      <c r="I712" t="s">
        <v>14</v>
      </c>
      <c r="J712" t="s">
        <v>28</v>
      </c>
      <c r="K712" t="s">
        <v>16</v>
      </c>
      <c r="L712" t="s">
        <v>17</v>
      </c>
      <c r="M712" t="s">
        <v>18</v>
      </c>
      <c r="N712" s="2" t="str">
        <f t="shared" si="11"/>
        <v/>
      </c>
      <c r="O712">
        <v>3.99</v>
      </c>
      <c r="P712">
        <v>1.68</v>
      </c>
      <c r="Q712">
        <v>1.5049999999999999</v>
      </c>
      <c r="R712">
        <v>5</v>
      </c>
      <c r="S712" t="str">
        <f>IF(datos_limpios[[#This Row],[Seating Capacity ]]&gt;4,"SI","NO")</f>
        <v>SI</v>
      </c>
      <c r="T712">
        <v>35</v>
      </c>
    </row>
    <row r="713" spans="1:20" x14ac:dyDescent="0.3">
      <c r="A713" t="s">
        <v>11</v>
      </c>
      <c r="B713" t="s">
        <v>814</v>
      </c>
      <c r="C713">
        <v>361</v>
      </c>
      <c r="D713" s="3">
        <v>628000</v>
      </c>
      <c r="E713" s="1">
        <f>datos_limpios[[#This Row],[Price INR   ]]*0.011</f>
        <v>6908</v>
      </c>
      <c r="F713">
        <v>2018</v>
      </c>
      <c r="G713">
        <v>53848</v>
      </c>
      <c r="H713" t="s">
        <v>13</v>
      </c>
      <c r="I713" t="s">
        <v>14</v>
      </c>
      <c r="J713" t="s">
        <v>28</v>
      </c>
      <c r="K713" t="s">
        <v>16</v>
      </c>
      <c r="L713" t="s">
        <v>100</v>
      </c>
      <c r="M713" t="s">
        <v>101</v>
      </c>
      <c r="N713" s="2" t="str">
        <f t="shared" si="11"/>
        <v/>
      </c>
      <c r="O713">
        <v>3.9950000000000001</v>
      </c>
      <c r="P713">
        <v>1.6950000000000001</v>
      </c>
      <c r="Q713">
        <v>1.5009999999999999</v>
      </c>
      <c r="R713">
        <v>5</v>
      </c>
      <c r="S713" t="str">
        <f>IF(datos_limpios[[#This Row],[Seating Capacity ]]&gt;4,"SI","NO")</f>
        <v>SI</v>
      </c>
      <c r="T713">
        <v>35</v>
      </c>
    </row>
    <row r="714" spans="1:20" x14ac:dyDescent="0.3">
      <c r="A714" t="s">
        <v>11</v>
      </c>
      <c r="B714" t="s">
        <v>328</v>
      </c>
      <c r="C714">
        <v>385</v>
      </c>
      <c r="D714" s="3">
        <v>775000</v>
      </c>
      <c r="E714" s="1">
        <f>datos_limpios[[#This Row],[Price INR   ]]*0.011</f>
        <v>8525</v>
      </c>
      <c r="F714">
        <v>2018</v>
      </c>
      <c r="G714">
        <v>39000</v>
      </c>
      <c r="H714" t="s">
        <v>13</v>
      </c>
      <c r="I714" t="s">
        <v>14</v>
      </c>
      <c r="J714" t="s">
        <v>28</v>
      </c>
      <c r="K714" t="s">
        <v>23</v>
      </c>
      <c r="L714" t="s">
        <v>169</v>
      </c>
      <c r="M714" t="s">
        <v>170</v>
      </c>
      <c r="N714" s="2" t="str">
        <f t="shared" si="11"/>
        <v/>
      </c>
      <c r="O714">
        <v>4.4400000000000004</v>
      </c>
      <c r="P714">
        <v>1.6950000000000001</v>
      </c>
      <c r="Q714">
        <v>1.4950000000000001</v>
      </c>
      <c r="R714">
        <v>5</v>
      </c>
      <c r="S714" t="str">
        <f>IF(datos_limpios[[#This Row],[Seating Capacity ]]&gt;4,"SI","NO")</f>
        <v>SI</v>
      </c>
      <c r="T714">
        <v>40</v>
      </c>
    </row>
    <row r="715" spans="1:20" x14ac:dyDescent="0.3">
      <c r="A715" t="s">
        <v>11</v>
      </c>
      <c r="B715" t="s">
        <v>99</v>
      </c>
      <c r="C715">
        <v>393</v>
      </c>
      <c r="D715" s="3">
        <v>819999</v>
      </c>
      <c r="E715" s="1">
        <f>datos_limpios[[#This Row],[Price INR   ]]*0.011</f>
        <v>9019.9889999999996</v>
      </c>
      <c r="F715">
        <v>2018</v>
      </c>
      <c r="G715">
        <v>42000</v>
      </c>
      <c r="H715" t="s">
        <v>13</v>
      </c>
      <c r="I715" t="s">
        <v>14</v>
      </c>
      <c r="J715" t="s">
        <v>28</v>
      </c>
      <c r="K715" t="s">
        <v>16</v>
      </c>
      <c r="L715" t="s">
        <v>100</v>
      </c>
      <c r="M715" t="s">
        <v>101</v>
      </c>
      <c r="N715" s="2" t="str">
        <f t="shared" si="11"/>
        <v/>
      </c>
      <c r="O715">
        <v>3.9990000000000001</v>
      </c>
      <c r="P715">
        <v>1.734</v>
      </c>
      <c r="Q715">
        <v>1.601</v>
      </c>
      <c r="R715">
        <v>5</v>
      </c>
      <c r="S715" t="str">
        <f>IF(datos_limpios[[#This Row],[Seating Capacity ]]&gt;4,"SI","NO")</f>
        <v>SI</v>
      </c>
      <c r="T715">
        <v>40</v>
      </c>
    </row>
    <row r="716" spans="1:20" x14ac:dyDescent="0.3">
      <c r="A716" t="s">
        <v>11</v>
      </c>
      <c r="B716" t="s">
        <v>328</v>
      </c>
      <c r="C716">
        <v>413</v>
      </c>
      <c r="D716" s="3">
        <v>1060000</v>
      </c>
      <c r="E716" s="1">
        <f>datos_limpios[[#This Row],[Price INR   ]]*0.011</f>
        <v>11660</v>
      </c>
      <c r="F716">
        <v>2019</v>
      </c>
      <c r="G716">
        <v>12382</v>
      </c>
      <c r="H716" t="s">
        <v>13</v>
      </c>
      <c r="I716" t="s">
        <v>14</v>
      </c>
      <c r="J716" t="s">
        <v>28</v>
      </c>
      <c r="K716" t="s">
        <v>16</v>
      </c>
      <c r="L716" t="s">
        <v>169</v>
      </c>
      <c r="M716" t="s">
        <v>170</v>
      </c>
      <c r="N716" s="2" t="str">
        <f t="shared" si="11"/>
        <v/>
      </c>
      <c r="O716">
        <v>4.4400000000000004</v>
      </c>
      <c r="P716">
        <v>1.6950000000000001</v>
      </c>
      <c r="Q716">
        <v>1.4950000000000001</v>
      </c>
      <c r="R716">
        <v>5</v>
      </c>
      <c r="S716" t="str">
        <f>IF(datos_limpios[[#This Row],[Seating Capacity ]]&gt;4,"SI","NO")</f>
        <v>SI</v>
      </c>
      <c r="T716">
        <v>40</v>
      </c>
    </row>
    <row r="717" spans="1:20" x14ac:dyDescent="0.3">
      <c r="A717" t="s">
        <v>26</v>
      </c>
      <c r="B717" t="s">
        <v>27</v>
      </c>
      <c r="C717">
        <v>444</v>
      </c>
      <c r="D717" s="3">
        <v>220000</v>
      </c>
      <c r="E717" s="1">
        <f>datos_limpios[[#This Row],[Price INR   ]]*0.011</f>
        <v>2420</v>
      </c>
      <c r="F717">
        <v>2011</v>
      </c>
      <c r="G717">
        <v>67000</v>
      </c>
      <c r="H717" t="s">
        <v>13</v>
      </c>
      <c r="I717" t="s">
        <v>14</v>
      </c>
      <c r="J717" t="s">
        <v>28</v>
      </c>
      <c r="K717" t="s">
        <v>16</v>
      </c>
      <c r="L717" t="s">
        <v>29</v>
      </c>
      <c r="M717" t="s">
        <v>30</v>
      </c>
      <c r="N717" s="2" t="str">
        <f t="shared" si="11"/>
        <v/>
      </c>
      <c r="O717">
        <v>3.585</v>
      </c>
      <c r="P717">
        <v>1.595</v>
      </c>
      <c r="Q717">
        <v>1.55</v>
      </c>
      <c r="R717">
        <v>5</v>
      </c>
      <c r="S717" t="str">
        <f>IF(datos_limpios[[#This Row],[Seating Capacity ]]&gt;4,"SI","NO")</f>
        <v>SI</v>
      </c>
      <c r="T717">
        <v>35</v>
      </c>
    </row>
    <row r="718" spans="1:20" x14ac:dyDescent="0.3">
      <c r="A718" t="s">
        <v>26</v>
      </c>
      <c r="B718" t="s">
        <v>294</v>
      </c>
      <c r="C718">
        <v>496</v>
      </c>
      <c r="D718" s="3">
        <v>385000</v>
      </c>
      <c r="E718" s="1">
        <f>datos_limpios[[#This Row],[Price INR   ]]*0.011</f>
        <v>4235</v>
      </c>
      <c r="F718">
        <v>2014</v>
      </c>
      <c r="G718">
        <v>46000</v>
      </c>
      <c r="H718" t="s">
        <v>13</v>
      </c>
      <c r="I718" t="s">
        <v>14</v>
      </c>
      <c r="J718" t="s">
        <v>28</v>
      </c>
      <c r="K718" t="s">
        <v>16</v>
      </c>
      <c r="L718" t="s">
        <v>29</v>
      </c>
      <c r="M718" t="s">
        <v>141</v>
      </c>
      <c r="N718" s="2" t="str">
        <f t="shared" si="11"/>
        <v/>
      </c>
      <c r="O718">
        <v>3.9950000000000001</v>
      </c>
      <c r="P718">
        <v>1.71</v>
      </c>
      <c r="Q718">
        <v>1.5049999999999999</v>
      </c>
      <c r="R718">
        <v>5</v>
      </c>
      <c r="S718" t="str">
        <f>IF(datos_limpios[[#This Row],[Seating Capacity ]]&gt;4,"SI","NO")</f>
        <v>SI</v>
      </c>
      <c r="T718">
        <v>45</v>
      </c>
    </row>
    <row r="719" spans="1:20" x14ac:dyDescent="0.3">
      <c r="A719" t="s">
        <v>26</v>
      </c>
      <c r="B719" t="s">
        <v>566</v>
      </c>
      <c r="C719">
        <v>502</v>
      </c>
      <c r="D719" s="3">
        <v>395000</v>
      </c>
      <c r="E719" s="1">
        <f>datos_limpios[[#This Row],[Price INR   ]]*0.011</f>
        <v>4345</v>
      </c>
      <c r="F719">
        <v>2016</v>
      </c>
      <c r="G719">
        <v>28000</v>
      </c>
      <c r="H719" t="s">
        <v>13</v>
      </c>
      <c r="I719" t="s">
        <v>14</v>
      </c>
      <c r="J719" t="s">
        <v>28</v>
      </c>
      <c r="K719" t="s">
        <v>16</v>
      </c>
      <c r="L719" t="s">
        <v>29</v>
      </c>
      <c r="M719" t="s">
        <v>30</v>
      </c>
      <c r="N719" s="2" t="str">
        <f t="shared" si="11"/>
        <v/>
      </c>
      <c r="O719">
        <v>3.585</v>
      </c>
      <c r="P719">
        <v>1.595</v>
      </c>
      <c r="Q719">
        <v>1.55</v>
      </c>
      <c r="R719">
        <v>5</v>
      </c>
      <c r="S719" t="str">
        <f>IF(datos_limpios[[#This Row],[Seating Capacity ]]&gt;4,"SI","NO")</f>
        <v>SI</v>
      </c>
      <c r="T719">
        <v>35</v>
      </c>
    </row>
    <row r="720" spans="1:20" x14ac:dyDescent="0.3">
      <c r="A720" t="s">
        <v>26</v>
      </c>
      <c r="B720" t="s">
        <v>439</v>
      </c>
      <c r="C720">
        <v>522</v>
      </c>
      <c r="D720" s="3">
        <v>450000</v>
      </c>
      <c r="E720" s="1">
        <f>datos_limpios[[#This Row],[Price INR   ]]*0.011</f>
        <v>4950</v>
      </c>
      <c r="F720">
        <v>2016</v>
      </c>
      <c r="G720">
        <v>53300</v>
      </c>
      <c r="H720" t="s">
        <v>13</v>
      </c>
      <c r="I720" t="s">
        <v>14</v>
      </c>
      <c r="J720" t="s">
        <v>28</v>
      </c>
      <c r="K720" t="s">
        <v>16</v>
      </c>
      <c r="L720" t="s">
        <v>29</v>
      </c>
      <c r="M720" t="s">
        <v>269</v>
      </c>
      <c r="N720" s="2" t="str">
        <f t="shared" si="11"/>
        <v/>
      </c>
      <c r="O720">
        <v>3.7650000000000001</v>
      </c>
      <c r="P720">
        <v>1.66</v>
      </c>
      <c r="Q720">
        <v>1.52</v>
      </c>
      <c r="R720">
        <v>5</v>
      </c>
      <c r="S720" t="str">
        <f>IF(datos_limpios[[#This Row],[Seating Capacity ]]&gt;4,"SI","NO")</f>
        <v>SI</v>
      </c>
      <c r="T720">
        <v>43</v>
      </c>
    </row>
    <row r="721" spans="1:20" x14ac:dyDescent="0.3">
      <c r="A721" t="s">
        <v>26</v>
      </c>
      <c r="B721" t="s">
        <v>927</v>
      </c>
      <c r="C721">
        <v>536</v>
      </c>
      <c r="D721" s="3">
        <v>475000</v>
      </c>
      <c r="E721" s="1">
        <f>datos_limpios[[#This Row],[Price INR   ]]*0.011</f>
        <v>5225</v>
      </c>
      <c r="F721">
        <v>2016</v>
      </c>
      <c r="G721">
        <v>16630</v>
      </c>
      <c r="H721" t="s">
        <v>13</v>
      </c>
      <c r="I721" t="s">
        <v>14</v>
      </c>
      <c r="J721" t="s">
        <v>28</v>
      </c>
      <c r="K721" t="s">
        <v>16</v>
      </c>
      <c r="L721" t="s">
        <v>29</v>
      </c>
      <c r="M721" t="s">
        <v>269</v>
      </c>
      <c r="N721" s="2" t="str">
        <f t="shared" si="11"/>
        <v/>
      </c>
      <c r="O721">
        <v>3.7650000000000001</v>
      </c>
      <c r="P721">
        <v>1.66</v>
      </c>
      <c r="Q721">
        <v>1.52</v>
      </c>
      <c r="R721">
        <v>5</v>
      </c>
      <c r="S721" t="str">
        <f>IF(datos_limpios[[#This Row],[Seating Capacity ]]&gt;4,"SI","NO")</f>
        <v>SI</v>
      </c>
      <c r="T721">
        <v>43</v>
      </c>
    </row>
    <row r="722" spans="1:20" x14ac:dyDescent="0.3">
      <c r="A722" t="s">
        <v>300</v>
      </c>
      <c r="B722" t="s">
        <v>747</v>
      </c>
      <c r="C722">
        <v>804</v>
      </c>
      <c r="D722" s="3">
        <v>1325000</v>
      </c>
      <c r="E722" s="1">
        <f>datos_limpios[[#This Row],[Price INR   ]]*0.011</f>
        <v>14575</v>
      </c>
      <c r="F722">
        <v>2021</v>
      </c>
      <c r="G722">
        <v>20000</v>
      </c>
      <c r="H722" t="s">
        <v>13</v>
      </c>
      <c r="I722" t="s">
        <v>14</v>
      </c>
      <c r="J722" t="s">
        <v>28</v>
      </c>
      <c r="K722" t="s">
        <v>16</v>
      </c>
      <c r="L722" t="s">
        <v>72</v>
      </c>
      <c r="M722" t="s">
        <v>90</v>
      </c>
      <c r="N722" s="2" t="str">
        <f t="shared" si="11"/>
        <v/>
      </c>
      <c r="O722">
        <v>3.9950000000000001</v>
      </c>
      <c r="P722">
        <v>1.79</v>
      </c>
      <c r="Q722">
        <v>1.647</v>
      </c>
      <c r="R722">
        <v>5</v>
      </c>
      <c r="S722" t="str">
        <f>IF(datos_limpios[[#This Row],[Seating Capacity ]]&gt;4,"SI","NO")</f>
        <v>SI</v>
      </c>
      <c r="T722">
        <v>45</v>
      </c>
    </row>
    <row r="723" spans="1:20" x14ac:dyDescent="0.3">
      <c r="A723" t="s">
        <v>19</v>
      </c>
      <c r="B723" t="s">
        <v>470</v>
      </c>
      <c r="C723">
        <v>1001</v>
      </c>
      <c r="D723" s="3">
        <v>245000</v>
      </c>
      <c r="E723" s="1">
        <f>datos_limpios[[#This Row],[Price INR   ]]*0.011</f>
        <v>2695</v>
      </c>
      <c r="F723">
        <v>2014</v>
      </c>
      <c r="G723">
        <v>31100</v>
      </c>
      <c r="H723" t="s">
        <v>13</v>
      </c>
      <c r="I723" t="s">
        <v>14</v>
      </c>
      <c r="J723" t="s">
        <v>28</v>
      </c>
      <c r="K723" t="s">
        <v>23</v>
      </c>
      <c r="L723" t="s">
        <v>72</v>
      </c>
      <c r="M723" t="s">
        <v>281</v>
      </c>
      <c r="N723" s="2" t="str">
        <f t="shared" si="11"/>
        <v/>
      </c>
      <c r="O723">
        <v>3.62</v>
      </c>
      <c r="P723">
        <v>1.4750000000000001</v>
      </c>
      <c r="Q723">
        <v>1.46</v>
      </c>
      <c r="R723">
        <v>5</v>
      </c>
      <c r="S723" t="str">
        <f>IF(datos_limpios[[#This Row],[Seating Capacity ]]&gt;4,"SI","NO")</f>
        <v>SI</v>
      </c>
      <c r="T723">
        <v>35</v>
      </c>
    </row>
    <row r="724" spans="1:20" x14ac:dyDescent="0.3">
      <c r="A724" t="s">
        <v>19</v>
      </c>
      <c r="B724" t="s">
        <v>257</v>
      </c>
      <c r="C724">
        <v>1007</v>
      </c>
      <c r="D724" s="3">
        <v>250000</v>
      </c>
      <c r="E724" s="1">
        <f>datos_limpios[[#This Row],[Price INR   ]]*0.011</f>
        <v>2750</v>
      </c>
      <c r="F724">
        <v>2015</v>
      </c>
      <c r="G724">
        <v>62000</v>
      </c>
      <c r="H724" t="s">
        <v>13</v>
      </c>
      <c r="I724" t="s">
        <v>14</v>
      </c>
      <c r="J724" t="s">
        <v>28</v>
      </c>
      <c r="K724" t="s">
        <v>23</v>
      </c>
      <c r="L724" t="s">
        <v>75</v>
      </c>
      <c r="M724" t="s">
        <v>76</v>
      </c>
      <c r="N724" s="2" t="str">
        <f t="shared" si="11"/>
        <v/>
      </c>
      <c r="O724">
        <v>3.395</v>
      </c>
      <c r="P724">
        <v>1.49</v>
      </c>
      <c r="Q724">
        <v>1.4750000000000001</v>
      </c>
      <c r="R724">
        <v>5</v>
      </c>
      <c r="S724" t="str">
        <f>IF(datos_limpios[[#This Row],[Seating Capacity ]]&gt;4,"SI","NO")</f>
        <v>SI</v>
      </c>
      <c r="T724">
        <v>35</v>
      </c>
    </row>
    <row r="725" spans="1:20" x14ac:dyDescent="0.3">
      <c r="A725" t="s">
        <v>19</v>
      </c>
      <c r="B725" t="s">
        <v>1075</v>
      </c>
      <c r="C725">
        <v>1354</v>
      </c>
      <c r="D725" s="3">
        <v>840000</v>
      </c>
      <c r="E725" s="1">
        <f>datos_limpios[[#This Row],[Price INR   ]]*0.011</f>
        <v>9240</v>
      </c>
      <c r="F725">
        <v>2020</v>
      </c>
      <c r="G725">
        <v>7000</v>
      </c>
      <c r="H725" t="s">
        <v>13</v>
      </c>
      <c r="I725" t="s">
        <v>43</v>
      </c>
      <c r="J725" t="s">
        <v>28</v>
      </c>
      <c r="K725" t="s">
        <v>16</v>
      </c>
      <c r="L725" t="s">
        <v>29</v>
      </c>
      <c r="M725" t="s">
        <v>141</v>
      </c>
      <c r="N725" s="2" t="str">
        <f t="shared" si="11"/>
        <v/>
      </c>
      <c r="O725">
        <v>3.9950000000000001</v>
      </c>
      <c r="P725">
        <v>1.7450000000000001</v>
      </c>
      <c r="Q725">
        <v>1.5</v>
      </c>
      <c r="R725">
        <v>5</v>
      </c>
      <c r="S725" t="str">
        <f>IF(datos_limpios[[#This Row],[Seating Capacity ]]&gt;4,"SI","NO")</f>
        <v>SI</v>
      </c>
      <c r="T725">
        <v>37</v>
      </c>
    </row>
    <row r="726" spans="1:20" x14ac:dyDescent="0.3">
      <c r="A726" t="s">
        <v>1022</v>
      </c>
      <c r="B726" t="s">
        <v>1023</v>
      </c>
      <c r="C726">
        <v>1656</v>
      </c>
      <c r="D726" s="3">
        <v>18000000</v>
      </c>
      <c r="E726" s="1">
        <f>datos_limpios[[#This Row],[Price INR   ]]*0.011</f>
        <v>198000</v>
      </c>
      <c r="F726">
        <v>2011</v>
      </c>
      <c r="G726">
        <v>60000</v>
      </c>
      <c r="H726" t="s">
        <v>13</v>
      </c>
      <c r="I726" t="s">
        <v>43</v>
      </c>
      <c r="J726" t="s">
        <v>28</v>
      </c>
      <c r="K726" t="s">
        <v>23</v>
      </c>
      <c r="L726" t="s">
        <v>1024</v>
      </c>
      <c r="M726" t="s">
        <v>1025</v>
      </c>
      <c r="N726" s="2" t="str">
        <f t="shared" si="11"/>
        <v/>
      </c>
      <c r="O726">
        <v>5.399</v>
      </c>
      <c r="P726">
        <v>1.948</v>
      </c>
      <c r="Q726">
        <v>1.55</v>
      </c>
      <c r="R726">
        <v>5</v>
      </c>
      <c r="S726" t="str">
        <f>IF(datos_limpios[[#This Row],[Seating Capacity ]]&gt;4,"SI","NO")</f>
        <v>SI</v>
      </c>
      <c r="T726">
        <v>82.5</v>
      </c>
    </row>
    <row r="727" spans="1:20" x14ac:dyDescent="0.3">
      <c r="A727" t="s">
        <v>31</v>
      </c>
      <c r="B727" t="s">
        <v>1100</v>
      </c>
      <c r="C727">
        <v>1824</v>
      </c>
      <c r="D727" s="3">
        <v>1789999</v>
      </c>
      <c r="E727" s="1">
        <f>datos_limpios[[#This Row],[Price INR   ]]*0.011</f>
        <v>19689.988999999998</v>
      </c>
      <c r="F727">
        <v>2017</v>
      </c>
      <c r="G727">
        <v>49000</v>
      </c>
      <c r="H727" t="s">
        <v>13</v>
      </c>
      <c r="I727" t="s">
        <v>43</v>
      </c>
      <c r="J727" t="s">
        <v>28</v>
      </c>
      <c r="K727" t="s">
        <v>23</v>
      </c>
      <c r="L727" t="s">
        <v>555</v>
      </c>
      <c r="M727" t="s">
        <v>556</v>
      </c>
      <c r="N727" s="2" t="str">
        <f t="shared" si="11"/>
        <v/>
      </c>
      <c r="O727">
        <v>4.7350000000000003</v>
      </c>
      <c r="P727">
        <v>1.83</v>
      </c>
      <c r="Q727">
        <v>1.7949999999999999</v>
      </c>
      <c r="R727">
        <v>7</v>
      </c>
      <c r="S727" t="str">
        <f>IF(datos_limpios[[#This Row],[Seating Capacity ]]&gt;4,"SI","NO")</f>
        <v>SI</v>
      </c>
      <c r="T727">
        <v>65</v>
      </c>
    </row>
    <row r="728" spans="1:20" x14ac:dyDescent="0.3">
      <c r="A728" t="s">
        <v>68</v>
      </c>
      <c r="B728" t="s">
        <v>1293</v>
      </c>
      <c r="C728">
        <v>1912</v>
      </c>
      <c r="D728" s="3">
        <v>940000</v>
      </c>
      <c r="E728" s="1">
        <f>datos_limpios[[#This Row],[Price INR   ]]*0.011</f>
        <v>10340</v>
      </c>
      <c r="F728">
        <v>2021</v>
      </c>
      <c r="G728">
        <v>35000</v>
      </c>
      <c r="H728" t="s">
        <v>13</v>
      </c>
      <c r="I728" t="s">
        <v>14</v>
      </c>
      <c r="J728" t="s">
        <v>28</v>
      </c>
      <c r="K728" t="s">
        <v>16</v>
      </c>
      <c r="L728" t="s">
        <v>215</v>
      </c>
      <c r="M728" t="s">
        <v>216</v>
      </c>
      <c r="N728" s="2" t="str">
        <f t="shared" si="11"/>
        <v/>
      </c>
      <c r="O728">
        <v>4.3899999999999997</v>
      </c>
      <c r="P728">
        <v>1.6990000000000001</v>
      </c>
      <c r="Q728">
        <v>1.4670000000000001</v>
      </c>
      <c r="R728">
        <v>5</v>
      </c>
      <c r="S728" t="str">
        <f>IF(datos_limpios[[#This Row],[Seating Capacity ]]&gt;4,"SI","NO")</f>
        <v>SI</v>
      </c>
      <c r="T728">
        <v>55</v>
      </c>
    </row>
    <row r="729" spans="1:20" x14ac:dyDescent="0.3">
      <c r="A729" t="s">
        <v>41</v>
      </c>
      <c r="B729" t="s">
        <v>212</v>
      </c>
      <c r="C729">
        <v>178</v>
      </c>
      <c r="D729" s="3">
        <v>4475000</v>
      </c>
      <c r="E729" s="1">
        <f>datos_limpios[[#This Row],[Price INR   ]]*0.011</f>
        <v>49225</v>
      </c>
      <c r="F729">
        <v>2021</v>
      </c>
      <c r="G729">
        <v>7100</v>
      </c>
      <c r="H729" t="s">
        <v>21</v>
      </c>
      <c r="I729" t="s">
        <v>43</v>
      </c>
      <c r="J729" t="s">
        <v>65</v>
      </c>
      <c r="K729" t="s">
        <v>16</v>
      </c>
      <c r="L729" t="s">
        <v>44</v>
      </c>
      <c r="M729" t="s">
        <v>179</v>
      </c>
      <c r="N729" s="2" t="str">
        <f t="shared" si="11"/>
        <v/>
      </c>
      <c r="O729">
        <v>4.4539999999999997</v>
      </c>
      <c r="P729">
        <v>2.044</v>
      </c>
      <c r="Q729">
        <v>1.5449999999999999</v>
      </c>
      <c r="R729">
        <v>5</v>
      </c>
      <c r="S729" t="str">
        <f>IF(datos_limpios[[#This Row],[Seating Capacity ]]&gt;4,"SI","NO")</f>
        <v>SI</v>
      </c>
      <c r="T729">
        <v>63</v>
      </c>
    </row>
    <row r="730" spans="1:20" x14ac:dyDescent="0.3">
      <c r="A730" t="s">
        <v>107</v>
      </c>
      <c r="B730" t="s">
        <v>532</v>
      </c>
      <c r="C730">
        <v>238</v>
      </c>
      <c r="D730" s="3">
        <v>399000</v>
      </c>
      <c r="E730" s="1">
        <f>datos_limpios[[#This Row],[Price INR   ]]*0.011</f>
        <v>4389</v>
      </c>
      <c r="F730">
        <v>2013</v>
      </c>
      <c r="G730">
        <v>54000</v>
      </c>
      <c r="H730" t="s">
        <v>21</v>
      </c>
      <c r="I730" t="s">
        <v>14</v>
      </c>
      <c r="J730" t="s">
        <v>65</v>
      </c>
      <c r="K730" t="s">
        <v>184</v>
      </c>
      <c r="L730" t="s">
        <v>201</v>
      </c>
      <c r="M730" t="s">
        <v>523</v>
      </c>
      <c r="N730" s="2" t="str">
        <f t="shared" si="11"/>
        <v/>
      </c>
      <c r="O730">
        <v>3.9990000000000001</v>
      </c>
      <c r="P730">
        <v>1.7649999999999999</v>
      </c>
      <c r="Q730">
        <v>1.708</v>
      </c>
      <c r="R730">
        <v>5</v>
      </c>
      <c r="S730" t="str">
        <f>IF(datos_limpios[[#This Row],[Seating Capacity ]]&gt;4,"SI","NO")</f>
        <v>SI</v>
      </c>
      <c r="T730">
        <v>52</v>
      </c>
    </row>
    <row r="731" spans="1:20" x14ac:dyDescent="0.3">
      <c r="A731" t="s">
        <v>107</v>
      </c>
      <c r="B731" t="s">
        <v>1033</v>
      </c>
      <c r="C731">
        <v>243</v>
      </c>
      <c r="D731" s="3">
        <v>465000</v>
      </c>
      <c r="E731" s="1">
        <f>datos_limpios[[#This Row],[Price INR   ]]*0.011</f>
        <v>5115</v>
      </c>
      <c r="F731">
        <v>2015</v>
      </c>
      <c r="G731">
        <v>89000</v>
      </c>
      <c r="H731" t="s">
        <v>21</v>
      </c>
      <c r="I731" t="s">
        <v>14</v>
      </c>
      <c r="J731" t="s">
        <v>65</v>
      </c>
      <c r="K731" t="s">
        <v>23</v>
      </c>
      <c r="L731" t="s">
        <v>201</v>
      </c>
      <c r="M731" t="s">
        <v>349</v>
      </c>
      <c r="N731" s="2" t="str">
        <f t="shared" si="11"/>
        <v/>
      </c>
      <c r="O731">
        <v>3.8860000000000001</v>
      </c>
      <c r="P731">
        <v>1.6950000000000001</v>
      </c>
      <c r="Q731">
        <v>1.5249999999999999</v>
      </c>
      <c r="R731">
        <v>5</v>
      </c>
      <c r="S731" t="str">
        <f>IF(datos_limpios[[#This Row],[Seating Capacity ]]&gt;4,"SI","NO")</f>
        <v>SI</v>
      </c>
      <c r="T731">
        <v>40</v>
      </c>
    </row>
    <row r="732" spans="1:20" x14ac:dyDescent="0.3">
      <c r="A732" t="s">
        <v>26</v>
      </c>
      <c r="B732" t="s">
        <v>849</v>
      </c>
      <c r="C732">
        <v>683</v>
      </c>
      <c r="D732" s="3">
        <v>990000</v>
      </c>
      <c r="E732" s="1">
        <f>datos_limpios[[#This Row],[Price INR   ]]*0.011</f>
        <v>10890</v>
      </c>
      <c r="F732">
        <v>2019</v>
      </c>
      <c r="G732">
        <v>23000</v>
      </c>
      <c r="H732" t="s">
        <v>21</v>
      </c>
      <c r="I732" t="s">
        <v>14</v>
      </c>
      <c r="J732" t="s">
        <v>65</v>
      </c>
      <c r="K732" t="s">
        <v>16</v>
      </c>
      <c r="L732" t="s">
        <v>332</v>
      </c>
      <c r="M732" t="s">
        <v>144</v>
      </c>
      <c r="N732" s="2" t="str">
        <f t="shared" si="11"/>
        <v/>
      </c>
      <c r="O732">
        <v>4.2699999999999996</v>
      </c>
      <c r="P732">
        <v>1.78</v>
      </c>
      <c r="Q732">
        <v>1.63</v>
      </c>
      <c r="R732">
        <v>5</v>
      </c>
      <c r="S732" t="str">
        <f>IF(datos_limpios[[#This Row],[Seating Capacity ]]&gt;4,"SI","NO")</f>
        <v>SI</v>
      </c>
      <c r="T732">
        <v>60</v>
      </c>
    </row>
    <row r="733" spans="1:20" x14ac:dyDescent="0.3">
      <c r="A733" t="s">
        <v>136</v>
      </c>
      <c r="B733" t="s">
        <v>1451</v>
      </c>
      <c r="C733">
        <v>866</v>
      </c>
      <c r="D733" s="3">
        <v>495000</v>
      </c>
      <c r="E733" s="1">
        <f>datos_limpios[[#This Row],[Price INR   ]]*0.011</f>
        <v>5445</v>
      </c>
      <c r="F733">
        <v>2016</v>
      </c>
      <c r="G733">
        <v>53376</v>
      </c>
      <c r="H733" t="s">
        <v>21</v>
      </c>
      <c r="I733" t="s">
        <v>14</v>
      </c>
      <c r="J733" t="s">
        <v>65</v>
      </c>
      <c r="K733" t="s">
        <v>16</v>
      </c>
      <c r="L733" t="s">
        <v>17</v>
      </c>
      <c r="M733" t="s">
        <v>1452</v>
      </c>
      <c r="N733" s="2" t="str">
        <f t="shared" si="11"/>
        <v/>
      </c>
      <c r="O733">
        <v>3.6749999999999998</v>
      </c>
      <c r="P733">
        <v>1.7150000000000001</v>
      </c>
      <c r="Q733">
        <v>1.655</v>
      </c>
      <c r="R733">
        <v>6</v>
      </c>
      <c r="S733" t="str">
        <f>IF(datos_limpios[[#This Row],[Seating Capacity ]]&gt;4,"SI","NO")</f>
        <v>SI</v>
      </c>
      <c r="T733">
        <v>35</v>
      </c>
    </row>
    <row r="734" spans="1:20" x14ac:dyDescent="0.3">
      <c r="A734" t="s">
        <v>19</v>
      </c>
      <c r="B734" t="s">
        <v>440</v>
      </c>
      <c r="C734">
        <v>1283</v>
      </c>
      <c r="D734" s="3">
        <v>690000</v>
      </c>
      <c r="E734" s="1">
        <f>datos_limpios[[#This Row],[Price INR   ]]*0.011</f>
        <v>7590</v>
      </c>
      <c r="F734">
        <v>2017</v>
      </c>
      <c r="G734">
        <v>61000</v>
      </c>
      <c r="H734" t="s">
        <v>21</v>
      </c>
      <c r="I734" t="s">
        <v>14</v>
      </c>
      <c r="J734" t="s">
        <v>65</v>
      </c>
      <c r="K734" t="s">
        <v>16</v>
      </c>
      <c r="L734" t="s">
        <v>24</v>
      </c>
      <c r="M734" t="s">
        <v>25</v>
      </c>
      <c r="N734" s="2" t="str">
        <f t="shared" si="11"/>
        <v/>
      </c>
      <c r="O734">
        <v>3.9950000000000001</v>
      </c>
      <c r="P734">
        <v>1.7450000000000001</v>
      </c>
      <c r="Q734">
        <v>1.5</v>
      </c>
      <c r="R734">
        <v>5</v>
      </c>
      <c r="S734" t="str">
        <f>IF(datos_limpios[[#This Row],[Seating Capacity ]]&gt;4,"SI","NO")</f>
        <v>SI</v>
      </c>
      <c r="T734">
        <v>37</v>
      </c>
    </row>
    <row r="735" spans="1:20" x14ac:dyDescent="0.3">
      <c r="A735" t="s">
        <v>63</v>
      </c>
      <c r="B735" t="s">
        <v>64</v>
      </c>
      <c r="C735">
        <v>1738</v>
      </c>
      <c r="D735" s="3">
        <v>1695000</v>
      </c>
      <c r="E735" s="1">
        <f>datos_limpios[[#This Row],[Price INR   ]]*0.011</f>
        <v>18645</v>
      </c>
      <c r="F735">
        <v>2019</v>
      </c>
      <c r="G735">
        <v>20856</v>
      </c>
      <c r="H735" t="s">
        <v>21</v>
      </c>
      <c r="I735" t="s">
        <v>14</v>
      </c>
      <c r="J735" t="s">
        <v>65</v>
      </c>
      <c r="K735" t="s">
        <v>16</v>
      </c>
      <c r="L735" t="s">
        <v>66</v>
      </c>
      <c r="M735" t="s">
        <v>67</v>
      </c>
      <c r="N735" s="2" t="str">
        <f t="shared" si="11"/>
        <v/>
      </c>
      <c r="O735">
        <v>4.5979999999999999</v>
      </c>
      <c r="P735">
        <v>1.8939999999999999</v>
      </c>
      <c r="Q735">
        <v>1.706</v>
      </c>
      <c r="R735">
        <v>5</v>
      </c>
      <c r="S735" t="str">
        <f>IF(datos_limpios[[#This Row],[Seating Capacity ]]&gt;4,"SI","NO")</f>
        <v>SI</v>
      </c>
      <c r="T735">
        <v>50</v>
      </c>
    </row>
    <row r="736" spans="1:20" x14ac:dyDescent="0.3">
      <c r="A736" t="s">
        <v>26</v>
      </c>
      <c r="B736" t="s">
        <v>285</v>
      </c>
      <c r="C736">
        <v>501</v>
      </c>
      <c r="D736" s="3">
        <v>390000</v>
      </c>
      <c r="E736" s="1">
        <f>datos_limpios[[#This Row],[Price INR   ]]*0.011</f>
        <v>4290</v>
      </c>
      <c r="F736">
        <v>2014</v>
      </c>
      <c r="G736">
        <v>46000</v>
      </c>
      <c r="H736" t="s">
        <v>13</v>
      </c>
      <c r="I736" t="s">
        <v>14</v>
      </c>
      <c r="J736" t="s">
        <v>65</v>
      </c>
      <c r="K736" t="s">
        <v>16</v>
      </c>
      <c r="L736" t="s">
        <v>29</v>
      </c>
      <c r="M736" t="s">
        <v>269</v>
      </c>
      <c r="N736" s="2" t="str">
        <f t="shared" si="11"/>
        <v/>
      </c>
      <c r="O736">
        <v>3.7650000000000001</v>
      </c>
      <c r="P736">
        <v>1.66</v>
      </c>
      <c r="Q736">
        <v>1.52</v>
      </c>
      <c r="R736">
        <v>5</v>
      </c>
      <c r="S736" t="str">
        <f>IF(datos_limpios[[#This Row],[Seating Capacity ]]&gt;4,"SI","NO")</f>
        <v>SI</v>
      </c>
      <c r="T736">
        <v>43</v>
      </c>
    </row>
    <row r="737" spans="1:20" x14ac:dyDescent="0.3">
      <c r="A737" t="s">
        <v>26</v>
      </c>
      <c r="B737" t="s">
        <v>956</v>
      </c>
      <c r="C737">
        <v>545</v>
      </c>
      <c r="D737" s="3">
        <v>495000</v>
      </c>
      <c r="E737" s="1">
        <f>datos_limpios[[#This Row],[Price INR   ]]*0.011</f>
        <v>5445</v>
      </c>
      <c r="F737">
        <v>2017</v>
      </c>
      <c r="G737">
        <v>30000</v>
      </c>
      <c r="H737" t="s">
        <v>13</v>
      </c>
      <c r="I737" t="s">
        <v>14</v>
      </c>
      <c r="J737" t="s">
        <v>65</v>
      </c>
      <c r="K737" t="s">
        <v>16</v>
      </c>
      <c r="L737" t="s">
        <v>29</v>
      </c>
      <c r="M737" t="s">
        <v>269</v>
      </c>
      <c r="N737" s="2" t="str">
        <f t="shared" si="11"/>
        <v/>
      </c>
      <c r="O737">
        <v>3.7650000000000001</v>
      </c>
      <c r="P737">
        <v>1.66</v>
      </c>
      <c r="Q737">
        <v>1.52</v>
      </c>
      <c r="R737">
        <v>5</v>
      </c>
      <c r="S737" t="str">
        <f>IF(datos_limpios[[#This Row],[Seating Capacity ]]&gt;4,"SI","NO")</f>
        <v>SI</v>
      </c>
      <c r="T737">
        <v>43</v>
      </c>
    </row>
    <row r="738" spans="1:20" x14ac:dyDescent="0.3">
      <c r="A738" t="s">
        <v>19</v>
      </c>
      <c r="B738" t="s">
        <v>470</v>
      </c>
      <c r="C738">
        <v>987</v>
      </c>
      <c r="D738" s="3">
        <v>200000</v>
      </c>
      <c r="E738" s="1">
        <f>datos_limpios[[#This Row],[Price INR   ]]*0.011</f>
        <v>2200</v>
      </c>
      <c r="F738">
        <v>2011</v>
      </c>
      <c r="G738">
        <v>51000</v>
      </c>
      <c r="H738" t="s">
        <v>13</v>
      </c>
      <c r="I738" t="s">
        <v>14</v>
      </c>
      <c r="J738" t="s">
        <v>65</v>
      </c>
      <c r="K738" t="s">
        <v>23</v>
      </c>
      <c r="L738" t="s">
        <v>72</v>
      </c>
      <c r="M738" t="s">
        <v>281</v>
      </c>
      <c r="N738" s="2" t="str">
        <f t="shared" si="11"/>
        <v/>
      </c>
      <c r="O738">
        <v>3.62</v>
      </c>
      <c r="P738">
        <v>1.4750000000000001</v>
      </c>
      <c r="Q738">
        <v>1.46</v>
      </c>
      <c r="R738">
        <v>5</v>
      </c>
      <c r="S738" t="str">
        <f>IF(datos_limpios[[#This Row],[Seating Capacity ]]&gt;4,"SI","NO")</f>
        <v>SI</v>
      </c>
      <c r="T738">
        <v>35</v>
      </c>
    </row>
    <row r="739" spans="1:20" x14ac:dyDescent="0.3">
      <c r="A739" t="s">
        <v>19</v>
      </c>
      <c r="B739" t="s">
        <v>592</v>
      </c>
      <c r="C739">
        <v>1162</v>
      </c>
      <c r="D739" s="3">
        <v>500000</v>
      </c>
      <c r="E739" s="1">
        <f>datos_limpios[[#This Row],[Price INR   ]]*0.011</f>
        <v>5500</v>
      </c>
      <c r="F739">
        <v>2017</v>
      </c>
      <c r="G739">
        <v>32000</v>
      </c>
      <c r="H739" t="s">
        <v>13</v>
      </c>
      <c r="I739" t="s">
        <v>43</v>
      </c>
      <c r="J739" t="s">
        <v>65</v>
      </c>
      <c r="K739" t="s">
        <v>23</v>
      </c>
      <c r="L739" t="s">
        <v>72</v>
      </c>
      <c r="M739" t="s">
        <v>73</v>
      </c>
      <c r="N739" s="2" t="str">
        <f t="shared" si="11"/>
        <v/>
      </c>
      <c r="O739">
        <v>3.7149999999999999</v>
      </c>
      <c r="P739">
        <v>1.635</v>
      </c>
      <c r="Q739">
        <v>1.5649999999999999</v>
      </c>
      <c r="R739">
        <v>5</v>
      </c>
      <c r="S739" t="str">
        <f>IF(datos_limpios[[#This Row],[Seating Capacity ]]&gt;4,"SI","NO")</f>
        <v>SI</v>
      </c>
      <c r="T739">
        <v>35</v>
      </c>
    </row>
    <row r="740" spans="1:20" x14ac:dyDescent="0.3">
      <c r="A740" t="s">
        <v>19</v>
      </c>
      <c r="B740" t="s">
        <v>1433</v>
      </c>
      <c r="C740">
        <v>1210</v>
      </c>
      <c r="D740" s="3">
        <v>575000</v>
      </c>
      <c r="E740" s="1">
        <f>datos_limpios[[#This Row],[Price INR   ]]*0.011</f>
        <v>6325</v>
      </c>
      <c r="F740">
        <v>2018</v>
      </c>
      <c r="G740">
        <v>27239</v>
      </c>
      <c r="H740" t="s">
        <v>13</v>
      </c>
      <c r="I740" t="s">
        <v>43</v>
      </c>
      <c r="J740" t="s">
        <v>65</v>
      </c>
      <c r="K740" t="s">
        <v>16</v>
      </c>
      <c r="L740" t="s">
        <v>72</v>
      </c>
      <c r="M740" t="s">
        <v>73</v>
      </c>
      <c r="N740" s="2" t="str">
        <f t="shared" si="11"/>
        <v/>
      </c>
      <c r="O740">
        <v>3.6</v>
      </c>
      <c r="P740">
        <v>1.6</v>
      </c>
      <c r="Q740">
        <v>1.56</v>
      </c>
      <c r="R740">
        <v>5</v>
      </c>
      <c r="S740" t="str">
        <f>IF(datos_limpios[[#This Row],[Seating Capacity ]]&gt;4,"SI","NO")</f>
        <v>SI</v>
      </c>
      <c r="T740">
        <v>35</v>
      </c>
    </row>
    <row r="741" spans="1:20" x14ac:dyDescent="0.3">
      <c r="A741" t="s">
        <v>149</v>
      </c>
      <c r="B741" t="s">
        <v>575</v>
      </c>
      <c r="C741">
        <v>1555</v>
      </c>
      <c r="D741" s="3">
        <v>1550000</v>
      </c>
      <c r="E741" s="1">
        <f>datos_limpios[[#This Row],[Price INR   ]]*0.011</f>
        <v>17050</v>
      </c>
      <c r="F741">
        <v>2022</v>
      </c>
      <c r="G741">
        <v>600</v>
      </c>
      <c r="H741" t="s">
        <v>13</v>
      </c>
      <c r="I741" t="s">
        <v>14</v>
      </c>
      <c r="J741" t="s">
        <v>65</v>
      </c>
      <c r="K741" t="s">
        <v>16</v>
      </c>
      <c r="L741" t="s">
        <v>201</v>
      </c>
      <c r="M741" t="s">
        <v>323</v>
      </c>
      <c r="N741" s="2" t="str">
        <f t="shared" si="11"/>
        <v/>
      </c>
      <c r="O741">
        <v>4.3230000000000004</v>
      </c>
      <c r="P741">
        <v>1.8089999999999999</v>
      </c>
      <c r="Q741">
        <v>1.65</v>
      </c>
      <c r="R741">
        <v>5</v>
      </c>
      <c r="S741" t="str">
        <f>IF(datos_limpios[[#This Row],[Seating Capacity ]]&gt;4,"SI","NO")</f>
        <v>SI</v>
      </c>
      <c r="T741">
        <v>48</v>
      </c>
    </row>
    <row r="742" spans="1:20" x14ac:dyDescent="0.3">
      <c r="A742" t="s">
        <v>63</v>
      </c>
      <c r="B742" t="s">
        <v>881</v>
      </c>
      <c r="C742">
        <v>1711</v>
      </c>
      <c r="D742" s="3">
        <v>449000</v>
      </c>
      <c r="E742" s="1">
        <f>datos_limpios[[#This Row],[Price INR   ]]*0.011</f>
        <v>4939</v>
      </c>
      <c r="F742">
        <v>2018</v>
      </c>
      <c r="G742">
        <v>53512</v>
      </c>
      <c r="H742" t="s">
        <v>13</v>
      </c>
      <c r="I742" t="s">
        <v>14</v>
      </c>
      <c r="J742" t="s">
        <v>65</v>
      </c>
      <c r="K742" t="s">
        <v>23</v>
      </c>
      <c r="L742" t="s">
        <v>100</v>
      </c>
      <c r="M742" t="s">
        <v>113</v>
      </c>
      <c r="N742" s="2" t="str">
        <f t="shared" si="11"/>
        <v/>
      </c>
      <c r="O742">
        <v>3.746</v>
      </c>
      <c r="P742">
        <v>1.647</v>
      </c>
      <c r="Q742">
        <v>1.5349999999999999</v>
      </c>
      <c r="R742">
        <v>5</v>
      </c>
      <c r="S742" t="str">
        <f>IF(datos_limpios[[#This Row],[Seating Capacity ]]&gt;4,"SI","NO")</f>
        <v>SI</v>
      </c>
      <c r="T742">
        <v>35</v>
      </c>
    </row>
    <row r="743" spans="1:20" x14ac:dyDescent="0.3">
      <c r="A743" t="s">
        <v>63</v>
      </c>
      <c r="B743" t="s">
        <v>434</v>
      </c>
      <c r="C743">
        <v>1731</v>
      </c>
      <c r="D743" s="3">
        <v>890000</v>
      </c>
      <c r="E743" s="1">
        <f>datos_limpios[[#This Row],[Price INR   ]]*0.011</f>
        <v>9790</v>
      </c>
      <c r="F743">
        <v>2018</v>
      </c>
      <c r="G743">
        <v>35000</v>
      </c>
      <c r="H743" t="s">
        <v>13</v>
      </c>
      <c r="I743" t="s">
        <v>43</v>
      </c>
      <c r="J743" t="s">
        <v>65</v>
      </c>
      <c r="K743" t="s">
        <v>16</v>
      </c>
      <c r="L743" t="s">
        <v>17</v>
      </c>
      <c r="M743" t="s">
        <v>388</v>
      </c>
      <c r="N743" s="2" t="str">
        <f t="shared" si="11"/>
        <v/>
      </c>
      <c r="O743">
        <v>3.9940000000000002</v>
      </c>
      <c r="P743">
        <v>1.8109999999999999</v>
      </c>
      <c r="Q743">
        <v>1.607</v>
      </c>
      <c r="R743">
        <v>5</v>
      </c>
      <c r="S743" t="str">
        <f>IF(datos_limpios[[#This Row],[Seating Capacity ]]&gt;4,"SI","NO")</f>
        <v>SI</v>
      </c>
      <c r="T743">
        <v>44</v>
      </c>
    </row>
    <row r="744" spans="1:20" x14ac:dyDescent="0.3">
      <c r="A744" t="s">
        <v>68</v>
      </c>
      <c r="B744" t="s">
        <v>198</v>
      </c>
      <c r="C744">
        <v>1897</v>
      </c>
      <c r="D744" s="3">
        <v>525000</v>
      </c>
      <c r="E744" s="1">
        <f>datos_limpios[[#This Row],[Price INR   ]]*0.011</f>
        <v>5775</v>
      </c>
      <c r="F744">
        <v>2014</v>
      </c>
      <c r="G744">
        <v>43550</v>
      </c>
      <c r="H744" t="s">
        <v>13</v>
      </c>
      <c r="I744" t="s">
        <v>14</v>
      </c>
      <c r="J744" t="s">
        <v>65</v>
      </c>
      <c r="K744" t="s">
        <v>16</v>
      </c>
      <c r="L744" t="s">
        <v>17</v>
      </c>
      <c r="M744" t="s">
        <v>199</v>
      </c>
      <c r="N744" s="2" t="str">
        <f t="shared" si="11"/>
        <v/>
      </c>
      <c r="O744">
        <v>3.97</v>
      </c>
      <c r="P744">
        <v>1.6819999999999999</v>
      </c>
      <c r="Q744">
        <v>1.4530000000000001</v>
      </c>
      <c r="R744">
        <v>5</v>
      </c>
      <c r="S744" t="str">
        <f>IF(datos_limpios[[#This Row],[Seating Capacity ]]&gt;4,"SI","NO")</f>
        <v>SI</v>
      </c>
      <c r="T744">
        <v>45</v>
      </c>
    </row>
    <row r="745" spans="1:20" x14ac:dyDescent="0.3">
      <c r="A745" t="s">
        <v>19</v>
      </c>
      <c r="B745" t="s">
        <v>926</v>
      </c>
      <c r="C745">
        <v>1258</v>
      </c>
      <c r="D745" s="3">
        <v>642000</v>
      </c>
      <c r="E745" s="1">
        <f>datos_limpios[[#This Row],[Price INR   ]]*0.011</f>
        <v>7062</v>
      </c>
      <c r="F745">
        <v>2014</v>
      </c>
      <c r="G745">
        <v>53693</v>
      </c>
      <c r="H745" t="s">
        <v>92</v>
      </c>
      <c r="I745" t="s">
        <v>14</v>
      </c>
      <c r="J745" t="s">
        <v>740</v>
      </c>
      <c r="K745" t="s">
        <v>16</v>
      </c>
      <c r="L745" t="s">
        <v>39</v>
      </c>
      <c r="M745" t="s">
        <v>34</v>
      </c>
      <c r="N745" s="2" t="str">
        <f t="shared" si="11"/>
        <v/>
      </c>
      <c r="O745">
        <v>4.2649999999999997</v>
      </c>
      <c r="P745">
        <v>1.6950000000000001</v>
      </c>
      <c r="Q745">
        <v>1.6850000000000001</v>
      </c>
      <c r="R745">
        <v>7</v>
      </c>
      <c r="S745" t="str">
        <f>IF(datos_limpios[[#This Row],[Seating Capacity ]]&gt;4,"SI","NO")</f>
        <v>SI</v>
      </c>
      <c r="T745">
        <v>60</v>
      </c>
    </row>
    <row r="746" spans="1:20" x14ac:dyDescent="0.3">
      <c r="A746" t="s">
        <v>19</v>
      </c>
      <c r="B746" t="s">
        <v>888</v>
      </c>
      <c r="C746">
        <v>1333</v>
      </c>
      <c r="D746" s="3">
        <v>780000</v>
      </c>
      <c r="E746" s="1">
        <f>datos_limpios[[#This Row],[Price INR   ]]*0.011</f>
        <v>8580</v>
      </c>
      <c r="F746">
        <v>2017</v>
      </c>
      <c r="G746">
        <v>94827</v>
      </c>
      <c r="H746" t="s">
        <v>21</v>
      </c>
      <c r="I746" t="s">
        <v>14</v>
      </c>
      <c r="J746" t="s">
        <v>740</v>
      </c>
      <c r="K746" t="s">
        <v>16</v>
      </c>
      <c r="L746" t="s">
        <v>24</v>
      </c>
      <c r="M746" t="s">
        <v>144</v>
      </c>
      <c r="N746" s="2" t="str">
        <f t="shared" si="11"/>
        <v/>
      </c>
      <c r="O746">
        <v>3.9950000000000001</v>
      </c>
      <c r="P746">
        <v>1.79</v>
      </c>
      <c r="Q746">
        <v>1.64</v>
      </c>
      <c r="R746">
        <v>5</v>
      </c>
      <c r="S746" t="str">
        <f>IF(datos_limpios[[#This Row],[Seating Capacity ]]&gt;4,"SI","NO")</f>
        <v>SI</v>
      </c>
      <c r="T746">
        <v>48</v>
      </c>
    </row>
    <row r="747" spans="1:20" x14ac:dyDescent="0.3">
      <c r="A747" t="s">
        <v>19</v>
      </c>
      <c r="B747" t="s">
        <v>713</v>
      </c>
      <c r="C747">
        <v>1387</v>
      </c>
      <c r="D747" s="3">
        <v>1063000</v>
      </c>
      <c r="E747" s="1">
        <f>datos_limpios[[#This Row],[Price INR   ]]*0.011</f>
        <v>11693</v>
      </c>
      <c r="F747">
        <v>2019</v>
      </c>
      <c r="G747">
        <v>31056</v>
      </c>
      <c r="H747" t="s">
        <v>21</v>
      </c>
      <c r="I747" t="s">
        <v>14</v>
      </c>
      <c r="J747" t="s">
        <v>740</v>
      </c>
      <c r="K747" t="s">
        <v>16</v>
      </c>
      <c r="L747" t="s">
        <v>215</v>
      </c>
      <c r="M747" t="s">
        <v>714</v>
      </c>
      <c r="N747" s="2" t="str">
        <f t="shared" si="11"/>
        <v/>
      </c>
      <c r="O747">
        <v>4.3</v>
      </c>
      <c r="P747">
        <v>1.7649999999999999</v>
      </c>
      <c r="Q747">
        <v>1.59</v>
      </c>
      <c r="R747">
        <v>5</v>
      </c>
      <c r="S747" t="str">
        <f>IF(datos_limpios[[#This Row],[Seating Capacity ]]&gt;4,"SI","NO")</f>
        <v>SI</v>
      </c>
      <c r="T747">
        <v>48</v>
      </c>
    </row>
    <row r="748" spans="1:20" x14ac:dyDescent="0.3">
      <c r="A748" t="s">
        <v>11</v>
      </c>
      <c r="B748" t="s">
        <v>328</v>
      </c>
      <c r="C748">
        <v>358</v>
      </c>
      <c r="D748" s="3">
        <v>600000</v>
      </c>
      <c r="E748" s="1">
        <f>datos_limpios[[#This Row],[Price INR   ]]*0.011</f>
        <v>6600</v>
      </c>
      <c r="F748">
        <v>2014</v>
      </c>
      <c r="G748">
        <v>75574</v>
      </c>
      <c r="H748" t="s">
        <v>13</v>
      </c>
      <c r="I748" t="s">
        <v>14</v>
      </c>
      <c r="J748" t="s">
        <v>740</v>
      </c>
      <c r="K748" t="s">
        <v>23</v>
      </c>
      <c r="L748" t="s">
        <v>169</v>
      </c>
      <c r="M748" t="s">
        <v>170</v>
      </c>
      <c r="N748" s="2" t="str">
        <f t="shared" si="11"/>
        <v/>
      </c>
      <c r="O748">
        <v>4.4400000000000004</v>
      </c>
      <c r="P748">
        <v>1.6950000000000001</v>
      </c>
      <c r="Q748">
        <v>1.4950000000000001</v>
      </c>
      <c r="R748">
        <v>5</v>
      </c>
      <c r="S748" t="str">
        <f>IF(datos_limpios[[#This Row],[Seating Capacity ]]&gt;4,"SI","NO")</f>
        <v>SI</v>
      </c>
      <c r="T748">
        <v>40</v>
      </c>
    </row>
    <row r="749" spans="1:20" x14ac:dyDescent="0.3">
      <c r="A749" t="s">
        <v>26</v>
      </c>
      <c r="B749" t="s">
        <v>1445</v>
      </c>
      <c r="C749">
        <v>549</v>
      </c>
      <c r="D749" s="3">
        <v>515000</v>
      </c>
      <c r="E749" s="1">
        <f>datos_limpios[[#This Row],[Price INR   ]]*0.011</f>
        <v>5665</v>
      </c>
      <c r="F749">
        <v>2022</v>
      </c>
      <c r="G749">
        <v>3395</v>
      </c>
      <c r="H749" t="s">
        <v>13</v>
      </c>
      <c r="I749" t="s">
        <v>14</v>
      </c>
      <c r="J749" t="s">
        <v>740</v>
      </c>
      <c r="K749" t="s">
        <v>16</v>
      </c>
      <c r="L749" t="s">
        <v>87</v>
      </c>
      <c r="M749" t="s">
        <v>88</v>
      </c>
      <c r="N749" s="2" t="str">
        <f t="shared" si="11"/>
        <v/>
      </c>
      <c r="O749">
        <v>3.61</v>
      </c>
      <c r="P749">
        <v>1.645</v>
      </c>
      <c r="Q749">
        <v>1.56</v>
      </c>
      <c r="R749">
        <v>5</v>
      </c>
      <c r="S749" t="str">
        <f>IF(datos_limpios[[#This Row],[Seating Capacity ]]&gt;4,"SI","NO")</f>
        <v>SI</v>
      </c>
      <c r="T749">
        <v>35</v>
      </c>
    </row>
    <row r="750" spans="1:20" x14ac:dyDescent="0.3">
      <c r="A750" t="s">
        <v>19</v>
      </c>
      <c r="B750" t="s">
        <v>929</v>
      </c>
      <c r="C750">
        <v>1045</v>
      </c>
      <c r="D750" s="3">
        <v>301000</v>
      </c>
      <c r="E750" s="1">
        <f>datos_limpios[[#This Row],[Price INR   ]]*0.011</f>
        <v>3311</v>
      </c>
      <c r="F750">
        <v>2011</v>
      </c>
      <c r="G750">
        <v>28513</v>
      </c>
      <c r="H750" t="s">
        <v>13</v>
      </c>
      <c r="I750" t="s">
        <v>14</v>
      </c>
      <c r="J750" t="s">
        <v>740</v>
      </c>
      <c r="K750" t="s">
        <v>16</v>
      </c>
      <c r="L750" t="s">
        <v>29</v>
      </c>
      <c r="M750" t="s">
        <v>95</v>
      </c>
      <c r="N750" s="2" t="str">
        <f t="shared" si="11"/>
        <v/>
      </c>
      <c r="O750">
        <v>3.85</v>
      </c>
      <c r="P750">
        <v>1.6950000000000001</v>
      </c>
      <c r="Q750">
        <v>1.53</v>
      </c>
      <c r="R750">
        <v>5</v>
      </c>
      <c r="S750" t="str">
        <f>IF(datos_limpios[[#This Row],[Seating Capacity ]]&gt;4,"SI","NO")</f>
        <v>SI</v>
      </c>
      <c r="T750">
        <v>42</v>
      </c>
    </row>
    <row r="751" spans="1:20" x14ac:dyDescent="0.3">
      <c r="A751" t="s">
        <v>19</v>
      </c>
      <c r="B751" t="s">
        <v>280</v>
      </c>
      <c r="C751">
        <v>1092</v>
      </c>
      <c r="D751" s="3">
        <v>390000</v>
      </c>
      <c r="E751" s="1">
        <f>datos_limpios[[#This Row],[Price INR   ]]*0.011</f>
        <v>4290</v>
      </c>
      <c r="F751">
        <v>2018</v>
      </c>
      <c r="G751">
        <v>66794</v>
      </c>
      <c r="H751" t="s">
        <v>13</v>
      </c>
      <c r="I751" t="s">
        <v>14</v>
      </c>
      <c r="J751" t="s">
        <v>740</v>
      </c>
      <c r="K751" t="s">
        <v>16</v>
      </c>
      <c r="L751" t="s">
        <v>72</v>
      </c>
      <c r="M751" t="s">
        <v>281</v>
      </c>
      <c r="N751" s="2" t="str">
        <f t="shared" si="11"/>
        <v/>
      </c>
      <c r="O751">
        <v>3.5990000000000002</v>
      </c>
      <c r="P751">
        <v>1.4950000000000001</v>
      </c>
      <c r="Q751">
        <v>1.7</v>
      </c>
      <c r="R751">
        <v>5</v>
      </c>
      <c r="S751" t="str">
        <f>IF(datos_limpios[[#This Row],[Seating Capacity ]]&gt;4,"SI","NO")</f>
        <v>SI</v>
      </c>
      <c r="T751">
        <v>35</v>
      </c>
    </row>
    <row r="752" spans="1:20" x14ac:dyDescent="0.3">
      <c r="A752" t="s">
        <v>19</v>
      </c>
      <c r="B752" t="s">
        <v>514</v>
      </c>
      <c r="C752">
        <v>1269</v>
      </c>
      <c r="D752" s="3">
        <v>661000</v>
      </c>
      <c r="E752" s="1">
        <f>datos_limpios[[#This Row],[Price INR   ]]*0.011</f>
        <v>7271</v>
      </c>
      <c r="F752">
        <v>2021</v>
      </c>
      <c r="G752">
        <v>14366</v>
      </c>
      <c r="H752" t="s">
        <v>13</v>
      </c>
      <c r="I752" t="s">
        <v>14</v>
      </c>
      <c r="J752" t="s">
        <v>740</v>
      </c>
      <c r="K752" t="s">
        <v>16</v>
      </c>
      <c r="L752" t="s">
        <v>29</v>
      </c>
      <c r="M752" t="s">
        <v>101</v>
      </c>
      <c r="N752" s="2" t="str">
        <f t="shared" si="11"/>
        <v/>
      </c>
      <c r="O752">
        <v>3.8450000000000002</v>
      </c>
      <c r="P752">
        <v>1.7350000000000001</v>
      </c>
      <c r="Q752">
        <v>1.53</v>
      </c>
      <c r="R752">
        <v>5</v>
      </c>
      <c r="S752" t="str">
        <f>IF(datos_limpios[[#This Row],[Seating Capacity ]]&gt;4,"SI","NO")</f>
        <v>SI</v>
      </c>
      <c r="T752">
        <v>37</v>
      </c>
    </row>
    <row r="753" spans="1:20" x14ac:dyDescent="0.3">
      <c r="A753" t="s">
        <v>55</v>
      </c>
      <c r="B753" t="s">
        <v>934</v>
      </c>
      <c r="C753">
        <v>1623</v>
      </c>
      <c r="D753" s="3">
        <v>319000</v>
      </c>
      <c r="E753" s="1">
        <f>datos_limpios[[#This Row],[Price INR   ]]*0.011</f>
        <v>3509</v>
      </c>
      <c r="F753">
        <v>2018</v>
      </c>
      <c r="G753">
        <v>89059</v>
      </c>
      <c r="H753" t="s">
        <v>13</v>
      </c>
      <c r="I753" t="s">
        <v>14</v>
      </c>
      <c r="J753" t="s">
        <v>740</v>
      </c>
      <c r="K753" t="s">
        <v>16</v>
      </c>
      <c r="L753" t="s">
        <v>402</v>
      </c>
      <c r="M753" t="s">
        <v>403</v>
      </c>
      <c r="N753" s="2" t="str">
        <f t="shared" si="11"/>
        <v/>
      </c>
      <c r="O753">
        <v>3.6789999999999998</v>
      </c>
      <c r="P753">
        <v>1.579</v>
      </c>
      <c r="Q753">
        <v>1.478</v>
      </c>
      <c r="R753">
        <v>5</v>
      </c>
      <c r="S753" t="str">
        <f>IF(datos_limpios[[#This Row],[Seating Capacity ]]&gt;4,"SI","NO")</f>
        <v>SI</v>
      </c>
      <c r="T753">
        <v>28</v>
      </c>
    </row>
    <row r="754" spans="1:20" x14ac:dyDescent="0.3">
      <c r="A754" t="s">
        <v>55</v>
      </c>
      <c r="B754" t="s">
        <v>148</v>
      </c>
      <c r="C754">
        <v>1638</v>
      </c>
      <c r="D754" s="3">
        <v>426999</v>
      </c>
      <c r="E754" s="1">
        <f>datos_limpios[[#This Row],[Price INR   ]]*0.011</f>
        <v>4696.9889999999996</v>
      </c>
      <c r="F754">
        <v>2020</v>
      </c>
      <c r="G754">
        <v>41669</v>
      </c>
      <c r="H754" t="s">
        <v>13</v>
      </c>
      <c r="I754" t="s">
        <v>43</v>
      </c>
      <c r="J754" t="s">
        <v>740</v>
      </c>
      <c r="K754" t="s">
        <v>16</v>
      </c>
      <c r="L754" t="s">
        <v>57</v>
      </c>
      <c r="M754" t="s">
        <v>58</v>
      </c>
      <c r="N754" s="2" t="str">
        <f t="shared" si="11"/>
        <v/>
      </c>
      <c r="O754">
        <v>3.6789999999999998</v>
      </c>
      <c r="P754">
        <v>1.579</v>
      </c>
      <c r="Q754">
        <v>1.478</v>
      </c>
      <c r="R754">
        <v>5</v>
      </c>
      <c r="S754" t="str">
        <f>IF(datos_limpios[[#This Row],[Seating Capacity ]]&gt;4,"SI","NO")</f>
        <v>SI</v>
      </c>
      <c r="T754">
        <v>28</v>
      </c>
    </row>
    <row r="755" spans="1:20" x14ac:dyDescent="0.3">
      <c r="A755" t="s">
        <v>46</v>
      </c>
      <c r="B755" t="s">
        <v>931</v>
      </c>
      <c r="C755">
        <v>1684</v>
      </c>
      <c r="D755" s="3">
        <v>1515000</v>
      </c>
      <c r="E755" s="1">
        <f>datos_limpios[[#This Row],[Price INR   ]]*0.011</f>
        <v>16665</v>
      </c>
      <c r="F755">
        <v>2018</v>
      </c>
      <c r="G755">
        <v>67546</v>
      </c>
      <c r="H755" t="s">
        <v>13</v>
      </c>
      <c r="I755" t="s">
        <v>43</v>
      </c>
      <c r="J755" t="s">
        <v>740</v>
      </c>
      <c r="K755" t="s">
        <v>23</v>
      </c>
      <c r="L755" t="s">
        <v>48</v>
      </c>
      <c r="M755" t="s">
        <v>49</v>
      </c>
      <c r="N755" s="2" t="str">
        <f t="shared" si="11"/>
        <v/>
      </c>
      <c r="O755">
        <v>4.67</v>
      </c>
      <c r="P755">
        <v>1.8140000000000001</v>
      </c>
      <c r="Q755">
        <v>1.476</v>
      </c>
      <c r="R755">
        <v>5</v>
      </c>
      <c r="S755" t="str">
        <f>IF(datos_limpios[[#This Row],[Seating Capacity ]]&gt;4,"SI","NO")</f>
        <v>SI</v>
      </c>
      <c r="T755">
        <v>50</v>
      </c>
    </row>
    <row r="756" spans="1:20" x14ac:dyDescent="0.3">
      <c r="A756" t="s">
        <v>19</v>
      </c>
      <c r="B756" t="s">
        <v>942</v>
      </c>
      <c r="C756">
        <v>970</v>
      </c>
      <c r="D756" s="3">
        <v>135000</v>
      </c>
      <c r="E756" s="1">
        <f>datos_limpios[[#This Row],[Price INR   ]]*0.011</f>
        <v>1485</v>
      </c>
      <c r="F756">
        <v>2008</v>
      </c>
      <c r="G756">
        <v>72542</v>
      </c>
      <c r="H756" t="s">
        <v>13</v>
      </c>
      <c r="I756" t="s">
        <v>14</v>
      </c>
      <c r="J756" t="s">
        <v>943</v>
      </c>
      <c r="K756" t="s">
        <v>16</v>
      </c>
      <c r="L756" t="s">
        <v>449</v>
      </c>
      <c r="M756" t="s">
        <v>944</v>
      </c>
      <c r="N756" s="2" t="str">
        <f t="shared" si="11"/>
        <v/>
      </c>
      <c r="O756">
        <v>3.4950000000000001</v>
      </c>
      <c r="P756">
        <v>1.4950000000000001</v>
      </c>
      <c r="Q756">
        <v>1.595</v>
      </c>
      <c r="R756">
        <v>5</v>
      </c>
      <c r="S756" t="str">
        <f>IF(datos_limpios[[#This Row],[Seating Capacity ]]&gt;4,"SI","NO")</f>
        <v>SI</v>
      </c>
      <c r="T756">
        <v>35</v>
      </c>
    </row>
    <row r="757" spans="1:20" x14ac:dyDescent="0.3">
      <c r="A757" t="s">
        <v>832</v>
      </c>
      <c r="B757" t="s">
        <v>872</v>
      </c>
      <c r="C757">
        <v>213</v>
      </c>
      <c r="D757" s="3">
        <v>320000</v>
      </c>
      <c r="E757" s="1">
        <f>datos_limpios[[#This Row],[Price INR   ]]*0.011</f>
        <v>3520</v>
      </c>
      <c r="F757">
        <v>2011</v>
      </c>
      <c r="G757">
        <v>75000</v>
      </c>
      <c r="H757" t="s">
        <v>21</v>
      </c>
      <c r="I757" t="s">
        <v>14</v>
      </c>
      <c r="J757" t="s">
        <v>640</v>
      </c>
      <c r="K757" t="s">
        <v>23</v>
      </c>
      <c r="L757" t="s">
        <v>232</v>
      </c>
      <c r="M757" t="s">
        <v>873</v>
      </c>
      <c r="N757" s="2" t="str">
        <f t="shared" si="11"/>
        <v/>
      </c>
      <c r="O757">
        <v>4.5970000000000004</v>
      </c>
      <c r="P757">
        <v>1.788</v>
      </c>
      <c r="Q757">
        <v>1.4770000000000001</v>
      </c>
      <c r="R757">
        <v>5</v>
      </c>
      <c r="S757" t="str">
        <f>IF(datos_limpios[[#This Row],[Seating Capacity ]]&gt;4,"SI","NO")</f>
        <v>SI</v>
      </c>
      <c r="T757">
        <v>60</v>
      </c>
    </row>
    <row r="758" spans="1:20" x14ac:dyDescent="0.3">
      <c r="A758" t="s">
        <v>638</v>
      </c>
      <c r="B758" t="s">
        <v>639</v>
      </c>
      <c r="C758">
        <v>1572</v>
      </c>
      <c r="D758" s="3">
        <v>1489000</v>
      </c>
      <c r="E758" s="1">
        <f>datos_limpios[[#This Row],[Price INR   ]]*0.011</f>
        <v>16378.999999999998</v>
      </c>
      <c r="F758">
        <v>2014</v>
      </c>
      <c r="G758">
        <v>81000</v>
      </c>
      <c r="H758" t="s">
        <v>21</v>
      </c>
      <c r="I758" t="s">
        <v>43</v>
      </c>
      <c r="J758" t="s">
        <v>640</v>
      </c>
      <c r="K758" t="s">
        <v>23</v>
      </c>
      <c r="L758" t="s">
        <v>44</v>
      </c>
      <c r="M758" t="s">
        <v>641</v>
      </c>
      <c r="N758" s="2" t="str">
        <f t="shared" si="11"/>
        <v/>
      </c>
      <c r="O758">
        <v>4.0970000000000004</v>
      </c>
      <c r="P758">
        <v>1.7889999999999999</v>
      </c>
      <c r="Q758">
        <v>1.5609999999999999</v>
      </c>
      <c r="R758">
        <v>5</v>
      </c>
      <c r="S758" t="str">
        <f>IF(datos_limpios[[#This Row],[Seating Capacity ]]&gt;4,"SI","NO")</f>
        <v>SI</v>
      </c>
      <c r="T758">
        <v>47</v>
      </c>
    </row>
    <row r="759" spans="1:20" x14ac:dyDescent="0.3">
      <c r="A759" t="s">
        <v>31</v>
      </c>
      <c r="B759" t="s">
        <v>1045</v>
      </c>
      <c r="C759">
        <v>1865</v>
      </c>
      <c r="D759" s="3">
        <v>3000000</v>
      </c>
      <c r="E759" s="1">
        <f>datos_limpios[[#This Row],[Price INR   ]]*0.011</f>
        <v>33000</v>
      </c>
      <c r="F759">
        <v>2021</v>
      </c>
      <c r="G759">
        <v>38000</v>
      </c>
      <c r="H759" t="s">
        <v>21</v>
      </c>
      <c r="I759" t="s">
        <v>43</v>
      </c>
      <c r="J759" t="s">
        <v>640</v>
      </c>
      <c r="K759" t="s">
        <v>16</v>
      </c>
      <c r="L759" t="s">
        <v>36</v>
      </c>
      <c r="M759" t="s">
        <v>37</v>
      </c>
      <c r="N759" s="2" t="str">
        <f t="shared" si="11"/>
        <v/>
      </c>
      <c r="O759">
        <v>4.7350000000000003</v>
      </c>
      <c r="P759">
        <v>1.83</v>
      </c>
      <c r="Q759">
        <v>1.7949999999999999</v>
      </c>
      <c r="R759">
        <v>7</v>
      </c>
      <c r="S759" t="str">
        <f>IF(datos_limpios[[#This Row],[Seating Capacity ]]&gt;4,"SI","NO")</f>
        <v>SI</v>
      </c>
      <c r="T759">
        <v>55</v>
      </c>
    </row>
    <row r="760" spans="1:20" x14ac:dyDescent="0.3">
      <c r="A760" t="s">
        <v>11</v>
      </c>
      <c r="B760" t="s">
        <v>1466</v>
      </c>
      <c r="C760">
        <v>305</v>
      </c>
      <c r="D760" s="3">
        <v>375000</v>
      </c>
      <c r="E760" s="1">
        <f>datos_limpios[[#This Row],[Price INR   ]]*0.011</f>
        <v>4125</v>
      </c>
      <c r="F760">
        <v>2013</v>
      </c>
      <c r="G760">
        <v>86000</v>
      </c>
      <c r="H760" t="s">
        <v>13</v>
      </c>
      <c r="I760" t="s">
        <v>14</v>
      </c>
      <c r="J760" t="s">
        <v>640</v>
      </c>
      <c r="K760" t="s">
        <v>23</v>
      </c>
      <c r="L760" t="s">
        <v>169</v>
      </c>
      <c r="M760" t="s">
        <v>726</v>
      </c>
      <c r="N760" s="2" t="str">
        <f t="shared" si="11"/>
        <v/>
      </c>
      <c r="O760">
        <v>4.4400000000000004</v>
      </c>
      <c r="P760">
        <v>1.6950000000000001</v>
      </c>
      <c r="Q760">
        <v>1.4850000000000001</v>
      </c>
      <c r="R760">
        <v>5</v>
      </c>
      <c r="S760" t="str">
        <f>IF(datos_limpios[[#This Row],[Seating Capacity ]]&gt;4,"SI","NO")</f>
        <v>SI</v>
      </c>
      <c r="T760">
        <v>42</v>
      </c>
    </row>
    <row r="761" spans="1:20" x14ac:dyDescent="0.3">
      <c r="A761" t="s">
        <v>19</v>
      </c>
      <c r="B761" t="s">
        <v>494</v>
      </c>
      <c r="C761">
        <v>1059</v>
      </c>
      <c r="D761" s="3">
        <v>325000</v>
      </c>
      <c r="E761" s="1">
        <f>datos_limpios[[#This Row],[Price INR   ]]*0.011</f>
        <v>3575</v>
      </c>
      <c r="F761">
        <v>2014</v>
      </c>
      <c r="G761">
        <v>58000</v>
      </c>
      <c r="H761" t="s">
        <v>92</v>
      </c>
      <c r="I761" t="s">
        <v>14</v>
      </c>
      <c r="J761" t="s">
        <v>33</v>
      </c>
      <c r="K761" t="s">
        <v>23</v>
      </c>
      <c r="L761" t="s">
        <v>72</v>
      </c>
      <c r="M761" t="s">
        <v>225</v>
      </c>
      <c r="N761" s="2" t="str">
        <f t="shared" si="11"/>
        <v/>
      </c>
      <c r="O761">
        <v>3.5990000000000002</v>
      </c>
      <c r="P761">
        <v>1.4950000000000001</v>
      </c>
      <c r="Q761">
        <v>1.7</v>
      </c>
      <c r="R761">
        <v>5</v>
      </c>
      <c r="S761" t="str">
        <f>IF(datos_limpios[[#This Row],[Seating Capacity ]]&gt;4,"SI","NO")</f>
        <v>SI</v>
      </c>
      <c r="T761">
        <v>35</v>
      </c>
    </row>
    <row r="762" spans="1:20" x14ac:dyDescent="0.3">
      <c r="A762" t="s">
        <v>19</v>
      </c>
      <c r="B762" t="s">
        <v>224</v>
      </c>
      <c r="C762">
        <v>1097</v>
      </c>
      <c r="D762" s="3">
        <v>400000</v>
      </c>
      <c r="E762" s="1">
        <f>datos_limpios[[#This Row],[Price INR   ]]*0.011</f>
        <v>4400</v>
      </c>
      <c r="F762">
        <v>2016</v>
      </c>
      <c r="G762">
        <v>67850</v>
      </c>
      <c r="H762" t="s">
        <v>92</v>
      </c>
      <c r="I762" t="s">
        <v>14</v>
      </c>
      <c r="J762" t="s">
        <v>33</v>
      </c>
      <c r="K762" t="s">
        <v>16</v>
      </c>
      <c r="L762" t="s">
        <v>72</v>
      </c>
      <c r="M762" t="s">
        <v>225</v>
      </c>
      <c r="N762" s="2" t="str">
        <f t="shared" si="11"/>
        <v/>
      </c>
      <c r="O762">
        <v>3.5990000000000002</v>
      </c>
      <c r="P762">
        <v>1.4950000000000001</v>
      </c>
      <c r="Q762">
        <v>1.7</v>
      </c>
      <c r="R762">
        <v>5</v>
      </c>
      <c r="S762" t="str">
        <f>IF(datos_limpios[[#This Row],[Seating Capacity ]]&gt;4,"SI","NO")</f>
        <v>SI</v>
      </c>
      <c r="T762">
        <v>35</v>
      </c>
    </row>
    <row r="763" spans="1:20" x14ac:dyDescent="0.3">
      <c r="A763" t="s">
        <v>128</v>
      </c>
      <c r="B763" t="s">
        <v>345</v>
      </c>
      <c r="C763">
        <v>17</v>
      </c>
      <c r="D763" s="3">
        <v>1450000</v>
      </c>
      <c r="E763" s="1">
        <f>datos_limpios[[#This Row],[Price INR   ]]*0.011</f>
        <v>15949.999999999998</v>
      </c>
      <c r="F763">
        <v>2014</v>
      </c>
      <c r="G763">
        <v>33000</v>
      </c>
      <c r="H763" t="s">
        <v>21</v>
      </c>
      <c r="I763" t="s">
        <v>43</v>
      </c>
      <c r="J763" t="s">
        <v>33</v>
      </c>
      <c r="K763" t="s">
        <v>23</v>
      </c>
      <c r="L763" t="s">
        <v>130</v>
      </c>
      <c r="M763" t="s">
        <v>241</v>
      </c>
      <c r="N763" s="2" t="str">
        <f t="shared" si="11"/>
        <v/>
      </c>
      <c r="O763">
        <v>4.915</v>
      </c>
      <c r="P763">
        <v>1.8740000000000001</v>
      </c>
      <c r="Q763">
        <v>1.4550000000000001</v>
      </c>
      <c r="R763">
        <v>5</v>
      </c>
      <c r="S763" t="str">
        <f>IF(datos_limpios[[#This Row],[Seating Capacity ]]&gt;4,"SI","NO")</f>
        <v>SI</v>
      </c>
      <c r="T763">
        <v>65</v>
      </c>
    </row>
    <row r="764" spans="1:20" x14ac:dyDescent="0.3">
      <c r="A764" t="s">
        <v>128</v>
      </c>
      <c r="B764" t="s">
        <v>191</v>
      </c>
      <c r="C764">
        <v>24</v>
      </c>
      <c r="D764" s="3">
        <v>1525000</v>
      </c>
      <c r="E764" s="1">
        <f>datos_limpios[[#This Row],[Price INR   ]]*0.011</f>
        <v>16775</v>
      </c>
      <c r="F764">
        <v>2016</v>
      </c>
      <c r="G764">
        <v>32000</v>
      </c>
      <c r="H764" t="s">
        <v>21</v>
      </c>
      <c r="I764" t="s">
        <v>43</v>
      </c>
      <c r="J764" t="s">
        <v>33</v>
      </c>
      <c r="K764" t="s">
        <v>16</v>
      </c>
      <c r="L764" t="s">
        <v>130</v>
      </c>
      <c r="M764" t="s">
        <v>192</v>
      </c>
      <c r="N764" s="2" t="str">
        <f t="shared" si="11"/>
        <v/>
      </c>
      <c r="O764">
        <v>4.4560000000000004</v>
      </c>
      <c r="P764">
        <v>1.796</v>
      </c>
      <c r="Q764">
        <v>1.4159999999999999</v>
      </c>
      <c r="R764">
        <v>5</v>
      </c>
      <c r="S764" t="str">
        <f>IF(datos_limpios[[#This Row],[Seating Capacity ]]&gt;4,"SI","NO")</f>
        <v>SI</v>
      </c>
      <c r="T764">
        <v>50</v>
      </c>
    </row>
    <row r="765" spans="1:20" x14ac:dyDescent="0.3">
      <c r="A765" t="s">
        <v>128</v>
      </c>
      <c r="B765" t="s">
        <v>1151</v>
      </c>
      <c r="C765">
        <v>27</v>
      </c>
      <c r="D765" s="3">
        <v>1575000</v>
      </c>
      <c r="E765" s="1">
        <f>datos_limpios[[#This Row],[Price INR   ]]*0.011</f>
        <v>17325</v>
      </c>
      <c r="F765">
        <v>2014</v>
      </c>
      <c r="G765">
        <v>15000</v>
      </c>
      <c r="H765" t="s">
        <v>21</v>
      </c>
      <c r="I765" t="s">
        <v>43</v>
      </c>
      <c r="J765" t="s">
        <v>33</v>
      </c>
      <c r="K765" t="s">
        <v>16</v>
      </c>
      <c r="L765" t="s">
        <v>130</v>
      </c>
      <c r="M765" t="s">
        <v>1152</v>
      </c>
      <c r="N765" s="2" t="str">
        <f t="shared" si="11"/>
        <v/>
      </c>
      <c r="O765">
        <v>4.7009999999999996</v>
      </c>
      <c r="P765">
        <v>1.8260000000000001</v>
      </c>
      <c r="Q765">
        <v>1.427</v>
      </c>
      <c r="R765">
        <v>5</v>
      </c>
      <c r="S765" t="str">
        <f>IF(datos_limpios[[#This Row],[Seating Capacity ]]&gt;4,"SI","NO")</f>
        <v>SI</v>
      </c>
      <c r="T765">
        <v>63</v>
      </c>
    </row>
    <row r="766" spans="1:20" x14ac:dyDescent="0.3">
      <c r="A766" t="s">
        <v>128</v>
      </c>
      <c r="B766" t="s">
        <v>209</v>
      </c>
      <c r="C766">
        <v>65</v>
      </c>
      <c r="D766" s="3">
        <v>2475000</v>
      </c>
      <c r="E766" s="1">
        <f>datos_limpios[[#This Row],[Price INR   ]]*0.011</f>
        <v>27225</v>
      </c>
      <c r="F766">
        <v>2018</v>
      </c>
      <c r="G766">
        <v>38000</v>
      </c>
      <c r="H766" t="s">
        <v>21</v>
      </c>
      <c r="I766" t="s">
        <v>43</v>
      </c>
      <c r="J766" t="s">
        <v>33</v>
      </c>
      <c r="K766" t="s">
        <v>16</v>
      </c>
      <c r="L766" t="s">
        <v>130</v>
      </c>
      <c r="M766" t="s">
        <v>210</v>
      </c>
      <c r="N766" s="2" t="str">
        <f t="shared" si="11"/>
        <v/>
      </c>
      <c r="O766">
        <v>4.3849999999999998</v>
      </c>
      <c r="P766">
        <v>1.831</v>
      </c>
      <c r="Q766">
        <v>1.6080000000000001</v>
      </c>
      <c r="R766">
        <v>5</v>
      </c>
      <c r="S766" t="str">
        <f>IF(datos_limpios[[#This Row],[Seating Capacity ]]&gt;4,"SI","NO")</f>
        <v>SI</v>
      </c>
      <c r="T766">
        <v>64</v>
      </c>
    </row>
    <row r="767" spans="1:20" x14ac:dyDescent="0.3">
      <c r="A767" t="s">
        <v>128</v>
      </c>
      <c r="B767" t="s">
        <v>1078</v>
      </c>
      <c r="C767">
        <v>83</v>
      </c>
      <c r="D767" s="3">
        <v>2950000</v>
      </c>
      <c r="E767" s="1">
        <f>datos_limpios[[#This Row],[Price INR   ]]*0.011</f>
        <v>32449.999999999996</v>
      </c>
      <c r="F767">
        <v>2018</v>
      </c>
      <c r="G767">
        <v>17300</v>
      </c>
      <c r="H767" t="s">
        <v>21</v>
      </c>
      <c r="I767" t="s">
        <v>43</v>
      </c>
      <c r="J767" t="s">
        <v>33</v>
      </c>
      <c r="K767" t="s">
        <v>16</v>
      </c>
      <c r="L767" t="s">
        <v>130</v>
      </c>
      <c r="M767" t="s">
        <v>192</v>
      </c>
      <c r="N767" s="2" t="str">
        <f t="shared" si="11"/>
        <v/>
      </c>
      <c r="O767">
        <v>4.4560000000000004</v>
      </c>
      <c r="P767">
        <v>1.796</v>
      </c>
      <c r="Q767">
        <v>1.4159999999999999</v>
      </c>
      <c r="R767">
        <v>5</v>
      </c>
      <c r="S767" t="str">
        <f>IF(datos_limpios[[#This Row],[Seating Capacity ]]&gt;4,"SI","NO")</f>
        <v>SI</v>
      </c>
      <c r="T767">
        <v>50</v>
      </c>
    </row>
    <row r="768" spans="1:20" x14ac:dyDescent="0.3">
      <c r="A768" t="s">
        <v>128</v>
      </c>
      <c r="B768" t="s">
        <v>295</v>
      </c>
      <c r="C768">
        <v>90</v>
      </c>
      <c r="D768" s="3">
        <v>3400000</v>
      </c>
      <c r="E768" s="1">
        <f>datos_limpios[[#This Row],[Price INR   ]]*0.011</f>
        <v>37400</v>
      </c>
      <c r="F768">
        <v>2018</v>
      </c>
      <c r="G768">
        <v>51000</v>
      </c>
      <c r="H768" t="s">
        <v>21</v>
      </c>
      <c r="I768" t="s">
        <v>43</v>
      </c>
      <c r="J768" t="s">
        <v>33</v>
      </c>
      <c r="K768" t="s">
        <v>16</v>
      </c>
      <c r="L768" t="s">
        <v>130</v>
      </c>
      <c r="M768" t="s">
        <v>296</v>
      </c>
      <c r="N768" s="2" t="str">
        <f t="shared" si="11"/>
        <v/>
      </c>
      <c r="O768">
        <v>4.9329999999999998</v>
      </c>
      <c r="P768">
        <v>1.8740000000000001</v>
      </c>
      <c r="Q768">
        <v>1.4550000000000001</v>
      </c>
      <c r="R768">
        <v>5</v>
      </c>
      <c r="S768" t="str">
        <f>IF(datos_limpios[[#This Row],[Seating Capacity ]]&gt;4,"SI","NO")</f>
        <v>SI</v>
      </c>
      <c r="T768">
        <v>75</v>
      </c>
    </row>
    <row r="769" spans="1:20" x14ac:dyDescent="0.3">
      <c r="A769" t="s">
        <v>41</v>
      </c>
      <c r="B769" t="s">
        <v>340</v>
      </c>
      <c r="C769">
        <v>128</v>
      </c>
      <c r="D769" s="3">
        <v>1550000</v>
      </c>
      <c r="E769" s="1">
        <f>datos_limpios[[#This Row],[Price INR   ]]*0.011</f>
        <v>17050</v>
      </c>
      <c r="F769">
        <v>2013</v>
      </c>
      <c r="G769">
        <v>104264</v>
      </c>
      <c r="H769" t="s">
        <v>21</v>
      </c>
      <c r="I769" t="s">
        <v>43</v>
      </c>
      <c r="J769" t="s">
        <v>33</v>
      </c>
      <c r="K769" t="s">
        <v>23</v>
      </c>
      <c r="L769" t="s">
        <v>44</v>
      </c>
      <c r="M769" t="s">
        <v>45</v>
      </c>
      <c r="N769" s="2" t="str">
        <f t="shared" si="11"/>
        <v/>
      </c>
      <c r="O769">
        <v>4.633</v>
      </c>
      <c r="P769">
        <v>1.8109999999999999</v>
      </c>
      <c r="Q769">
        <v>1.429</v>
      </c>
      <c r="R769">
        <v>5</v>
      </c>
      <c r="S769" t="str">
        <f>IF(datos_limpios[[#This Row],[Seating Capacity ]]&gt;4,"SI","NO")</f>
        <v>SI</v>
      </c>
      <c r="T769">
        <v>57</v>
      </c>
    </row>
    <row r="770" spans="1:20" x14ac:dyDescent="0.3">
      <c r="A770" t="s">
        <v>41</v>
      </c>
      <c r="B770" t="s">
        <v>662</v>
      </c>
      <c r="C770">
        <v>137</v>
      </c>
      <c r="D770" s="3">
        <v>2275000</v>
      </c>
      <c r="E770" s="1">
        <f>datos_limpios[[#This Row],[Price INR   ]]*0.011</f>
        <v>25025</v>
      </c>
      <c r="F770">
        <v>2015</v>
      </c>
      <c r="G770">
        <v>78362</v>
      </c>
      <c r="H770" t="s">
        <v>21</v>
      </c>
      <c r="I770" t="s">
        <v>43</v>
      </c>
      <c r="J770" t="s">
        <v>33</v>
      </c>
      <c r="K770" t="s">
        <v>16</v>
      </c>
      <c r="L770" t="s">
        <v>44</v>
      </c>
      <c r="M770" t="s">
        <v>179</v>
      </c>
      <c r="N770" s="2" t="str">
        <f t="shared" ref="N770:N833" si="12">MID(M770, 1, FIND("@", M770) - LEN(MID(M770, 1, FIND("@", M770) - 1)) - 1)</f>
        <v/>
      </c>
      <c r="O770">
        <v>4.6239999999999997</v>
      </c>
      <c r="P770">
        <v>2.0310000000000001</v>
      </c>
      <c r="Q770">
        <v>1.429</v>
      </c>
      <c r="R770">
        <v>5</v>
      </c>
      <c r="S770" t="str">
        <f>IF(datos_limpios[[#This Row],[Seating Capacity ]]&gt;4,"SI","NO")</f>
        <v>SI</v>
      </c>
      <c r="T770">
        <v>60</v>
      </c>
    </row>
    <row r="771" spans="1:20" x14ac:dyDescent="0.3">
      <c r="A771" t="s">
        <v>41</v>
      </c>
      <c r="B771" t="s">
        <v>1135</v>
      </c>
      <c r="C771">
        <v>199</v>
      </c>
      <c r="D771" s="3">
        <v>6100000</v>
      </c>
      <c r="E771" s="1">
        <f>datos_limpios[[#This Row],[Price INR   ]]*0.011</f>
        <v>67100</v>
      </c>
      <c r="F771">
        <v>2021</v>
      </c>
      <c r="G771">
        <v>24500</v>
      </c>
      <c r="H771" t="s">
        <v>21</v>
      </c>
      <c r="I771" t="s">
        <v>43</v>
      </c>
      <c r="J771" t="s">
        <v>33</v>
      </c>
      <c r="K771" t="s">
        <v>16</v>
      </c>
      <c r="L771" t="s">
        <v>373</v>
      </c>
      <c r="M771" t="s">
        <v>1136</v>
      </c>
      <c r="N771" s="2" t="str">
        <f t="shared" si="12"/>
        <v/>
      </c>
      <c r="O771">
        <v>4.7519999999999998</v>
      </c>
      <c r="P771">
        <v>1.9179999999999999</v>
      </c>
      <c r="Q771">
        <v>1.621</v>
      </c>
      <c r="R771">
        <v>5</v>
      </c>
      <c r="S771" t="str">
        <f>IF(datos_limpios[[#This Row],[Seating Capacity ]]&gt;4,"SI","NO")</f>
        <v>SI</v>
      </c>
      <c r="T771">
        <v>68</v>
      </c>
    </row>
    <row r="772" spans="1:20" x14ac:dyDescent="0.3">
      <c r="A772" t="s">
        <v>107</v>
      </c>
      <c r="B772" t="s">
        <v>194</v>
      </c>
      <c r="C772">
        <v>236</v>
      </c>
      <c r="D772" s="3">
        <v>299000</v>
      </c>
      <c r="E772" s="1">
        <f>datos_limpios[[#This Row],[Price INR   ]]*0.011</f>
        <v>3289</v>
      </c>
      <c r="F772">
        <v>2013</v>
      </c>
      <c r="G772">
        <v>64983</v>
      </c>
      <c r="H772" t="s">
        <v>21</v>
      </c>
      <c r="I772" t="s">
        <v>14</v>
      </c>
      <c r="J772" t="s">
        <v>33</v>
      </c>
      <c r="K772" t="s">
        <v>16</v>
      </c>
      <c r="L772" t="s">
        <v>195</v>
      </c>
      <c r="M772" t="s">
        <v>196</v>
      </c>
      <c r="N772" s="2" t="str">
        <f t="shared" si="12"/>
        <v/>
      </c>
      <c r="O772">
        <v>3.7949999999999999</v>
      </c>
      <c r="P772">
        <v>1.68</v>
      </c>
      <c r="Q772">
        <v>1.427</v>
      </c>
      <c r="R772">
        <v>5</v>
      </c>
      <c r="S772" t="str">
        <f>IF(datos_limpios[[#This Row],[Seating Capacity ]]&gt;4,"SI","NO")</f>
        <v>SI</v>
      </c>
      <c r="T772">
        <v>45</v>
      </c>
    </row>
    <row r="773" spans="1:20" x14ac:dyDescent="0.3">
      <c r="A773" t="s">
        <v>11</v>
      </c>
      <c r="B773" t="s">
        <v>583</v>
      </c>
      <c r="C773">
        <v>342</v>
      </c>
      <c r="D773" s="3">
        <v>540000</v>
      </c>
      <c r="E773" s="1">
        <f>datos_limpios[[#This Row],[Price INR   ]]*0.011</f>
        <v>5940</v>
      </c>
      <c r="F773">
        <v>2015</v>
      </c>
      <c r="G773">
        <v>76000</v>
      </c>
      <c r="H773" t="s">
        <v>21</v>
      </c>
      <c r="I773" t="s">
        <v>14</v>
      </c>
      <c r="J773" t="s">
        <v>33</v>
      </c>
      <c r="K773" t="s">
        <v>16</v>
      </c>
      <c r="L773" t="s">
        <v>201</v>
      </c>
      <c r="M773" t="s">
        <v>202</v>
      </c>
      <c r="N773" s="2" t="str">
        <f t="shared" si="12"/>
        <v/>
      </c>
      <c r="O773">
        <v>4.4400000000000004</v>
      </c>
      <c r="P773">
        <v>1.6950000000000001</v>
      </c>
      <c r="Q773">
        <v>1.4950000000000001</v>
      </c>
      <c r="R773">
        <v>5</v>
      </c>
      <c r="S773" t="str">
        <f>IF(datos_limpios[[#This Row],[Seating Capacity ]]&gt;4,"SI","NO")</f>
        <v>SI</v>
      </c>
      <c r="T773">
        <v>40</v>
      </c>
    </row>
    <row r="774" spans="1:20" x14ac:dyDescent="0.3">
      <c r="A774" t="s">
        <v>26</v>
      </c>
      <c r="B774" t="s">
        <v>997</v>
      </c>
      <c r="C774">
        <v>644</v>
      </c>
      <c r="D774" s="3">
        <v>775000</v>
      </c>
      <c r="E774" s="1">
        <f>datos_limpios[[#This Row],[Price INR   ]]*0.011</f>
        <v>8525</v>
      </c>
      <c r="F774">
        <v>2015</v>
      </c>
      <c r="G774">
        <v>82000</v>
      </c>
      <c r="H774" t="s">
        <v>21</v>
      </c>
      <c r="I774" t="s">
        <v>14</v>
      </c>
      <c r="J774" t="s">
        <v>33</v>
      </c>
      <c r="K774" t="s">
        <v>23</v>
      </c>
      <c r="L774" t="s">
        <v>105</v>
      </c>
      <c r="M774" t="s">
        <v>106</v>
      </c>
      <c r="N774" s="2" t="str">
        <f t="shared" si="12"/>
        <v/>
      </c>
      <c r="O774">
        <v>4.2699999999999996</v>
      </c>
      <c r="P774">
        <v>1.78</v>
      </c>
      <c r="Q774">
        <v>1.63</v>
      </c>
      <c r="R774">
        <v>5</v>
      </c>
      <c r="S774" t="str">
        <f>IF(datos_limpios[[#This Row],[Seating Capacity ]]&gt;4,"SI","NO")</f>
        <v>SI</v>
      </c>
      <c r="T774">
        <v>60</v>
      </c>
    </row>
    <row r="775" spans="1:20" x14ac:dyDescent="0.3">
      <c r="A775" t="s">
        <v>26</v>
      </c>
      <c r="B775" t="s">
        <v>293</v>
      </c>
      <c r="C775">
        <v>650</v>
      </c>
      <c r="D775" s="3">
        <v>810000</v>
      </c>
      <c r="E775" s="1">
        <f>datos_limpios[[#This Row],[Price INR   ]]*0.011</f>
        <v>8910</v>
      </c>
      <c r="F775">
        <v>2018</v>
      </c>
      <c r="G775">
        <v>73000</v>
      </c>
      <c r="H775" t="s">
        <v>21</v>
      </c>
      <c r="I775" t="s">
        <v>14</v>
      </c>
      <c r="J775" t="s">
        <v>33</v>
      </c>
      <c r="K775" t="s">
        <v>16</v>
      </c>
      <c r="L775" t="s">
        <v>105</v>
      </c>
      <c r="M775" t="s">
        <v>106</v>
      </c>
      <c r="N775" s="2" t="str">
        <f t="shared" si="12"/>
        <v/>
      </c>
      <c r="O775">
        <v>4.4400000000000004</v>
      </c>
      <c r="P775">
        <v>1.7290000000000001</v>
      </c>
      <c r="Q775">
        <v>1.4750000000000001</v>
      </c>
      <c r="R775">
        <v>5</v>
      </c>
      <c r="S775" t="str">
        <f>IF(datos_limpios[[#This Row],[Seating Capacity ]]&gt;4,"SI","NO")</f>
        <v>SI</v>
      </c>
      <c r="T775">
        <v>45</v>
      </c>
    </row>
    <row r="776" spans="1:20" x14ac:dyDescent="0.3">
      <c r="A776" t="s">
        <v>26</v>
      </c>
      <c r="B776" t="s">
        <v>879</v>
      </c>
      <c r="C776">
        <v>658</v>
      </c>
      <c r="D776" s="3">
        <v>850000</v>
      </c>
      <c r="E776" s="1">
        <f>datos_limpios[[#This Row],[Price INR   ]]*0.011</f>
        <v>9350</v>
      </c>
      <c r="F776">
        <v>2016</v>
      </c>
      <c r="G776">
        <v>72000</v>
      </c>
      <c r="H776" t="s">
        <v>21</v>
      </c>
      <c r="I776" t="s">
        <v>14</v>
      </c>
      <c r="J776" t="s">
        <v>33</v>
      </c>
      <c r="K776" t="s">
        <v>16</v>
      </c>
      <c r="L776" t="s">
        <v>105</v>
      </c>
      <c r="M776" t="s">
        <v>106</v>
      </c>
      <c r="N776" s="2" t="str">
        <f t="shared" si="12"/>
        <v/>
      </c>
      <c r="O776">
        <v>4.2699999999999996</v>
      </c>
      <c r="P776">
        <v>1.78</v>
      </c>
      <c r="Q776">
        <v>1.63</v>
      </c>
      <c r="R776">
        <v>5</v>
      </c>
      <c r="S776" t="str">
        <f>IF(datos_limpios[[#This Row],[Seating Capacity ]]&gt;4,"SI","NO")</f>
        <v>SI</v>
      </c>
      <c r="T776">
        <v>60</v>
      </c>
    </row>
    <row r="777" spans="1:20" x14ac:dyDescent="0.3">
      <c r="A777" t="s">
        <v>26</v>
      </c>
      <c r="B777" t="s">
        <v>835</v>
      </c>
      <c r="C777">
        <v>707</v>
      </c>
      <c r="D777" s="3">
        <v>1100000</v>
      </c>
      <c r="E777" s="1">
        <f>datos_limpios[[#This Row],[Price INR   ]]*0.011</f>
        <v>12100</v>
      </c>
      <c r="F777">
        <v>2018</v>
      </c>
      <c r="G777">
        <v>65954</v>
      </c>
      <c r="H777" t="s">
        <v>21</v>
      </c>
      <c r="I777" t="s">
        <v>14</v>
      </c>
      <c r="J777" t="s">
        <v>33</v>
      </c>
      <c r="K777" t="s">
        <v>16</v>
      </c>
      <c r="L777" t="s">
        <v>105</v>
      </c>
      <c r="M777" t="s">
        <v>106</v>
      </c>
      <c r="N777" s="2" t="str">
        <f t="shared" si="12"/>
        <v/>
      </c>
      <c r="O777">
        <v>4.2699999999999996</v>
      </c>
      <c r="P777">
        <v>1.78</v>
      </c>
      <c r="Q777">
        <v>1.665</v>
      </c>
      <c r="R777">
        <v>5</v>
      </c>
      <c r="S777" t="str">
        <f>IF(datos_limpios[[#This Row],[Seating Capacity ]]&gt;4,"SI","NO")</f>
        <v>SI</v>
      </c>
      <c r="T777">
        <v>55</v>
      </c>
    </row>
    <row r="778" spans="1:20" x14ac:dyDescent="0.3">
      <c r="A778" t="s">
        <v>441</v>
      </c>
      <c r="B778" t="s">
        <v>480</v>
      </c>
      <c r="C778">
        <v>771</v>
      </c>
      <c r="D778" s="3">
        <v>2700000</v>
      </c>
      <c r="E778" s="1">
        <f>datos_limpios[[#This Row],[Price INR   ]]*0.011</f>
        <v>29700</v>
      </c>
      <c r="F778">
        <v>2018</v>
      </c>
      <c r="G778">
        <v>45545</v>
      </c>
      <c r="H778" t="s">
        <v>21</v>
      </c>
      <c r="I778" t="s">
        <v>43</v>
      </c>
      <c r="J778" t="s">
        <v>33</v>
      </c>
      <c r="K778" t="s">
        <v>23</v>
      </c>
      <c r="L778" t="s">
        <v>311</v>
      </c>
      <c r="M778" t="s">
        <v>312</v>
      </c>
      <c r="N778" s="2" t="str">
        <f t="shared" si="12"/>
        <v/>
      </c>
      <c r="O778">
        <v>4.7949999999999999</v>
      </c>
      <c r="P778">
        <v>1.9670000000000001</v>
      </c>
      <c r="Q778">
        <v>1.4159999999999999</v>
      </c>
      <c r="R778">
        <v>5</v>
      </c>
      <c r="S778" t="str">
        <f>IF(datos_limpios[[#This Row],[Seating Capacity ]]&gt;4,"SI","NO")</f>
        <v>SI</v>
      </c>
      <c r="T778">
        <v>56</v>
      </c>
    </row>
    <row r="779" spans="1:20" x14ac:dyDescent="0.3">
      <c r="A779" t="s">
        <v>300</v>
      </c>
      <c r="B779" t="s">
        <v>390</v>
      </c>
      <c r="C779">
        <v>808</v>
      </c>
      <c r="D779" s="3">
        <v>1485000</v>
      </c>
      <c r="E779" s="1">
        <f>datos_limpios[[#This Row],[Price INR   ]]*0.011</f>
        <v>16334.999999999998</v>
      </c>
      <c r="F779">
        <v>2021</v>
      </c>
      <c r="G779">
        <v>13000</v>
      </c>
      <c r="H779" t="s">
        <v>21</v>
      </c>
      <c r="I779" t="s">
        <v>43</v>
      </c>
      <c r="J779" t="s">
        <v>33</v>
      </c>
      <c r="K779" t="s">
        <v>16</v>
      </c>
      <c r="L779" t="s">
        <v>189</v>
      </c>
      <c r="M779" t="s">
        <v>302</v>
      </c>
      <c r="N779" s="2" t="str">
        <f t="shared" si="12"/>
        <v/>
      </c>
      <c r="O779">
        <v>3.9950000000000001</v>
      </c>
      <c r="P779">
        <v>1.79</v>
      </c>
      <c r="Q779">
        <v>1.647</v>
      </c>
      <c r="R779">
        <v>5</v>
      </c>
      <c r="S779" t="str">
        <f>IF(datos_limpios[[#This Row],[Seating Capacity ]]&gt;4,"SI","NO")</f>
        <v>SI</v>
      </c>
      <c r="T779">
        <v>45</v>
      </c>
    </row>
    <row r="780" spans="1:20" x14ac:dyDescent="0.3">
      <c r="A780" t="s">
        <v>300</v>
      </c>
      <c r="B780" t="s">
        <v>390</v>
      </c>
      <c r="C780">
        <v>810</v>
      </c>
      <c r="D780" s="3">
        <v>1499000</v>
      </c>
      <c r="E780" s="1">
        <f>datos_limpios[[#This Row],[Price INR   ]]*0.011</f>
        <v>16489</v>
      </c>
      <c r="F780">
        <v>2021</v>
      </c>
      <c r="G780">
        <v>22000</v>
      </c>
      <c r="H780" t="s">
        <v>21</v>
      </c>
      <c r="I780" t="s">
        <v>43</v>
      </c>
      <c r="J780" t="s">
        <v>33</v>
      </c>
      <c r="K780" t="s">
        <v>16</v>
      </c>
      <c r="L780" t="s">
        <v>189</v>
      </c>
      <c r="M780" t="s">
        <v>302</v>
      </c>
      <c r="N780" s="2" t="str">
        <f t="shared" si="12"/>
        <v/>
      </c>
      <c r="O780">
        <v>3.9950000000000001</v>
      </c>
      <c r="P780">
        <v>1.79</v>
      </c>
      <c r="Q780">
        <v>1.647</v>
      </c>
      <c r="R780">
        <v>5</v>
      </c>
      <c r="S780" t="str">
        <f>IF(datos_limpios[[#This Row],[Seating Capacity ]]&gt;4,"SI","NO")</f>
        <v>SI</v>
      </c>
      <c r="T780">
        <v>45</v>
      </c>
    </row>
    <row r="781" spans="1:20" x14ac:dyDescent="0.3">
      <c r="A781" t="s">
        <v>309</v>
      </c>
      <c r="B781" t="s">
        <v>925</v>
      </c>
      <c r="C781">
        <v>823</v>
      </c>
      <c r="D781" s="3">
        <v>2300000</v>
      </c>
      <c r="E781" s="1">
        <f>datos_limpios[[#This Row],[Price INR   ]]*0.011</f>
        <v>25300</v>
      </c>
      <c r="F781">
        <v>2013</v>
      </c>
      <c r="G781">
        <v>110000</v>
      </c>
      <c r="H781" t="s">
        <v>21</v>
      </c>
      <c r="I781" t="s">
        <v>43</v>
      </c>
      <c r="J781" t="s">
        <v>33</v>
      </c>
      <c r="K781" t="s">
        <v>23</v>
      </c>
      <c r="L781" t="s">
        <v>162</v>
      </c>
      <c r="M781" t="s">
        <v>671</v>
      </c>
      <c r="N781" s="2" t="str">
        <f t="shared" si="12"/>
        <v/>
      </c>
      <c r="O781">
        <v>4.3550000000000004</v>
      </c>
      <c r="P781">
        <v>2.12</v>
      </c>
      <c r="Q781">
        <v>1.635</v>
      </c>
      <c r="R781">
        <v>5</v>
      </c>
      <c r="S781" t="str">
        <f>IF(datos_limpios[[#This Row],[Seating Capacity ]]&gt;4,"SI","NO")</f>
        <v>SI</v>
      </c>
      <c r="T781">
        <v>57</v>
      </c>
    </row>
    <row r="782" spans="1:20" x14ac:dyDescent="0.3">
      <c r="A782" t="s">
        <v>309</v>
      </c>
      <c r="B782" t="s">
        <v>912</v>
      </c>
      <c r="C782">
        <v>828</v>
      </c>
      <c r="D782" s="3">
        <v>3500000</v>
      </c>
      <c r="E782" s="1">
        <f>datos_limpios[[#This Row],[Price INR   ]]*0.011</f>
        <v>38500</v>
      </c>
      <c r="F782">
        <v>2016</v>
      </c>
      <c r="G782">
        <v>78000</v>
      </c>
      <c r="H782" t="s">
        <v>21</v>
      </c>
      <c r="I782" t="s">
        <v>43</v>
      </c>
      <c r="J782" t="s">
        <v>33</v>
      </c>
      <c r="K782" t="s">
        <v>16</v>
      </c>
      <c r="L782" t="s">
        <v>311</v>
      </c>
      <c r="M782" t="s">
        <v>312</v>
      </c>
      <c r="N782" s="2" t="str">
        <f t="shared" si="12"/>
        <v/>
      </c>
      <c r="O782">
        <v>4.5999999999999996</v>
      </c>
      <c r="P782">
        <v>2.069</v>
      </c>
      <c r="Q782">
        <v>1.69</v>
      </c>
      <c r="R782">
        <v>7</v>
      </c>
      <c r="S782" t="str">
        <f>IF(datos_limpios[[#This Row],[Seating Capacity ]]&gt;4,"SI","NO")</f>
        <v>SI</v>
      </c>
      <c r="T782">
        <v>65</v>
      </c>
    </row>
    <row r="783" spans="1:20" x14ac:dyDescent="0.3">
      <c r="A783" t="s">
        <v>136</v>
      </c>
      <c r="B783" t="s">
        <v>1384</v>
      </c>
      <c r="C783">
        <v>859</v>
      </c>
      <c r="D783" s="3">
        <v>249000</v>
      </c>
      <c r="E783" s="1">
        <f>datos_limpios[[#This Row],[Price INR   ]]*0.011</f>
        <v>2739</v>
      </c>
      <c r="F783">
        <v>2013</v>
      </c>
      <c r="G783">
        <v>60000</v>
      </c>
      <c r="H783" t="s">
        <v>21</v>
      </c>
      <c r="I783" t="s">
        <v>14</v>
      </c>
      <c r="J783" t="s">
        <v>33</v>
      </c>
      <c r="K783" t="s">
        <v>16</v>
      </c>
      <c r="L783" t="s">
        <v>189</v>
      </c>
      <c r="M783" t="s">
        <v>659</v>
      </c>
      <c r="N783" s="2" t="str">
        <f t="shared" si="12"/>
        <v/>
      </c>
      <c r="O783">
        <v>3.9849999999999999</v>
      </c>
      <c r="P783">
        <v>1.85</v>
      </c>
      <c r="Q783">
        <v>1.88</v>
      </c>
      <c r="R783">
        <v>7</v>
      </c>
      <c r="S783" t="str">
        <f>IF(datos_limpios[[#This Row],[Seating Capacity ]]&gt;4,"SI","NO")</f>
        <v>SI</v>
      </c>
      <c r="T783">
        <v>55</v>
      </c>
    </row>
    <row r="784" spans="1:20" x14ac:dyDescent="0.3">
      <c r="A784" t="s">
        <v>136</v>
      </c>
      <c r="B784" t="s">
        <v>741</v>
      </c>
      <c r="C784">
        <v>872</v>
      </c>
      <c r="D784" s="3">
        <v>565000</v>
      </c>
      <c r="E784" s="1">
        <f>datos_limpios[[#This Row],[Price INR   ]]*0.011</f>
        <v>6215</v>
      </c>
      <c r="F784">
        <v>2017</v>
      </c>
      <c r="G784">
        <v>65000</v>
      </c>
      <c r="H784" t="s">
        <v>21</v>
      </c>
      <c r="I784" t="s">
        <v>14</v>
      </c>
      <c r="J784" t="s">
        <v>33</v>
      </c>
      <c r="K784" t="s">
        <v>23</v>
      </c>
      <c r="L784" t="s">
        <v>189</v>
      </c>
      <c r="M784" t="s">
        <v>53</v>
      </c>
      <c r="N784" s="2" t="str">
        <f t="shared" si="12"/>
        <v/>
      </c>
      <c r="O784">
        <v>3.9950000000000001</v>
      </c>
      <c r="P784">
        <v>1.835</v>
      </c>
      <c r="Q784">
        <v>1.839</v>
      </c>
      <c r="R784">
        <v>7</v>
      </c>
      <c r="S784" t="str">
        <f>IF(datos_limpios[[#This Row],[Seating Capacity ]]&gt;4,"SI","NO")</f>
        <v>SI</v>
      </c>
      <c r="T784">
        <v>60</v>
      </c>
    </row>
    <row r="785" spans="1:20" x14ac:dyDescent="0.3">
      <c r="A785" t="s">
        <v>136</v>
      </c>
      <c r="B785" t="s">
        <v>584</v>
      </c>
      <c r="C785">
        <v>898</v>
      </c>
      <c r="D785" s="3">
        <v>875000</v>
      </c>
      <c r="E785" s="1">
        <f>datos_limpios[[#This Row],[Price INR   ]]*0.011</f>
        <v>9625</v>
      </c>
      <c r="F785">
        <v>2014</v>
      </c>
      <c r="G785">
        <v>100000</v>
      </c>
      <c r="H785" t="s">
        <v>21</v>
      </c>
      <c r="I785" t="s">
        <v>14</v>
      </c>
      <c r="J785" t="s">
        <v>33</v>
      </c>
      <c r="K785" t="s">
        <v>23</v>
      </c>
      <c r="L785" t="s">
        <v>162</v>
      </c>
      <c r="M785" t="s">
        <v>163</v>
      </c>
      <c r="N785" s="2" t="str">
        <f t="shared" si="12"/>
        <v/>
      </c>
      <c r="O785">
        <v>4.4560000000000004</v>
      </c>
      <c r="P785">
        <v>1.82</v>
      </c>
      <c r="Q785">
        <v>1.9950000000000001</v>
      </c>
      <c r="R785">
        <v>8</v>
      </c>
      <c r="S785" t="str">
        <f>IF(datos_limpios[[#This Row],[Seating Capacity ]]&gt;4,"SI","NO")</f>
        <v>SI</v>
      </c>
      <c r="T785">
        <v>60</v>
      </c>
    </row>
    <row r="786" spans="1:20" x14ac:dyDescent="0.3">
      <c r="A786" t="s">
        <v>136</v>
      </c>
      <c r="B786" t="s">
        <v>777</v>
      </c>
      <c r="C786">
        <v>939</v>
      </c>
      <c r="D786" s="3">
        <v>1475000</v>
      </c>
      <c r="E786" s="1">
        <f>datos_limpios[[#This Row],[Price INR   ]]*0.011</f>
        <v>16224.999999999998</v>
      </c>
      <c r="F786">
        <v>2021</v>
      </c>
      <c r="G786">
        <v>12000</v>
      </c>
      <c r="H786" t="s">
        <v>21</v>
      </c>
      <c r="I786" t="s">
        <v>14</v>
      </c>
      <c r="J786" t="s">
        <v>33</v>
      </c>
      <c r="K786" t="s">
        <v>16</v>
      </c>
      <c r="L786" t="s">
        <v>457</v>
      </c>
      <c r="M786" t="s">
        <v>458</v>
      </c>
      <c r="N786" s="2" t="str">
        <f t="shared" si="12"/>
        <v/>
      </c>
      <c r="O786">
        <v>3.9849999999999999</v>
      </c>
      <c r="P786">
        <v>1.82</v>
      </c>
      <c r="Q786">
        <v>1.8440000000000001</v>
      </c>
      <c r="R786">
        <v>4</v>
      </c>
      <c r="S786" t="str">
        <f>IF(datos_limpios[[#This Row],[Seating Capacity ]]&gt;4,"SI","NO")</f>
        <v>NO</v>
      </c>
      <c r="T786">
        <v>57</v>
      </c>
    </row>
    <row r="787" spans="1:20" x14ac:dyDescent="0.3">
      <c r="A787" t="s">
        <v>136</v>
      </c>
      <c r="B787" t="s">
        <v>338</v>
      </c>
      <c r="C787">
        <v>949</v>
      </c>
      <c r="D787" s="3">
        <v>1595000</v>
      </c>
      <c r="E787" s="1">
        <f>datos_limpios[[#This Row],[Price INR   ]]*0.011</f>
        <v>17545</v>
      </c>
      <c r="F787">
        <v>2018</v>
      </c>
      <c r="G787">
        <v>54154</v>
      </c>
      <c r="H787" t="s">
        <v>21</v>
      </c>
      <c r="I787" t="s">
        <v>43</v>
      </c>
      <c r="J787" t="s">
        <v>33</v>
      </c>
      <c r="K787" t="s">
        <v>23</v>
      </c>
      <c r="L787" t="s">
        <v>162</v>
      </c>
      <c r="M787" t="s">
        <v>339</v>
      </c>
      <c r="N787" s="2" t="str">
        <f t="shared" si="12"/>
        <v/>
      </c>
      <c r="O787">
        <v>4.585</v>
      </c>
      <c r="P787">
        <v>1.89</v>
      </c>
      <c r="Q787">
        <v>1.7849999999999999</v>
      </c>
      <c r="R787">
        <v>7</v>
      </c>
      <c r="S787" t="str">
        <f>IF(datos_limpios[[#This Row],[Seating Capacity ]]&gt;4,"SI","NO")</f>
        <v>SI</v>
      </c>
      <c r="T787">
        <v>70</v>
      </c>
    </row>
    <row r="788" spans="1:20" x14ac:dyDescent="0.3">
      <c r="A788" t="s">
        <v>19</v>
      </c>
      <c r="B788" t="s">
        <v>226</v>
      </c>
      <c r="C788">
        <v>1273</v>
      </c>
      <c r="D788" s="3">
        <v>675000</v>
      </c>
      <c r="E788" s="1">
        <f>datos_limpios[[#This Row],[Price INR   ]]*0.011</f>
        <v>7425</v>
      </c>
      <c r="F788">
        <v>2016</v>
      </c>
      <c r="G788">
        <v>45000</v>
      </c>
      <c r="H788" t="s">
        <v>21</v>
      </c>
      <c r="I788" t="s">
        <v>14</v>
      </c>
      <c r="J788" t="s">
        <v>33</v>
      </c>
      <c r="K788" t="s">
        <v>16</v>
      </c>
      <c r="L788" t="s">
        <v>24</v>
      </c>
      <c r="M788" t="s">
        <v>144</v>
      </c>
      <c r="N788" s="2" t="str">
        <f t="shared" si="12"/>
        <v/>
      </c>
      <c r="O788">
        <v>3.9950000000000001</v>
      </c>
      <c r="P788">
        <v>1.79</v>
      </c>
      <c r="Q788">
        <v>1.64</v>
      </c>
      <c r="R788">
        <v>5</v>
      </c>
      <c r="S788" t="str">
        <f>IF(datos_limpios[[#This Row],[Seating Capacity ]]&gt;4,"SI","NO")</f>
        <v>SI</v>
      </c>
      <c r="T788">
        <v>48</v>
      </c>
    </row>
    <row r="789" spans="1:20" x14ac:dyDescent="0.3">
      <c r="A789" t="s">
        <v>19</v>
      </c>
      <c r="B789" t="s">
        <v>746</v>
      </c>
      <c r="C789">
        <v>1289</v>
      </c>
      <c r="D789" s="3">
        <v>695000</v>
      </c>
      <c r="E789" s="1">
        <f>datos_limpios[[#This Row],[Price INR   ]]*0.011</f>
        <v>7645</v>
      </c>
      <c r="F789">
        <v>2018</v>
      </c>
      <c r="G789">
        <v>66000</v>
      </c>
      <c r="H789" t="s">
        <v>21</v>
      </c>
      <c r="I789" t="s">
        <v>43</v>
      </c>
      <c r="J789" t="s">
        <v>33</v>
      </c>
      <c r="K789" t="s">
        <v>16</v>
      </c>
      <c r="L789" t="s">
        <v>24</v>
      </c>
      <c r="M789" t="s">
        <v>25</v>
      </c>
      <c r="N789" s="2" t="str">
        <f t="shared" si="12"/>
        <v/>
      </c>
      <c r="O789">
        <v>3.9950000000000001</v>
      </c>
      <c r="P789">
        <v>1.7350000000000001</v>
      </c>
      <c r="Q789">
        <v>1.5149999999999999</v>
      </c>
      <c r="R789">
        <v>5</v>
      </c>
      <c r="S789" t="str">
        <f>IF(datos_limpios[[#This Row],[Seating Capacity ]]&gt;4,"SI","NO")</f>
        <v>SI</v>
      </c>
      <c r="T789">
        <v>37</v>
      </c>
    </row>
    <row r="790" spans="1:20" x14ac:dyDescent="0.3">
      <c r="A790" t="s">
        <v>19</v>
      </c>
      <c r="B790" t="s">
        <v>1200</v>
      </c>
      <c r="C790">
        <v>1292</v>
      </c>
      <c r="D790" s="3">
        <v>695000</v>
      </c>
      <c r="E790" s="1">
        <f>datos_limpios[[#This Row],[Price INR   ]]*0.011</f>
        <v>7645</v>
      </c>
      <c r="F790">
        <v>2016</v>
      </c>
      <c r="G790">
        <v>68921</v>
      </c>
      <c r="H790" t="s">
        <v>21</v>
      </c>
      <c r="I790" t="s">
        <v>14</v>
      </c>
      <c r="J790" t="s">
        <v>33</v>
      </c>
      <c r="K790" t="s">
        <v>16</v>
      </c>
      <c r="L790" t="s">
        <v>24</v>
      </c>
      <c r="M790" t="s">
        <v>25</v>
      </c>
      <c r="N790" s="2" t="str">
        <f t="shared" si="12"/>
        <v/>
      </c>
      <c r="O790">
        <v>3.9950000000000001</v>
      </c>
      <c r="P790">
        <v>1.7450000000000001</v>
      </c>
      <c r="Q790">
        <v>1.5</v>
      </c>
      <c r="R790">
        <v>5</v>
      </c>
      <c r="S790" t="str">
        <f>IF(datos_limpios[[#This Row],[Seating Capacity ]]&gt;4,"SI","NO")</f>
        <v>SI</v>
      </c>
      <c r="T790">
        <v>37</v>
      </c>
    </row>
    <row r="791" spans="1:20" x14ac:dyDescent="0.3">
      <c r="A791" t="s">
        <v>19</v>
      </c>
      <c r="B791" t="s">
        <v>429</v>
      </c>
      <c r="C791">
        <v>1294</v>
      </c>
      <c r="D791" s="3">
        <v>699000</v>
      </c>
      <c r="E791" s="1">
        <f>datos_limpios[[#This Row],[Price INR   ]]*0.011</f>
        <v>7689</v>
      </c>
      <c r="F791">
        <v>2018</v>
      </c>
      <c r="G791">
        <v>43000</v>
      </c>
      <c r="H791" t="s">
        <v>21</v>
      </c>
      <c r="I791" t="s">
        <v>43</v>
      </c>
      <c r="J791" t="s">
        <v>33</v>
      </c>
      <c r="K791" t="s">
        <v>16</v>
      </c>
      <c r="L791" t="s">
        <v>24</v>
      </c>
      <c r="M791" t="s">
        <v>25</v>
      </c>
      <c r="N791" s="2" t="str">
        <f t="shared" si="12"/>
        <v/>
      </c>
      <c r="O791">
        <v>3.84</v>
      </c>
      <c r="P791">
        <v>1.7350000000000001</v>
      </c>
      <c r="Q791">
        <v>1.53</v>
      </c>
      <c r="R791">
        <v>5</v>
      </c>
      <c r="S791" t="str">
        <f>IF(datos_limpios[[#This Row],[Seating Capacity ]]&gt;4,"SI","NO")</f>
        <v>SI</v>
      </c>
      <c r="T791">
        <v>37</v>
      </c>
    </row>
    <row r="792" spans="1:20" x14ac:dyDescent="0.3">
      <c r="A792" t="s">
        <v>19</v>
      </c>
      <c r="B792" t="s">
        <v>226</v>
      </c>
      <c r="C792">
        <v>1298</v>
      </c>
      <c r="D792" s="3">
        <v>711000</v>
      </c>
      <c r="E792" s="1">
        <f>datos_limpios[[#This Row],[Price INR   ]]*0.011</f>
        <v>7821</v>
      </c>
      <c r="F792">
        <v>2018</v>
      </c>
      <c r="G792">
        <v>67900</v>
      </c>
      <c r="H792" t="s">
        <v>21</v>
      </c>
      <c r="I792" t="s">
        <v>14</v>
      </c>
      <c r="J792" t="s">
        <v>33</v>
      </c>
      <c r="K792" t="s">
        <v>16</v>
      </c>
      <c r="L792" t="s">
        <v>24</v>
      </c>
      <c r="M792" t="s">
        <v>144</v>
      </c>
      <c r="N792" s="2" t="str">
        <f t="shared" si="12"/>
        <v/>
      </c>
      <c r="O792">
        <v>3.9950000000000001</v>
      </c>
      <c r="P792">
        <v>1.79</v>
      </c>
      <c r="Q792">
        <v>1.64</v>
      </c>
      <c r="R792">
        <v>5</v>
      </c>
      <c r="S792" t="str">
        <f>IF(datos_limpios[[#This Row],[Seating Capacity ]]&gt;4,"SI","NO")</f>
        <v>SI</v>
      </c>
      <c r="T792">
        <v>48</v>
      </c>
    </row>
    <row r="793" spans="1:20" x14ac:dyDescent="0.3">
      <c r="A793" t="s">
        <v>19</v>
      </c>
      <c r="B793" t="s">
        <v>780</v>
      </c>
      <c r="C793">
        <v>1299</v>
      </c>
      <c r="D793" s="3">
        <v>715000</v>
      </c>
      <c r="E793" s="1">
        <f>datos_limpios[[#This Row],[Price INR   ]]*0.011</f>
        <v>7864.9999999999991</v>
      </c>
      <c r="F793">
        <v>2017</v>
      </c>
      <c r="G793">
        <v>71000</v>
      </c>
      <c r="H793" t="s">
        <v>21</v>
      </c>
      <c r="I793" t="s">
        <v>14</v>
      </c>
      <c r="J793" t="s">
        <v>33</v>
      </c>
      <c r="K793" t="s">
        <v>16</v>
      </c>
      <c r="L793" t="s">
        <v>24</v>
      </c>
      <c r="M793" t="s">
        <v>144</v>
      </c>
      <c r="N793" s="2" t="str">
        <f t="shared" si="12"/>
        <v/>
      </c>
      <c r="O793">
        <v>3.9950000000000001</v>
      </c>
      <c r="P793">
        <v>1.79</v>
      </c>
      <c r="Q793">
        <v>1.64</v>
      </c>
      <c r="R793">
        <v>5</v>
      </c>
      <c r="S793" t="str">
        <f>IF(datos_limpios[[#This Row],[Seating Capacity ]]&gt;4,"SI","NO")</f>
        <v>SI</v>
      </c>
      <c r="T793">
        <v>48</v>
      </c>
    </row>
    <row r="794" spans="1:20" x14ac:dyDescent="0.3">
      <c r="A794" t="s">
        <v>19</v>
      </c>
      <c r="B794" t="s">
        <v>888</v>
      </c>
      <c r="C794">
        <v>1358</v>
      </c>
      <c r="D794" s="3">
        <v>850000</v>
      </c>
      <c r="E794" s="1">
        <f>datos_limpios[[#This Row],[Price INR   ]]*0.011</f>
        <v>9350</v>
      </c>
      <c r="F794">
        <v>2018</v>
      </c>
      <c r="G794">
        <v>37093</v>
      </c>
      <c r="H794" t="s">
        <v>21</v>
      </c>
      <c r="I794" t="s">
        <v>14</v>
      </c>
      <c r="J794" t="s">
        <v>33</v>
      </c>
      <c r="K794" t="s">
        <v>16</v>
      </c>
      <c r="L794" t="s">
        <v>24</v>
      </c>
      <c r="M794" t="s">
        <v>144</v>
      </c>
      <c r="N794" s="2" t="str">
        <f t="shared" si="12"/>
        <v/>
      </c>
      <c r="O794">
        <v>3.9950000000000001</v>
      </c>
      <c r="P794">
        <v>1.79</v>
      </c>
      <c r="Q794">
        <v>1.64</v>
      </c>
      <c r="R794">
        <v>5</v>
      </c>
      <c r="S794" t="str">
        <f>IF(datos_limpios[[#This Row],[Seating Capacity ]]&gt;4,"SI","NO")</f>
        <v>SI</v>
      </c>
      <c r="T794">
        <v>48</v>
      </c>
    </row>
    <row r="795" spans="1:20" x14ac:dyDescent="0.3">
      <c r="A795" t="s">
        <v>19</v>
      </c>
      <c r="B795" t="s">
        <v>487</v>
      </c>
      <c r="C795">
        <v>1361</v>
      </c>
      <c r="D795" s="3">
        <v>860000</v>
      </c>
      <c r="E795" s="1">
        <f>datos_limpios[[#This Row],[Price INR   ]]*0.011</f>
        <v>9460</v>
      </c>
      <c r="F795">
        <v>2018</v>
      </c>
      <c r="G795">
        <v>33030</v>
      </c>
      <c r="H795" t="s">
        <v>21</v>
      </c>
      <c r="I795" t="s">
        <v>14</v>
      </c>
      <c r="J795" t="s">
        <v>33</v>
      </c>
      <c r="K795" t="s">
        <v>16</v>
      </c>
      <c r="L795" t="s">
        <v>24</v>
      </c>
      <c r="M795" t="s">
        <v>144</v>
      </c>
      <c r="N795" s="2" t="str">
        <f t="shared" si="12"/>
        <v/>
      </c>
      <c r="O795">
        <v>3.9950000000000001</v>
      </c>
      <c r="P795">
        <v>1.79</v>
      </c>
      <c r="Q795">
        <v>1.64</v>
      </c>
      <c r="R795">
        <v>5</v>
      </c>
      <c r="S795" t="str">
        <f>IF(datos_limpios[[#This Row],[Seating Capacity ]]&gt;4,"SI","NO")</f>
        <v>SI</v>
      </c>
      <c r="T795">
        <v>48</v>
      </c>
    </row>
    <row r="796" spans="1:20" x14ac:dyDescent="0.3">
      <c r="A796" t="s">
        <v>119</v>
      </c>
      <c r="B796" t="s">
        <v>1391</v>
      </c>
      <c r="C796">
        <v>1415</v>
      </c>
      <c r="D796" s="3">
        <v>1495000</v>
      </c>
      <c r="E796" s="1">
        <f>datos_limpios[[#This Row],[Price INR   ]]*0.011</f>
        <v>16445</v>
      </c>
      <c r="F796">
        <v>2011</v>
      </c>
      <c r="G796">
        <v>72100</v>
      </c>
      <c r="H796" t="s">
        <v>21</v>
      </c>
      <c r="I796" t="s">
        <v>43</v>
      </c>
      <c r="J796" t="s">
        <v>33</v>
      </c>
      <c r="K796" t="s">
        <v>23</v>
      </c>
      <c r="L796" t="s">
        <v>367</v>
      </c>
      <c r="M796" t="s">
        <v>1392</v>
      </c>
      <c r="N796" s="2" t="str">
        <f t="shared" si="12"/>
        <v/>
      </c>
      <c r="O796">
        <v>5.226</v>
      </c>
      <c r="P796">
        <v>2.12</v>
      </c>
      <c r="Q796">
        <v>1.4790000000000001</v>
      </c>
      <c r="R796">
        <v>5</v>
      </c>
      <c r="S796" t="str">
        <f>IF(datos_limpios[[#This Row],[Seating Capacity ]]&gt;4,"SI","NO")</f>
        <v>SI</v>
      </c>
      <c r="T796">
        <v>90</v>
      </c>
    </row>
    <row r="797" spans="1:20" x14ac:dyDescent="0.3">
      <c r="A797" t="s">
        <v>119</v>
      </c>
      <c r="B797" t="s">
        <v>804</v>
      </c>
      <c r="C797">
        <v>1427</v>
      </c>
      <c r="D797" s="3">
        <v>1850000</v>
      </c>
      <c r="E797" s="1">
        <f>datos_limpios[[#This Row],[Price INR   ]]*0.011</f>
        <v>20350</v>
      </c>
      <c r="F797">
        <v>2016</v>
      </c>
      <c r="G797">
        <v>37600</v>
      </c>
      <c r="H797" t="s">
        <v>21</v>
      </c>
      <c r="I797" t="s">
        <v>43</v>
      </c>
      <c r="J797" t="s">
        <v>33</v>
      </c>
      <c r="K797" t="s">
        <v>16</v>
      </c>
      <c r="L797" t="s">
        <v>121</v>
      </c>
      <c r="M797" t="s">
        <v>342</v>
      </c>
      <c r="N797" s="2" t="str">
        <f t="shared" si="12"/>
        <v/>
      </c>
      <c r="O797">
        <v>4.2990000000000004</v>
      </c>
      <c r="P797">
        <v>1.78</v>
      </c>
      <c r="Q797">
        <v>1.4330000000000001</v>
      </c>
      <c r="R797">
        <v>4</v>
      </c>
      <c r="S797" t="str">
        <f>IF(datos_limpios[[#This Row],[Seating Capacity ]]&gt;4,"SI","NO")</f>
        <v>NO</v>
      </c>
      <c r="T797">
        <v>50</v>
      </c>
    </row>
    <row r="798" spans="1:20" x14ac:dyDescent="0.3">
      <c r="A798" t="s">
        <v>119</v>
      </c>
      <c r="B798" t="s">
        <v>1226</v>
      </c>
      <c r="C798">
        <v>1436</v>
      </c>
      <c r="D798" s="3">
        <v>2250000</v>
      </c>
      <c r="E798" s="1">
        <f>datos_limpios[[#This Row],[Price INR   ]]*0.011</f>
        <v>24750</v>
      </c>
      <c r="F798">
        <v>2016</v>
      </c>
      <c r="G798">
        <v>79000</v>
      </c>
      <c r="H798" t="s">
        <v>21</v>
      </c>
      <c r="I798" t="s">
        <v>43</v>
      </c>
      <c r="J798" t="s">
        <v>33</v>
      </c>
      <c r="K798" t="s">
        <v>16</v>
      </c>
      <c r="L798" t="s">
        <v>121</v>
      </c>
      <c r="M798" t="s">
        <v>1227</v>
      </c>
      <c r="N798" s="2" t="str">
        <f t="shared" si="12"/>
        <v/>
      </c>
      <c r="O798">
        <v>4.4169999999999998</v>
      </c>
      <c r="P798">
        <v>1.804</v>
      </c>
      <c r="Q798">
        <v>1.494</v>
      </c>
      <c r="R798">
        <v>5</v>
      </c>
      <c r="S798" t="str">
        <f>IF(datos_limpios[[#This Row],[Seating Capacity ]]&gt;4,"SI","NO")</f>
        <v>SI</v>
      </c>
      <c r="T798">
        <v>50</v>
      </c>
    </row>
    <row r="799" spans="1:20" x14ac:dyDescent="0.3">
      <c r="A799" t="s">
        <v>119</v>
      </c>
      <c r="B799" t="s">
        <v>626</v>
      </c>
      <c r="C799">
        <v>1459</v>
      </c>
      <c r="D799" s="3">
        <v>2800000</v>
      </c>
      <c r="E799" s="1">
        <f>datos_limpios[[#This Row],[Price INR   ]]*0.011</f>
        <v>30800</v>
      </c>
      <c r="F799">
        <v>2018</v>
      </c>
      <c r="G799">
        <v>20000</v>
      </c>
      <c r="H799" t="s">
        <v>21</v>
      </c>
      <c r="I799" t="s">
        <v>43</v>
      </c>
      <c r="J799" t="s">
        <v>33</v>
      </c>
      <c r="K799" t="s">
        <v>16</v>
      </c>
      <c r="L799" t="s">
        <v>121</v>
      </c>
      <c r="M799" t="s">
        <v>627</v>
      </c>
      <c r="N799" s="2" t="str">
        <f t="shared" si="12"/>
        <v/>
      </c>
      <c r="O799">
        <v>4.63</v>
      </c>
      <c r="P799">
        <v>1.7769999999999999</v>
      </c>
      <c r="Q799">
        <v>1.4319999999999999</v>
      </c>
      <c r="R799">
        <v>5</v>
      </c>
      <c r="S799" t="str">
        <f>IF(datos_limpios[[#This Row],[Seating Capacity ]]&gt;4,"SI","NO")</f>
        <v>SI</v>
      </c>
      <c r="T799">
        <v>56</v>
      </c>
    </row>
    <row r="800" spans="1:20" x14ac:dyDescent="0.3">
      <c r="A800" t="s">
        <v>119</v>
      </c>
      <c r="B800" t="s">
        <v>626</v>
      </c>
      <c r="C800">
        <v>1463</v>
      </c>
      <c r="D800" s="3">
        <v>3100000</v>
      </c>
      <c r="E800" s="1">
        <f>datos_limpios[[#This Row],[Price INR   ]]*0.011</f>
        <v>34100</v>
      </c>
      <c r="F800">
        <v>2019</v>
      </c>
      <c r="G800">
        <v>17000</v>
      </c>
      <c r="H800" t="s">
        <v>21</v>
      </c>
      <c r="I800" t="s">
        <v>43</v>
      </c>
      <c r="J800" t="s">
        <v>33</v>
      </c>
      <c r="K800" t="s">
        <v>16</v>
      </c>
      <c r="L800" t="s">
        <v>121</v>
      </c>
      <c r="M800" t="s">
        <v>627</v>
      </c>
      <c r="N800" s="2" t="str">
        <f t="shared" si="12"/>
        <v/>
      </c>
      <c r="O800">
        <v>4.63</v>
      </c>
      <c r="P800">
        <v>1.7769999999999999</v>
      </c>
      <c r="Q800">
        <v>1.4319999999999999</v>
      </c>
      <c r="R800">
        <v>5</v>
      </c>
      <c r="S800" t="str">
        <f>IF(datos_limpios[[#This Row],[Seating Capacity ]]&gt;4,"SI","NO")</f>
        <v>SI</v>
      </c>
      <c r="T800">
        <v>56</v>
      </c>
    </row>
    <row r="801" spans="1:20" x14ac:dyDescent="0.3">
      <c r="A801" t="s">
        <v>149</v>
      </c>
      <c r="B801" t="s">
        <v>150</v>
      </c>
      <c r="C801">
        <v>1559</v>
      </c>
      <c r="D801" s="3">
        <v>1725000</v>
      </c>
      <c r="E801" s="1">
        <f>datos_limpios[[#This Row],[Price INR   ]]*0.011</f>
        <v>18975</v>
      </c>
      <c r="F801">
        <v>2019</v>
      </c>
      <c r="G801">
        <v>23952</v>
      </c>
      <c r="H801" t="s">
        <v>21</v>
      </c>
      <c r="I801" t="s">
        <v>14</v>
      </c>
      <c r="J801" t="s">
        <v>33</v>
      </c>
      <c r="K801" t="s">
        <v>16</v>
      </c>
      <c r="L801" t="s">
        <v>66</v>
      </c>
      <c r="M801" t="s">
        <v>151</v>
      </c>
      <c r="N801" s="2" t="str">
        <f t="shared" si="12"/>
        <v/>
      </c>
      <c r="O801">
        <v>4.6550000000000002</v>
      </c>
      <c r="P801">
        <v>1.835</v>
      </c>
      <c r="Q801">
        <v>1.76</v>
      </c>
      <c r="R801">
        <v>5</v>
      </c>
      <c r="S801" t="str">
        <f>IF(datos_limpios[[#This Row],[Seating Capacity ]]&gt;4,"SI","NO")</f>
        <v>SI</v>
      </c>
      <c r="T801">
        <v>60</v>
      </c>
    </row>
    <row r="802" spans="1:20" x14ac:dyDescent="0.3">
      <c r="A802" t="s">
        <v>149</v>
      </c>
      <c r="B802" t="s">
        <v>356</v>
      </c>
      <c r="C802">
        <v>1568</v>
      </c>
      <c r="D802" s="3">
        <v>1975000</v>
      </c>
      <c r="E802" s="1">
        <f>datos_limpios[[#This Row],[Price INR   ]]*0.011</f>
        <v>21725</v>
      </c>
      <c r="F802">
        <v>2021</v>
      </c>
      <c r="G802">
        <v>18500</v>
      </c>
      <c r="H802" t="s">
        <v>21</v>
      </c>
      <c r="I802" t="s">
        <v>14</v>
      </c>
      <c r="J802" t="s">
        <v>33</v>
      </c>
      <c r="K802" t="s">
        <v>16</v>
      </c>
      <c r="L802" t="s">
        <v>66</v>
      </c>
      <c r="M802" t="s">
        <v>151</v>
      </c>
      <c r="N802" s="2" t="str">
        <f t="shared" si="12"/>
        <v/>
      </c>
      <c r="O802">
        <v>4.6550000000000002</v>
      </c>
      <c r="P802">
        <v>1.835</v>
      </c>
      <c r="Q802">
        <v>1.76</v>
      </c>
      <c r="R802">
        <v>5</v>
      </c>
      <c r="S802" t="str">
        <f>IF(datos_limpios[[#This Row],[Seating Capacity ]]&gt;4,"SI","NO")</f>
        <v>SI</v>
      </c>
      <c r="T802">
        <v>60</v>
      </c>
    </row>
    <row r="803" spans="1:20" x14ac:dyDescent="0.3">
      <c r="A803" t="s">
        <v>638</v>
      </c>
      <c r="B803" t="s">
        <v>1121</v>
      </c>
      <c r="C803">
        <v>1573</v>
      </c>
      <c r="D803" s="3">
        <v>1950000</v>
      </c>
      <c r="E803" s="1">
        <f>datos_limpios[[#This Row],[Price INR   ]]*0.011</f>
        <v>21450</v>
      </c>
      <c r="F803">
        <v>2014</v>
      </c>
      <c r="G803">
        <v>24000</v>
      </c>
      <c r="H803" t="s">
        <v>21</v>
      </c>
      <c r="I803" t="s">
        <v>43</v>
      </c>
      <c r="J803" t="s">
        <v>33</v>
      </c>
      <c r="K803" t="s">
        <v>23</v>
      </c>
      <c r="L803" t="s">
        <v>709</v>
      </c>
      <c r="M803" t="s">
        <v>605</v>
      </c>
      <c r="N803" s="2" t="str">
        <f t="shared" si="12"/>
        <v/>
      </c>
      <c r="O803">
        <v>3.9820000000000002</v>
      </c>
      <c r="P803">
        <v>1.7270000000000001</v>
      </c>
      <c r="Q803">
        <v>1.425</v>
      </c>
      <c r="R803">
        <v>5</v>
      </c>
      <c r="S803" t="str">
        <f>IF(datos_limpios[[#This Row],[Seating Capacity ]]&gt;4,"SI","NO")</f>
        <v>SI</v>
      </c>
      <c r="T803">
        <v>44</v>
      </c>
    </row>
    <row r="804" spans="1:20" x14ac:dyDescent="0.3">
      <c r="A804" t="s">
        <v>638</v>
      </c>
      <c r="B804" t="s">
        <v>756</v>
      </c>
      <c r="C804">
        <v>1576</v>
      </c>
      <c r="D804" s="3">
        <v>3300000</v>
      </c>
      <c r="E804" s="1">
        <f>datos_limpios[[#This Row],[Price INR   ]]*0.011</f>
        <v>36300</v>
      </c>
      <c r="F804">
        <v>2019</v>
      </c>
      <c r="G804">
        <v>6400</v>
      </c>
      <c r="H804" t="s">
        <v>21</v>
      </c>
      <c r="I804" t="s">
        <v>43</v>
      </c>
      <c r="J804" t="s">
        <v>33</v>
      </c>
      <c r="K804" t="s">
        <v>16</v>
      </c>
      <c r="L804" t="s">
        <v>709</v>
      </c>
      <c r="M804" t="s">
        <v>605</v>
      </c>
      <c r="N804" s="2" t="str">
        <f t="shared" si="12"/>
        <v/>
      </c>
      <c r="O804">
        <v>3.8210000000000002</v>
      </c>
      <c r="P804">
        <v>1.7270000000000001</v>
      </c>
      <c r="Q804">
        <v>1.4139999999999999</v>
      </c>
      <c r="R804">
        <v>5</v>
      </c>
      <c r="S804" t="str">
        <f>IF(datos_limpios[[#This Row],[Seating Capacity ]]&gt;4,"SI","NO")</f>
        <v>SI</v>
      </c>
      <c r="T804">
        <v>44</v>
      </c>
    </row>
    <row r="805" spans="1:20" x14ac:dyDescent="0.3">
      <c r="A805" t="s">
        <v>63</v>
      </c>
      <c r="B805" t="s">
        <v>1411</v>
      </c>
      <c r="C805">
        <v>1732</v>
      </c>
      <c r="D805" s="3">
        <v>925000</v>
      </c>
      <c r="E805" s="1">
        <f>datos_limpios[[#This Row],[Price INR   ]]*0.011</f>
        <v>10175</v>
      </c>
      <c r="F805">
        <v>2017</v>
      </c>
      <c r="G805">
        <v>28000</v>
      </c>
      <c r="H805" t="s">
        <v>21</v>
      </c>
      <c r="I805" t="s">
        <v>14</v>
      </c>
      <c r="J805" t="s">
        <v>33</v>
      </c>
      <c r="K805" t="s">
        <v>16</v>
      </c>
      <c r="L805" t="s">
        <v>169</v>
      </c>
      <c r="M805" t="s">
        <v>730</v>
      </c>
      <c r="N805" s="2" t="str">
        <f t="shared" si="12"/>
        <v/>
      </c>
      <c r="O805">
        <v>3.9940000000000002</v>
      </c>
      <c r="P805">
        <v>1.8109999999999999</v>
      </c>
      <c r="Q805">
        <v>1.607</v>
      </c>
      <c r="R805">
        <v>5</v>
      </c>
      <c r="S805" t="str">
        <f>IF(datos_limpios[[#This Row],[Seating Capacity ]]&gt;4,"SI","NO")</f>
        <v>SI</v>
      </c>
      <c r="T805">
        <v>44</v>
      </c>
    </row>
    <row r="806" spans="1:20" x14ac:dyDescent="0.3">
      <c r="A806" t="s">
        <v>63</v>
      </c>
      <c r="B806" t="s">
        <v>1056</v>
      </c>
      <c r="C806">
        <v>1744</v>
      </c>
      <c r="D806" s="3">
        <v>2095000</v>
      </c>
      <c r="E806" s="1">
        <f>datos_limpios[[#This Row],[Price INR   ]]*0.011</f>
        <v>23045</v>
      </c>
      <c r="F806">
        <v>2021</v>
      </c>
      <c r="G806">
        <v>23000</v>
      </c>
      <c r="H806" t="s">
        <v>21</v>
      </c>
      <c r="I806" t="s">
        <v>14</v>
      </c>
      <c r="J806" t="s">
        <v>33</v>
      </c>
      <c r="K806" t="s">
        <v>16</v>
      </c>
      <c r="L806" t="s">
        <v>66</v>
      </c>
      <c r="M806" t="s">
        <v>265</v>
      </c>
      <c r="N806" s="2" t="str">
        <f t="shared" si="12"/>
        <v/>
      </c>
      <c r="O806">
        <v>4.5979999999999999</v>
      </c>
      <c r="P806">
        <v>1.8939999999999999</v>
      </c>
      <c r="Q806">
        <v>1.706</v>
      </c>
      <c r="R806">
        <v>5</v>
      </c>
      <c r="S806" t="str">
        <f>IF(datos_limpios[[#This Row],[Seating Capacity ]]&gt;4,"SI","NO")</f>
        <v>SI</v>
      </c>
      <c r="T806">
        <v>50</v>
      </c>
    </row>
    <row r="807" spans="1:20" x14ac:dyDescent="0.3">
      <c r="A807" t="s">
        <v>63</v>
      </c>
      <c r="B807" t="s">
        <v>264</v>
      </c>
      <c r="C807">
        <v>1745</v>
      </c>
      <c r="D807" s="3">
        <v>2145000</v>
      </c>
      <c r="E807" s="1">
        <f>datos_limpios[[#This Row],[Price INR   ]]*0.011</f>
        <v>23595</v>
      </c>
      <c r="F807">
        <v>2020</v>
      </c>
      <c r="G807">
        <v>10290</v>
      </c>
      <c r="H807" t="s">
        <v>21</v>
      </c>
      <c r="I807" t="s">
        <v>14</v>
      </c>
      <c r="J807" t="s">
        <v>33</v>
      </c>
      <c r="K807" t="s">
        <v>16</v>
      </c>
      <c r="L807" t="s">
        <v>66</v>
      </c>
      <c r="M807" t="s">
        <v>265</v>
      </c>
      <c r="N807" s="2" t="str">
        <f t="shared" si="12"/>
        <v/>
      </c>
      <c r="O807">
        <v>4.5979999999999999</v>
      </c>
      <c r="P807">
        <v>1.8939999999999999</v>
      </c>
      <c r="Q807">
        <v>1.706</v>
      </c>
      <c r="R807">
        <v>5</v>
      </c>
      <c r="S807" t="str">
        <f>IF(datos_limpios[[#This Row],[Seating Capacity ]]&gt;4,"SI","NO")</f>
        <v>SI</v>
      </c>
      <c r="T807">
        <v>50</v>
      </c>
    </row>
    <row r="808" spans="1:20" x14ac:dyDescent="0.3">
      <c r="A808" t="s">
        <v>68</v>
      </c>
      <c r="B808" t="s">
        <v>1027</v>
      </c>
      <c r="C808">
        <v>1882</v>
      </c>
      <c r="D808" s="3">
        <v>345000</v>
      </c>
      <c r="E808" s="1">
        <f>datos_limpios[[#This Row],[Price INR   ]]*0.011</f>
        <v>3795</v>
      </c>
      <c r="F808">
        <v>2015</v>
      </c>
      <c r="G808">
        <v>70000</v>
      </c>
      <c r="H808" t="s">
        <v>21</v>
      </c>
      <c r="I808" t="s">
        <v>14</v>
      </c>
      <c r="J808" t="s">
        <v>33</v>
      </c>
      <c r="K808" t="s">
        <v>16</v>
      </c>
      <c r="L808" t="s">
        <v>201</v>
      </c>
      <c r="M808" t="s">
        <v>1028</v>
      </c>
      <c r="N808" s="2" t="str">
        <f t="shared" si="12"/>
        <v/>
      </c>
      <c r="O808">
        <v>3.9710000000000001</v>
      </c>
      <c r="P808">
        <v>1.6819999999999999</v>
      </c>
      <c r="Q808">
        <v>1.4690000000000001</v>
      </c>
      <c r="R808">
        <v>5</v>
      </c>
      <c r="S808" t="str">
        <f>IF(datos_limpios[[#This Row],[Seating Capacity ]]&gt;4,"SI","NO")</f>
        <v>SI</v>
      </c>
      <c r="T808">
        <v>45</v>
      </c>
    </row>
    <row r="809" spans="1:20" x14ac:dyDescent="0.3">
      <c r="A809" t="s">
        <v>369</v>
      </c>
      <c r="B809" t="s">
        <v>875</v>
      </c>
      <c r="C809">
        <v>1929</v>
      </c>
      <c r="D809" s="3">
        <v>2000000</v>
      </c>
      <c r="E809" s="1">
        <f>datos_limpios[[#This Row],[Price INR   ]]*0.011</f>
        <v>22000</v>
      </c>
      <c r="F809">
        <v>2016</v>
      </c>
      <c r="G809">
        <v>6000</v>
      </c>
      <c r="H809" t="s">
        <v>21</v>
      </c>
      <c r="I809" t="s">
        <v>43</v>
      </c>
      <c r="J809" t="s">
        <v>33</v>
      </c>
      <c r="K809" t="s">
        <v>16</v>
      </c>
      <c r="L809" t="s">
        <v>274</v>
      </c>
      <c r="M809" t="s">
        <v>371</v>
      </c>
      <c r="N809" s="2" t="str">
        <f t="shared" si="12"/>
        <v/>
      </c>
      <c r="O809">
        <v>4.37</v>
      </c>
      <c r="P809">
        <v>1.7829999999999999</v>
      </c>
      <c r="Q809">
        <v>1.458</v>
      </c>
      <c r="R809">
        <v>5</v>
      </c>
      <c r="S809" t="str">
        <f>IF(datos_limpios[[#This Row],[Seating Capacity ]]&gt;4,"SI","NO")</f>
        <v>SI</v>
      </c>
      <c r="T809">
        <v>60</v>
      </c>
    </row>
    <row r="810" spans="1:20" x14ac:dyDescent="0.3">
      <c r="A810" t="s">
        <v>369</v>
      </c>
      <c r="B810" t="s">
        <v>875</v>
      </c>
      <c r="C810">
        <v>1931</v>
      </c>
      <c r="D810" s="3">
        <v>2100000</v>
      </c>
      <c r="E810" s="1">
        <f>datos_limpios[[#This Row],[Price INR   ]]*0.011</f>
        <v>23100</v>
      </c>
      <c r="F810">
        <v>2018</v>
      </c>
      <c r="G810">
        <v>42000</v>
      </c>
      <c r="H810" t="s">
        <v>21</v>
      </c>
      <c r="I810" t="s">
        <v>43</v>
      </c>
      <c r="J810" t="s">
        <v>33</v>
      </c>
      <c r="K810" t="s">
        <v>16</v>
      </c>
      <c r="L810" t="s">
        <v>274</v>
      </c>
      <c r="M810" t="s">
        <v>371</v>
      </c>
      <c r="N810" s="2" t="str">
        <f t="shared" si="12"/>
        <v/>
      </c>
      <c r="O810">
        <v>4.37</v>
      </c>
      <c r="P810">
        <v>1.7829999999999999</v>
      </c>
      <c r="Q810">
        <v>1.458</v>
      </c>
      <c r="R810">
        <v>5</v>
      </c>
      <c r="S810" t="str">
        <f>IF(datos_limpios[[#This Row],[Seating Capacity ]]&gt;4,"SI","NO")</f>
        <v>SI</v>
      </c>
      <c r="T810">
        <v>60</v>
      </c>
    </row>
    <row r="811" spans="1:20" x14ac:dyDescent="0.3">
      <c r="A811" t="s">
        <v>26</v>
      </c>
      <c r="B811" t="s">
        <v>994</v>
      </c>
      <c r="C811">
        <v>447</v>
      </c>
      <c r="D811" s="3">
        <v>225000</v>
      </c>
      <c r="E811" s="1">
        <f>datos_limpios[[#This Row],[Price INR   ]]*0.011</f>
        <v>2475</v>
      </c>
      <c r="F811">
        <v>2014</v>
      </c>
      <c r="G811">
        <v>47721</v>
      </c>
      <c r="H811" t="s">
        <v>260</v>
      </c>
      <c r="I811" t="s">
        <v>14</v>
      </c>
      <c r="J811" t="s">
        <v>33</v>
      </c>
      <c r="K811" t="s">
        <v>16</v>
      </c>
      <c r="L811" t="s">
        <v>87</v>
      </c>
      <c r="M811" t="s">
        <v>88</v>
      </c>
      <c r="N811" s="2" t="str">
        <f t="shared" si="12"/>
        <v/>
      </c>
      <c r="O811">
        <v>3.585</v>
      </c>
      <c r="P811">
        <v>1.595</v>
      </c>
      <c r="Q811">
        <v>1.55</v>
      </c>
      <c r="R811">
        <v>5</v>
      </c>
      <c r="S811" t="str">
        <f>IF(datos_limpios[[#This Row],[Seating Capacity ]]&gt;4,"SI","NO")</f>
        <v>SI</v>
      </c>
      <c r="T811">
        <v>35</v>
      </c>
    </row>
    <row r="812" spans="1:20" x14ac:dyDescent="0.3">
      <c r="A812" t="s">
        <v>128</v>
      </c>
      <c r="B812" t="s">
        <v>393</v>
      </c>
      <c r="C812">
        <v>77</v>
      </c>
      <c r="D812" s="3">
        <v>2900000</v>
      </c>
      <c r="E812" s="1">
        <f>datos_limpios[[#This Row],[Price INR   ]]*0.011</f>
        <v>31899.999999999996</v>
      </c>
      <c r="F812">
        <v>2011</v>
      </c>
      <c r="G812">
        <v>56000</v>
      </c>
      <c r="H812" t="s">
        <v>13</v>
      </c>
      <c r="I812" t="s">
        <v>43</v>
      </c>
      <c r="J812" t="s">
        <v>33</v>
      </c>
      <c r="K812" t="s">
        <v>184</v>
      </c>
      <c r="L812" t="s">
        <v>394</v>
      </c>
      <c r="M812" t="s">
        <v>395</v>
      </c>
      <c r="N812" s="2" t="str">
        <f t="shared" si="12"/>
        <v/>
      </c>
      <c r="O812">
        <v>4.649</v>
      </c>
      <c r="P812">
        <v>1.86</v>
      </c>
      <c r="Q812">
        <v>1.3660000000000001</v>
      </c>
      <c r="R812">
        <v>5</v>
      </c>
      <c r="S812" t="str">
        <f>IF(datos_limpios[[#This Row],[Seating Capacity ]]&gt;4,"SI","NO")</f>
        <v>SI</v>
      </c>
      <c r="T812">
        <v>64</v>
      </c>
    </row>
    <row r="813" spans="1:20" x14ac:dyDescent="0.3">
      <c r="A813" t="s">
        <v>41</v>
      </c>
      <c r="B813" t="s">
        <v>1141</v>
      </c>
      <c r="C813">
        <v>208</v>
      </c>
      <c r="D813" s="3">
        <v>10800000</v>
      </c>
      <c r="E813" s="1">
        <f>datos_limpios[[#This Row],[Price INR   ]]*0.011</f>
        <v>118800</v>
      </c>
      <c r="F813">
        <v>2021</v>
      </c>
      <c r="G813">
        <v>20000</v>
      </c>
      <c r="H813" t="s">
        <v>13</v>
      </c>
      <c r="I813" t="s">
        <v>43</v>
      </c>
      <c r="J813" t="s">
        <v>33</v>
      </c>
      <c r="K813" t="s">
        <v>16</v>
      </c>
      <c r="L813" t="s">
        <v>1142</v>
      </c>
      <c r="M813" t="s">
        <v>1143</v>
      </c>
      <c r="N813" s="2" t="str">
        <f t="shared" si="12"/>
        <v/>
      </c>
      <c r="O813">
        <v>4.9349999999999996</v>
      </c>
      <c r="P813">
        <v>2.004</v>
      </c>
      <c r="Q813">
        <v>1.696</v>
      </c>
      <c r="R813">
        <v>5</v>
      </c>
      <c r="S813" t="str">
        <f>IF(datos_limpios[[#This Row],[Seating Capacity ]]&gt;4,"SI","NO")</f>
        <v>SI</v>
      </c>
      <c r="T813">
        <v>83</v>
      </c>
    </row>
    <row r="814" spans="1:20" x14ac:dyDescent="0.3">
      <c r="A814" t="s">
        <v>688</v>
      </c>
      <c r="B814" t="s">
        <v>993</v>
      </c>
      <c r="C814">
        <v>217</v>
      </c>
      <c r="D814" s="3">
        <v>198000</v>
      </c>
      <c r="E814" s="1">
        <f>datos_limpios[[#This Row],[Price INR   ]]*0.011</f>
        <v>2178</v>
      </c>
      <c r="F814">
        <v>2017</v>
      </c>
      <c r="G814">
        <v>24000</v>
      </c>
      <c r="H814" t="s">
        <v>13</v>
      </c>
      <c r="I814" t="s">
        <v>14</v>
      </c>
      <c r="J814" t="s">
        <v>33</v>
      </c>
      <c r="K814" t="s">
        <v>16</v>
      </c>
      <c r="L814" t="s">
        <v>57</v>
      </c>
      <c r="M814" t="s">
        <v>58</v>
      </c>
      <c r="N814" s="2" t="str">
        <f t="shared" si="12"/>
        <v/>
      </c>
      <c r="O814">
        <v>3.4289999999999998</v>
      </c>
      <c r="P814">
        <v>1.56</v>
      </c>
      <c r="Q814">
        <v>1.5409999999999999</v>
      </c>
      <c r="R814">
        <v>5</v>
      </c>
      <c r="S814" t="str">
        <f>IF(datos_limpios[[#This Row],[Seating Capacity ]]&gt;4,"SI","NO")</f>
        <v>SI</v>
      </c>
      <c r="T814">
        <v>28</v>
      </c>
    </row>
    <row r="815" spans="1:20" x14ac:dyDescent="0.3">
      <c r="A815" t="s">
        <v>688</v>
      </c>
      <c r="B815" t="s">
        <v>1214</v>
      </c>
      <c r="C815">
        <v>224</v>
      </c>
      <c r="D815" s="3">
        <v>425000</v>
      </c>
      <c r="E815" s="1">
        <f>datos_limpios[[#This Row],[Price INR   ]]*0.011</f>
        <v>4675</v>
      </c>
      <c r="F815">
        <v>2020</v>
      </c>
      <c r="G815">
        <v>7520</v>
      </c>
      <c r="H815" t="s">
        <v>13</v>
      </c>
      <c r="I815" t="s">
        <v>14</v>
      </c>
      <c r="J815" t="s">
        <v>33</v>
      </c>
      <c r="K815" t="s">
        <v>16</v>
      </c>
      <c r="L815" t="s">
        <v>57</v>
      </c>
      <c r="M815" t="s">
        <v>58</v>
      </c>
      <c r="N815" s="2" t="str">
        <f t="shared" si="12"/>
        <v/>
      </c>
      <c r="O815">
        <v>3.4289999999999998</v>
      </c>
      <c r="P815">
        <v>1.56</v>
      </c>
      <c r="Q815">
        <v>1.5409999999999999</v>
      </c>
      <c r="R815">
        <v>5</v>
      </c>
      <c r="S815" t="str">
        <f>IF(datos_limpios[[#This Row],[Seating Capacity ]]&gt;4,"SI","NO")</f>
        <v>SI</v>
      </c>
      <c r="T815">
        <v>28</v>
      </c>
    </row>
    <row r="816" spans="1:20" x14ac:dyDescent="0.3">
      <c r="A816" t="s">
        <v>11</v>
      </c>
      <c r="B816" t="s">
        <v>97</v>
      </c>
      <c r="C816">
        <v>299</v>
      </c>
      <c r="D816" s="3">
        <v>351000</v>
      </c>
      <c r="E816" s="1">
        <f>datos_limpios[[#This Row],[Price INR   ]]*0.011</f>
        <v>3861</v>
      </c>
      <c r="F816">
        <v>2014</v>
      </c>
      <c r="G816">
        <v>39276</v>
      </c>
      <c r="H816" t="s">
        <v>13</v>
      </c>
      <c r="I816" t="s">
        <v>14</v>
      </c>
      <c r="J816" t="s">
        <v>33</v>
      </c>
      <c r="K816" t="s">
        <v>16</v>
      </c>
      <c r="L816" t="s">
        <v>17</v>
      </c>
      <c r="M816" t="s">
        <v>18</v>
      </c>
      <c r="N816" s="2" t="str">
        <f t="shared" si="12"/>
        <v/>
      </c>
      <c r="O816">
        <v>3.61</v>
      </c>
      <c r="P816">
        <v>1.68</v>
      </c>
      <c r="Q816">
        <v>1.5</v>
      </c>
      <c r="R816">
        <v>5</v>
      </c>
      <c r="S816" t="str">
        <f>IF(datos_limpios[[#This Row],[Seating Capacity ]]&gt;4,"SI","NO")</f>
        <v>SI</v>
      </c>
      <c r="T816">
        <v>35</v>
      </c>
    </row>
    <row r="817" spans="1:20" x14ac:dyDescent="0.3">
      <c r="A817" t="s">
        <v>11</v>
      </c>
      <c r="B817" t="s">
        <v>1333</v>
      </c>
      <c r="C817">
        <v>307</v>
      </c>
      <c r="D817" s="3">
        <v>390000</v>
      </c>
      <c r="E817" s="1">
        <f>datos_limpios[[#This Row],[Price INR   ]]*0.011</f>
        <v>4290</v>
      </c>
      <c r="F817">
        <v>2014</v>
      </c>
      <c r="G817">
        <v>67000</v>
      </c>
      <c r="H817" t="s">
        <v>13</v>
      </c>
      <c r="I817" t="s">
        <v>43</v>
      </c>
      <c r="J817" t="s">
        <v>33</v>
      </c>
      <c r="K817" t="s">
        <v>16</v>
      </c>
      <c r="L817" t="s">
        <v>17</v>
      </c>
      <c r="M817" t="s">
        <v>18</v>
      </c>
      <c r="N817" s="2" t="str">
        <f t="shared" si="12"/>
        <v/>
      </c>
      <c r="O817">
        <v>3.99</v>
      </c>
      <c r="P817">
        <v>1.68</v>
      </c>
      <c r="Q817">
        <v>1.5049999999999999</v>
      </c>
      <c r="R817">
        <v>5</v>
      </c>
      <c r="S817" t="str">
        <f>IF(datos_limpios[[#This Row],[Seating Capacity ]]&gt;4,"SI","NO")</f>
        <v>SI</v>
      </c>
      <c r="T817">
        <v>35</v>
      </c>
    </row>
    <row r="818" spans="1:20" x14ac:dyDescent="0.3">
      <c r="A818" t="s">
        <v>11</v>
      </c>
      <c r="B818" t="s">
        <v>773</v>
      </c>
      <c r="C818">
        <v>309</v>
      </c>
      <c r="D818" s="3">
        <v>400000</v>
      </c>
      <c r="E818" s="1">
        <f>datos_limpios[[#This Row],[Price INR   ]]*0.011</f>
        <v>4400</v>
      </c>
      <c r="F818">
        <v>2016</v>
      </c>
      <c r="G818">
        <v>50000</v>
      </c>
      <c r="H818" t="s">
        <v>13</v>
      </c>
      <c r="I818" t="s">
        <v>14</v>
      </c>
      <c r="J818" t="s">
        <v>33</v>
      </c>
      <c r="K818" t="s">
        <v>16</v>
      </c>
      <c r="L818" t="s">
        <v>100</v>
      </c>
      <c r="M818" t="s">
        <v>101</v>
      </c>
      <c r="N818" s="2" t="str">
        <f t="shared" si="12"/>
        <v/>
      </c>
      <c r="O818">
        <v>3.9550000000000001</v>
      </c>
      <c r="P818">
        <v>1.694</v>
      </c>
      <c r="Q818">
        <v>1.544</v>
      </c>
      <c r="R818">
        <v>5</v>
      </c>
      <c r="S818" t="str">
        <f>IF(datos_limpios[[#This Row],[Seating Capacity ]]&gt;4,"SI","NO")</f>
        <v>SI</v>
      </c>
      <c r="T818">
        <v>40</v>
      </c>
    </row>
    <row r="819" spans="1:20" x14ac:dyDescent="0.3">
      <c r="A819" t="s">
        <v>11</v>
      </c>
      <c r="B819" t="s">
        <v>717</v>
      </c>
      <c r="C819">
        <v>315</v>
      </c>
      <c r="D819" s="3">
        <v>425000</v>
      </c>
      <c r="E819" s="1">
        <f>datos_limpios[[#This Row],[Price INR   ]]*0.011</f>
        <v>4675</v>
      </c>
      <c r="F819">
        <v>2014</v>
      </c>
      <c r="G819">
        <v>58600</v>
      </c>
      <c r="H819" t="s">
        <v>13</v>
      </c>
      <c r="I819" t="s">
        <v>14</v>
      </c>
      <c r="J819" t="s">
        <v>33</v>
      </c>
      <c r="K819" t="s">
        <v>16</v>
      </c>
      <c r="L819" t="s">
        <v>17</v>
      </c>
      <c r="M819" t="s">
        <v>18</v>
      </c>
      <c r="N819" s="2" t="str">
        <f t="shared" si="12"/>
        <v/>
      </c>
      <c r="O819">
        <v>3.99</v>
      </c>
      <c r="P819">
        <v>1.68</v>
      </c>
      <c r="Q819">
        <v>1.5049999999999999</v>
      </c>
      <c r="R819">
        <v>5</v>
      </c>
      <c r="S819" t="str">
        <f>IF(datos_limpios[[#This Row],[Seating Capacity ]]&gt;4,"SI","NO")</f>
        <v>SI</v>
      </c>
      <c r="T819">
        <v>35</v>
      </c>
    </row>
    <row r="820" spans="1:20" x14ac:dyDescent="0.3">
      <c r="A820" t="s">
        <v>11</v>
      </c>
      <c r="B820" t="s">
        <v>785</v>
      </c>
      <c r="C820">
        <v>319</v>
      </c>
      <c r="D820" s="3">
        <v>445000</v>
      </c>
      <c r="E820" s="1">
        <f>datos_limpios[[#This Row],[Price INR   ]]*0.011</f>
        <v>4895</v>
      </c>
      <c r="F820">
        <v>2012</v>
      </c>
      <c r="G820">
        <v>111000</v>
      </c>
      <c r="H820" t="s">
        <v>13</v>
      </c>
      <c r="I820" t="s">
        <v>14</v>
      </c>
      <c r="J820" t="s">
        <v>33</v>
      </c>
      <c r="K820" t="s">
        <v>16</v>
      </c>
      <c r="L820" t="s">
        <v>169</v>
      </c>
      <c r="M820" t="s">
        <v>726</v>
      </c>
      <c r="N820" s="2" t="str">
        <f t="shared" si="12"/>
        <v/>
      </c>
      <c r="O820">
        <v>4.4400000000000004</v>
      </c>
      <c r="P820">
        <v>1.6950000000000001</v>
      </c>
      <c r="Q820">
        <v>1.4850000000000001</v>
      </c>
      <c r="R820">
        <v>5</v>
      </c>
      <c r="S820" t="str">
        <f>IF(datos_limpios[[#This Row],[Seating Capacity ]]&gt;4,"SI","NO")</f>
        <v>SI</v>
      </c>
      <c r="T820">
        <v>42</v>
      </c>
    </row>
    <row r="821" spans="1:20" x14ac:dyDescent="0.3">
      <c r="A821" t="s">
        <v>11</v>
      </c>
      <c r="B821" t="s">
        <v>973</v>
      </c>
      <c r="C821">
        <v>325</v>
      </c>
      <c r="D821" s="3">
        <v>475000</v>
      </c>
      <c r="E821" s="1">
        <f>datos_limpios[[#This Row],[Price INR   ]]*0.011</f>
        <v>5225</v>
      </c>
      <c r="F821">
        <v>2012</v>
      </c>
      <c r="G821">
        <v>40000</v>
      </c>
      <c r="H821" t="s">
        <v>13</v>
      </c>
      <c r="I821" t="s">
        <v>43</v>
      </c>
      <c r="J821" t="s">
        <v>33</v>
      </c>
      <c r="K821" t="s">
        <v>23</v>
      </c>
      <c r="L821" t="s">
        <v>169</v>
      </c>
      <c r="M821" t="s">
        <v>726</v>
      </c>
      <c r="N821" s="2" t="str">
        <f t="shared" si="12"/>
        <v/>
      </c>
      <c r="O821">
        <v>4.4400000000000004</v>
      </c>
      <c r="P821">
        <v>1.6950000000000001</v>
      </c>
      <c r="Q821">
        <v>1.4850000000000001</v>
      </c>
      <c r="R821">
        <v>5</v>
      </c>
      <c r="S821" t="str">
        <f>IF(datos_limpios[[#This Row],[Seating Capacity ]]&gt;4,"SI","NO")</f>
        <v>SI</v>
      </c>
      <c r="T821">
        <v>42</v>
      </c>
    </row>
    <row r="822" spans="1:20" x14ac:dyDescent="0.3">
      <c r="A822" t="s">
        <v>11</v>
      </c>
      <c r="B822" t="s">
        <v>973</v>
      </c>
      <c r="C822">
        <v>330</v>
      </c>
      <c r="D822" s="3">
        <v>495000</v>
      </c>
      <c r="E822" s="1">
        <f>datos_limpios[[#This Row],[Price INR   ]]*0.011</f>
        <v>5445</v>
      </c>
      <c r="F822">
        <v>2012</v>
      </c>
      <c r="G822">
        <v>65001</v>
      </c>
      <c r="H822" t="s">
        <v>13</v>
      </c>
      <c r="I822" t="s">
        <v>43</v>
      </c>
      <c r="J822" t="s">
        <v>33</v>
      </c>
      <c r="K822" t="s">
        <v>16</v>
      </c>
      <c r="L822" t="s">
        <v>169</v>
      </c>
      <c r="M822" t="s">
        <v>726</v>
      </c>
      <c r="N822" s="2" t="str">
        <f t="shared" si="12"/>
        <v/>
      </c>
      <c r="O822">
        <v>4.4400000000000004</v>
      </c>
      <c r="P822">
        <v>1.6950000000000001</v>
      </c>
      <c r="Q822">
        <v>1.4850000000000001</v>
      </c>
      <c r="R822">
        <v>5</v>
      </c>
      <c r="S822" t="str">
        <f>IF(datos_limpios[[#This Row],[Seating Capacity ]]&gt;4,"SI","NO")</f>
        <v>SI</v>
      </c>
      <c r="T822">
        <v>42</v>
      </c>
    </row>
    <row r="823" spans="1:20" x14ac:dyDescent="0.3">
      <c r="A823" t="s">
        <v>11</v>
      </c>
      <c r="B823" t="s">
        <v>328</v>
      </c>
      <c r="C823">
        <v>368</v>
      </c>
      <c r="D823" s="3">
        <v>675000</v>
      </c>
      <c r="E823" s="1">
        <f>datos_limpios[[#This Row],[Price INR   ]]*0.011</f>
        <v>7425</v>
      </c>
      <c r="F823">
        <v>2016</v>
      </c>
      <c r="G823">
        <v>87693</v>
      </c>
      <c r="H823" t="s">
        <v>13</v>
      </c>
      <c r="I823" t="s">
        <v>14</v>
      </c>
      <c r="J823" t="s">
        <v>33</v>
      </c>
      <c r="K823" t="s">
        <v>16</v>
      </c>
      <c r="L823" t="s">
        <v>169</v>
      </c>
      <c r="M823" t="s">
        <v>170</v>
      </c>
      <c r="N823" s="2" t="str">
        <f t="shared" si="12"/>
        <v/>
      </c>
      <c r="O823">
        <v>4.4400000000000004</v>
      </c>
      <c r="P823">
        <v>1.6950000000000001</v>
      </c>
      <c r="Q823">
        <v>1.4950000000000001</v>
      </c>
      <c r="R823">
        <v>5</v>
      </c>
      <c r="S823" t="str">
        <f>IF(datos_limpios[[#This Row],[Seating Capacity ]]&gt;4,"SI","NO")</f>
        <v>SI</v>
      </c>
      <c r="T823">
        <v>40</v>
      </c>
    </row>
    <row r="824" spans="1:20" x14ac:dyDescent="0.3">
      <c r="A824" t="s">
        <v>11</v>
      </c>
      <c r="B824" t="s">
        <v>1339</v>
      </c>
      <c r="C824">
        <v>387</v>
      </c>
      <c r="D824" s="3">
        <v>785000</v>
      </c>
      <c r="E824" s="1">
        <f>datos_limpios[[#This Row],[Price INR   ]]*0.011</f>
        <v>8635</v>
      </c>
      <c r="F824">
        <v>2018</v>
      </c>
      <c r="G824">
        <v>23000</v>
      </c>
      <c r="H824" t="s">
        <v>13</v>
      </c>
      <c r="I824" t="s">
        <v>43</v>
      </c>
      <c r="J824" t="s">
        <v>33</v>
      </c>
      <c r="K824" t="s">
        <v>16</v>
      </c>
      <c r="L824" t="s">
        <v>100</v>
      </c>
      <c r="M824" t="s">
        <v>101</v>
      </c>
      <c r="N824" s="2" t="str">
        <f t="shared" si="12"/>
        <v/>
      </c>
      <c r="O824">
        <v>3.9550000000000001</v>
      </c>
      <c r="P824">
        <v>1.694</v>
      </c>
      <c r="Q824">
        <v>1.544</v>
      </c>
      <c r="R824">
        <v>5</v>
      </c>
      <c r="S824" t="str">
        <f>IF(datos_limpios[[#This Row],[Seating Capacity ]]&gt;4,"SI","NO")</f>
        <v>SI</v>
      </c>
      <c r="T824">
        <v>40</v>
      </c>
    </row>
    <row r="825" spans="1:20" x14ac:dyDescent="0.3">
      <c r="A825" t="s">
        <v>26</v>
      </c>
      <c r="B825" t="s">
        <v>1270</v>
      </c>
      <c r="C825">
        <v>430</v>
      </c>
      <c r="D825" s="3">
        <v>150000</v>
      </c>
      <c r="E825" s="1">
        <f>datos_limpios[[#This Row],[Price INR   ]]*0.011</f>
        <v>1650</v>
      </c>
      <c r="F825">
        <v>2008</v>
      </c>
      <c r="G825">
        <v>62000</v>
      </c>
      <c r="H825" t="s">
        <v>13</v>
      </c>
      <c r="I825" t="s">
        <v>14</v>
      </c>
      <c r="J825" t="s">
        <v>33</v>
      </c>
      <c r="K825" t="s">
        <v>23</v>
      </c>
      <c r="L825" t="s">
        <v>87</v>
      </c>
      <c r="M825" t="s">
        <v>1188</v>
      </c>
      <c r="N825" s="2" t="str">
        <f t="shared" si="12"/>
        <v/>
      </c>
      <c r="O825">
        <v>3.5649999999999999</v>
      </c>
      <c r="P825">
        <v>1.595</v>
      </c>
      <c r="Q825">
        <v>1.55</v>
      </c>
      <c r="R825">
        <v>5</v>
      </c>
      <c r="S825" t="str">
        <f>IF(datos_limpios[[#This Row],[Seating Capacity ]]&gt;4,"SI","NO")</f>
        <v>SI</v>
      </c>
      <c r="T825">
        <v>35</v>
      </c>
    </row>
    <row r="826" spans="1:20" x14ac:dyDescent="0.3">
      <c r="A826" t="s">
        <v>26</v>
      </c>
      <c r="B826" t="s">
        <v>1187</v>
      </c>
      <c r="C826">
        <v>434</v>
      </c>
      <c r="D826" s="3">
        <v>175000</v>
      </c>
      <c r="E826" s="1">
        <f>datos_limpios[[#This Row],[Price INR   ]]*0.011</f>
        <v>1925</v>
      </c>
      <c r="F826">
        <v>2009</v>
      </c>
      <c r="G826">
        <v>23000</v>
      </c>
      <c r="H826" t="s">
        <v>13</v>
      </c>
      <c r="I826" t="s">
        <v>14</v>
      </c>
      <c r="J826" t="s">
        <v>33</v>
      </c>
      <c r="K826" t="s">
        <v>16</v>
      </c>
      <c r="L826" t="s">
        <v>87</v>
      </c>
      <c r="M826" t="s">
        <v>1188</v>
      </c>
      <c r="N826" s="2" t="str">
        <f t="shared" si="12"/>
        <v/>
      </c>
      <c r="O826">
        <v>3.5649999999999999</v>
      </c>
      <c r="P826">
        <v>1.595</v>
      </c>
      <c r="Q826">
        <v>1.55</v>
      </c>
      <c r="R826">
        <v>5</v>
      </c>
      <c r="S826" t="str">
        <f>IF(datos_limpios[[#This Row],[Seating Capacity ]]&gt;4,"SI","NO")</f>
        <v>SI</v>
      </c>
      <c r="T826">
        <v>35</v>
      </c>
    </row>
    <row r="827" spans="1:20" x14ac:dyDescent="0.3">
      <c r="A827" t="s">
        <v>26</v>
      </c>
      <c r="B827" t="s">
        <v>697</v>
      </c>
      <c r="C827">
        <v>442</v>
      </c>
      <c r="D827" s="3">
        <v>210000</v>
      </c>
      <c r="E827" s="1">
        <f>datos_limpios[[#This Row],[Price INR   ]]*0.011</f>
        <v>2310</v>
      </c>
      <c r="F827">
        <v>2014</v>
      </c>
      <c r="G827">
        <v>48000</v>
      </c>
      <c r="H827" t="s">
        <v>13</v>
      </c>
      <c r="I827" t="s">
        <v>14</v>
      </c>
      <c r="J827" t="s">
        <v>33</v>
      </c>
      <c r="K827" t="s">
        <v>16</v>
      </c>
      <c r="L827" t="s">
        <v>698</v>
      </c>
      <c r="M827" t="s">
        <v>699</v>
      </c>
      <c r="N827" s="2" t="str">
        <f t="shared" si="12"/>
        <v/>
      </c>
      <c r="O827">
        <v>3.4950000000000001</v>
      </c>
      <c r="P827">
        <v>1.55</v>
      </c>
      <c r="Q827">
        <v>1.5</v>
      </c>
      <c r="R827">
        <v>5</v>
      </c>
      <c r="S827" t="str">
        <f>IF(datos_limpios[[#This Row],[Seating Capacity ]]&gt;4,"SI","NO")</f>
        <v>SI</v>
      </c>
      <c r="T827">
        <v>32</v>
      </c>
    </row>
    <row r="828" spans="1:20" x14ac:dyDescent="0.3">
      <c r="A828" t="s">
        <v>26</v>
      </c>
      <c r="B828" t="s">
        <v>1108</v>
      </c>
      <c r="C828">
        <v>459</v>
      </c>
      <c r="D828" s="3">
        <v>250000</v>
      </c>
      <c r="E828" s="1">
        <f>datos_limpios[[#This Row],[Price INR   ]]*0.011</f>
        <v>2750</v>
      </c>
      <c r="F828">
        <v>2013</v>
      </c>
      <c r="G828">
        <v>82461</v>
      </c>
      <c r="H828" t="s">
        <v>13</v>
      </c>
      <c r="I828" t="s">
        <v>14</v>
      </c>
      <c r="J828" t="s">
        <v>33</v>
      </c>
      <c r="K828" t="s">
        <v>16</v>
      </c>
      <c r="L828" t="s">
        <v>698</v>
      </c>
      <c r="M828" t="s">
        <v>699</v>
      </c>
      <c r="N828" s="2" t="str">
        <f t="shared" si="12"/>
        <v/>
      </c>
      <c r="O828">
        <v>3.4950000000000001</v>
      </c>
      <c r="P828">
        <v>1.55</v>
      </c>
      <c r="Q828">
        <v>1.5</v>
      </c>
      <c r="R828">
        <v>5</v>
      </c>
      <c r="S828" t="str">
        <f>IF(datos_limpios[[#This Row],[Seating Capacity ]]&gt;4,"SI","NO")</f>
        <v>SI</v>
      </c>
      <c r="T828">
        <v>32</v>
      </c>
    </row>
    <row r="829" spans="1:20" x14ac:dyDescent="0.3">
      <c r="A829" t="s">
        <v>26</v>
      </c>
      <c r="B829" t="s">
        <v>27</v>
      </c>
      <c r="C829">
        <v>477</v>
      </c>
      <c r="D829" s="3">
        <v>325000</v>
      </c>
      <c r="E829" s="1">
        <f>datos_limpios[[#This Row],[Price INR   ]]*0.011</f>
        <v>3575</v>
      </c>
      <c r="F829">
        <v>2013</v>
      </c>
      <c r="G829">
        <v>15780</v>
      </c>
      <c r="H829" t="s">
        <v>13</v>
      </c>
      <c r="I829" t="s">
        <v>14</v>
      </c>
      <c r="J829" t="s">
        <v>33</v>
      </c>
      <c r="K829" t="s">
        <v>16</v>
      </c>
      <c r="L829" t="s">
        <v>29</v>
      </c>
      <c r="M829" t="s">
        <v>30</v>
      </c>
      <c r="N829" s="2" t="str">
        <f t="shared" si="12"/>
        <v/>
      </c>
      <c r="O829">
        <v>3.585</v>
      </c>
      <c r="P829">
        <v>1.595</v>
      </c>
      <c r="Q829">
        <v>1.55</v>
      </c>
      <c r="R829">
        <v>5</v>
      </c>
      <c r="S829" t="str">
        <f>IF(datos_limpios[[#This Row],[Seating Capacity ]]&gt;4,"SI","NO")</f>
        <v>SI</v>
      </c>
      <c r="T829">
        <v>35</v>
      </c>
    </row>
    <row r="830" spans="1:20" x14ac:dyDescent="0.3">
      <c r="A830" t="s">
        <v>26</v>
      </c>
      <c r="B830" t="s">
        <v>27</v>
      </c>
      <c r="C830">
        <v>483</v>
      </c>
      <c r="D830" s="3">
        <v>350000</v>
      </c>
      <c r="E830" s="1">
        <f>datos_limpios[[#This Row],[Price INR   ]]*0.011</f>
        <v>3850</v>
      </c>
      <c r="F830">
        <v>2011</v>
      </c>
      <c r="G830">
        <v>21000</v>
      </c>
      <c r="H830" t="s">
        <v>13</v>
      </c>
      <c r="I830" t="s">
        <v>14</v>
      </c>
      <c r="J830" t="s">
        <v>33</v>
      </c>
      <c r="K830" t="s">
        <v>16</v>
      </c>
      <c r="L830" t="s">
        <v>29</v>
      </c>
      <c r="M830" t="s">
        <v>30</v>
      </c>
      <c r="N830" s="2" t="str">
        <f t="shared" si="12"/>
        <v/>
      </c>
      <c r="O830">
        <v>3.585</v>
      </c>
      <c r="P830">
        <v>1.595</v>
      </c>
      <c r="Q830">
        <v>1.55</v>
      </c>
      <c r="R830">
        <v>5</v>
      </c>
      <c r="S830" t="str">
        <f>IF(datos_limpios[[#This Row],[Seating Capacity ]]&gt;4,"SI","NO")</f>
        <v>SI</v>
      </c>
      <c r="T830">
        <v>35</v>
      </c>
    </row>
    <row r="831" spans="1:20" x14ac:dyDescent="0.3">
      <c r="A831" t="s">
        <v>26</v>
      </c>
      <c r="B831" t="s">
        <v>472</v>
      </c>
      <c r="C831">
        <v>490</v>
      </c>
      <c r="D831" s="3">
        <v>375000</v>
      </c>
      <c r="E831" s="1">
        <f>datos_limpios[[#This Row],[Price INR   ]]*0.011</f>
        <v>4125</v>
      </c>
      <c r="F831">
        <v>2013</v>
      </c>
      <c r="G831">
        <v>34000</v>
      </c>
      <c r="H831" t="s">
        <v>13</v>
      </c>
      <c r="I831" t="s">
        <v>43</v>
      </c>
      <c r="J831" t="s">
        <v>33</v>
      </c>
      <c r="K831" t="s">
        <v>16</v>
      </c>
      <c r="L831" t="s">
        <v>29</v>
      </c>
      <c r="M831" t="s">
        <v>30</v>
      </c>
      <c r="N831" s="2" t="str">
        <f t="shared" si="12"/>
        <v/>
      </c>
      <c r="O831">
        <v>3.585</v>
      </c>
      <c r="P831">
        <v>1.595</v>
      </c>
      <c r="Q831">
        <v>1.55</v>
      </c>
      <c r="R831">
        <v>5</v>
      </c>
      <c r="S831" t="str">
        <f>IF(datos_limpios[[#This Row],[Seating Capacity ]]&gt;4,"SI","NO")</f>
        <v>SI</v>
      </c>
      <c r="T831">
        <v>35</v>
      </c>
    </row>
    <row r="832" spans="1:20" x14ac:dyDescent="0.3">
      <c r="A832" t="s">
        <v>26</v>
      </c>
      <c r="B832" t="s">
        <v>1212</v>
      </c>
      <c r="C832">
        <v>508</v>
      </c>
      <c r="D832" s="3">
        <v>405000</v>
      </c>
      <c r="E832" s="1">
        <f>datos_limpios[[#This Row],[Price INR   ]]*0.011</f>
        <v>4455</v>
      </c>
      <c r="F832">
        <v>2018</v>
      </c>
      <c r="G832">
        <v>34000</v>
      </c>
      <c r="H832" t="s">
        <v>13</v>
      </c>
      <c r="I832" t="s">
        <v>14</v>
      </c>
      <c r="J832" t="s">
        <v>33</v>
      </c>
      <c r="K832" t="s">
        <v>16</v>
      </c>
      <c r="L832" t="s">
        <v>698</v>
      </c>
      <c r="M832" t="s">
        <v>699</v>
      </c>
      <c r="N832" s="2" t="str">
        <f t="shared" si="12"/>
        <v/>
      </c>
      <c r="O832">
        <v>3.4950000000000001</v>
      </c>
      <c r="P832">
        <v>1.55</v>
      </c>
      <c r="Q832">
        <v>1.5</v>
      </c>
      <c r="R832">
        <v>5</v>
      </c>
      <c r="S832" t="str">
        <f>IF(datos_limpios[[#This Row],[Seating Capacity ]]&gt;4,"SI","NO")</f>
        <v>SI</v>
      </c>
      <c r="T832">
        <v>32</v>
      </c>
    </row>
    <row r="833" spans="1:20" x14ac:dyDescent="0.3">
      <c r="A833" t="s">
        <v>26</v>
      </c>
      <c r="B833" t="s">
        <v>652</v>
      </c>
      <c r="C833">
        <v>543</v>
      </c>
      <c r="D833" s="3">
        <v>495000</v>
      </c>
      <c r="E833" s="1">
        <f>datos_limpios[[#This Row],[Price INR   ]]*0.011</f>
        <v>5445</v>
      </c>
      <c r="F833">
        <v>2015</v>
      </c>
      <c r="G833">
        <v>42000</v>
      </c>
      <c r="H833" t="s">
        <v>13</v>
      </c>
      <c r="I833" t="s">
        <v>14</v>
      </c>
      <c r="J833" t="s">
        <v>33</v>
      </c>
      <c r="K833" t="s">
        <v>16</v>
      </c>
      <c r="L833" t="s">
        <v>81</v>
      </c>
      <c r="M833" t="s">
        <v>236</v>
      </c>
      <c r="N833" s="2" t="str">
        <f t="shared" si="12"/>
        <v/>
      </c>
      <c r="O833">
        <v>4.375</v>
      </c>
      <c r="P833">
        <v>1.7</v>
      </c>
      <c r="Q833">
        <v>1.4750000000000001</v>
      </c>
      <c r="R833">
        <v>5</v>
      </c>
      <c r="S833" t="str">
        <f>IF(datos_limpios[[#This Row],[Seating Capacity ]]&gt;4,"SI","NO")</f>
        <v>SI</v>
      </c>
      <c r="T833">
        <v>43</v>
      </c>
    </row>
    <row r="834" spans="1:20" x14ac:dyDescent="0.3">
      <c r="A834" t="s">
        <v>26</v>
      </c>
      <c r="B834" t="s">
        <v>486</v>
      </c>
      <c r="C834">
        <v>558</v>
      </c>
      <c r="D834" s="3">
        <v>545000</v>
      </c>
      <c r="E834" s="1">
        <f>datos_limpios[[#This Row],[Price INR   ]]*0.011</f>
        <v>5995</v>
      </c>
      <c r="F834">
        <v>2014</v>
      </c>
      <c r="G834">
        <v>56000</v>
      </c>
      <c r="H834" t="s">
        <v>13</v>
      </c>
      <c r="I834" t="s">
        <v>14</v>
      </c>
      <c r="J834" t="s">
        <v>33</v>
      </c>
      <c r="K834" t="s">
        <v>16</v>
      </c>
      <c r="L834" t="s">
        <v>81</v>
      </c>
      <c r="M834" t="s">
        <v>236</v>
      </c>
      <c r="N834" s="2" t="str">
        <f t="shared" ref="N834:N897" si="13">MID(M834, 1, FIND("@", M834) - LEN(MID(M834, 1, FIND("@", M834) - 1)) - 1)</f>
        <v/>
      </c>
      <c r="O834">
        <v>4.37</v>
      </c>
      <c r="P834">
        <v>1.7</v>
      </c>
      <c r="Q834">
        <v>1.4750000000000001</v>
      </c>
      <c r="R834">
        <v>5</v>
      </c>
      <c r="S834" t="str">
        <f>IF(datos_limpios[[#This Row],[Seating Capacity ]]&gt;4,"SI","NO")</f>
        <v>SI</v>
      </c>
      <c r="T834">
        <v>43</v>
      </c>
    </row>
    <row r="835" spans="1:20" x14ac:dyDescent="0.3">
      <c r="A835" t="s">
        <v>26</v>
      </c>
      <c r="B835" t="s">
        <v>98</v>
      </c>
      <c r="C835">
        <v>571</v>
      </c>
      <c r="D835" s="3">
        <v>550000</v>
      </c>
      <c r="E835" s="1">
        <f>datos_limpios[[#This Row],[Price INR   ]]*0.011</f>
        <v>6050</v>
      </c>
      <c r="F835">
        <v>2015</v>
      </c>
      <c r="G835">
        <v>33000</v>
      </c>
      <c r="H835" t="s">
        <v>13</v>
      </c>
      <c r="I835" t="s">
        <v>14</v>
      </c>
      <c r="J835" t="s">
        <v>33</v>
      </c>
      <c r="K835" t="s">
        <v>16</v>
      </c>
      <c r="L835" t="s">
        <v>29</v>
      </c>
      <c r="M835" t="s">
        <v>34</v>
      </c>
      <c r="N835" s="2" t="str">
        <f t="shared" si="13"/>
        <v/>
      </c>
      <c r="O835">
        <v>3.9849999999999999</v>
      </c>
      <c r="P835">
        <v>1.734</v>
      </c>
      <c r="Q835">
        <v>1.5049999999999999</v>
      </c>
      <c r="R835">
        <v>5</v>
      </c>
      <c r="S835" t="str">
        <f>IF(datos_limpios[[#This Row],[Seating Capacity ]]&gt;4,"SI","NO")</f>
        <v>SI</v>
      </c>
      <c r="T835">
        <v>45</v>
      </c>
    </row>
    <row r="836" spans="1:20" x14ac:dyDescent="0.3">
      <c r="A836" t="s">
        <v>26</v>
      </c>
      <c r="B836" t="s">
        <v>913</v>
      </c>
      <c r="C836">
        <v>577</v>
      </c>
      <c r="D836" s="3">
        <v>560000</v>
      </c>
      <c r="E836" s="1">
        <f>datos_limpios[[#This Row],[Price INR   ]]*0.011</f>
        <v>6160</v>
      </c>
      <c r="F836">
        <v>2016</v>
      </c>
      <c r="G836">
        <v>22700</v>
      </c>
      <c r="H836" t="s">
        <v>13</v>
      </c>
      <c r="I836" t="s">
        <v>14</v>
      </c>
      <c r="J836" t="s">
        <v>33</v>
      </c>
      <c r="K836" t="s">
        <v>16</v>
      </c>
      <c r="L836" t="s">
        <v>29</v>
      </c>
      <c r="M836" t="s">
        <v>34</v>
      </c>
      <c r="N836" s="2" t="str">
        <f t="shared" si="13"/>
        <v/>
      </c>
      <c r="O836">
        <v>3.9950000000000001</v>
      </c>
      <c r="P836">
        <v>1.76</v>
      </c>
      <c r="Q836">
        <v>1.5549999999999999</v>
      </c>
      <c r="R836">
        <v>5</v>
      </c>
      <c r="S836" t="str">
        <f>IF(datos_limpios[[#This Row],[Seating Capacity ]]&gt;4,"SI","NO")</f>
        <v>SI</v>
      </c>
      <c r="T836">
        <v>45</v>
      </c>
    </row>
    <row r="837" spans="1:20" x14ac:dyDescent="0.3">
      <c r="A837" t="s">
        <v>26</v>
      </c>
      <c r="B837" t="s">
        <v>54</v>
      </c>
      <c r="C837">
        <v>589</v>
      </c>
      <c r="D837" s="3">
        <v>591000</v>
      </c>
      <c r="E837" s="1">
        <f>datos_limpios[[#This Row],[Price INR   ]]*0.011</f>
        <v>6501</v>
      </c>
      <c r="F837">
        <v>2017</v>
      </c>
      <c r="G837">
        <v>20281</v>
      </c>
      <c r="H837" t="s">
        <v>13</v>
      </c>
      <c r="I837" t="s">
        <v>14</v>
      </c>
      <c r="J837" t="s">
        <v>33</v>
      </c>
      <c r="K837" t="s">
        <v>16</v>
      </c>
      <c r="L837" t="s">
        <v>29</v>
      </c>
      <c r="M837" t="s">
        <v>34</v>
      </c>
      <c r="N837" s="2" t="str">
        <f t="shared" si="13"/>
        <v/>
      </c>
      <c r="O837">
        <v>3.9849999999999999</v>
      </c>
      <c r="P837">
        <v>1.734</v>
      </c>
      <c r="Q837">
        <v>1.5049999999999999</v>
      </c>
      <c r="R837">
        <v>5</v>
      </c>
      <c r="S837" t="str">
        <f>IF(datos_limpios[[#This Row],[Seating Capacity ]]&gt;4,"SI","NO")</f>
        <v>SI</v>
      </c>
      <c r="T837">
        <v>45</v>
      </c>
    </row>
    <row r="838" spans="1:20" x14ac:dyDescent="0.3">
      <c r="A838" t="s">
        <v>26</v>
      </c>
      <c r="B838" t="s">
        <v>239</v>
      </c>
      <c r="C838">
        <v>597</v>
      </c>
      <c r="D838" s="3">
        <v>611000</v>
      </c>
      <c r="E838" s="1">
        <f>datos_limpios[[#This Row],[Price INR   ]]*0.011</f>
        <v>6721</v>
      </c>
      <c r="F838">
        <v>2017</v>
      </c>
      <c r="G838">
        <v>51349</v>
      </c>
      <c r="H838" t="s">
        <v>13</v>
      </c>
      <c r="I838" t="s">
        <v>14</v>
      </c>
      <c r="J838" t="s">
        <v>33</v>
      </c>
      <c r="K838" t="s">
        <v>16</v>
      </c>
      <c r="L838" t="s">
        <v>29</v>
      </c>
      <c r="M838" t="s">
        <v>34</v>
      </c>
      <c r="N838" s="2" t="str">
        <f t="shared" si="13"/>
        <v/>
      </c>
      <c r="O838">
        <v>3.9849999999999999</v>
      </c>
      <c r="P838">
        <v>1.734</v>
      </c>
      <c r="Q838">
        <v>1.5049999999999999</v>
      </c>
      <c r="R838">
        <v>5</v>
      </c>
      <c r="S838" t="str">
        <f>IF(datos_limpios[[#This Row],[Seating Capacity ]]&gt;4,"SI","NO")</f>
        <v>SI</v>
      </c>
      <c r="T838">
        <v>45</v>
      </c>
    </row>
    <row r="839" spans="1:20" x14ac:dyDescent="0.3">
      <c r="A839" t="s">
        <v>26</v>
      </c>
      <c r="B839" t="s">
        <v>54</v>
      </c>
      <c r="C839">
        <v>601</v>
      </c>
      <c r="D839" s="3">
        <v>625000</v>
      </c>
      <c r="E839" s="1">
        <f>datos_limpios[[#This Row],[Price INR   ]]*0.011</f>
        <v>6875</v>
      </c>
      <c r="F839">
        <v>2018</v>
      </c>
      <c r="G839">
        <v>23000</v>
      </c>
      <c r="H839" t="s">
        <v>13</v>
      </c>
      <c r="I839" t="s">
        <v>14</v>
      </c>
      <c r="J839" t="s">
        <v>33</v>
      </c>
      <c r="K839" t="s">
        <v>16</v>
      </c>
      <c r="L839" t="s">
        <v>29</v>
      </c>
      <c r="M839" t="s">
        <v>34</v>
      </c>
      <c r="N839" s="2" t="str">
        <f t="shared" si="13"/>
        <v/>
      </c>
      <c r="O839">
        <v>3.9849999999999999</v>
      </c>
      <c r="P839">
        <v>1.734</v>
      </c>
      <c r="Q839">
        <v>1.5049999999999999</v>
      </c>
      <c r="R839">
        <v>5</v>
      </c>
      <c r="S839" t="str">
        <f>IF(datos_limpios[[#This Row],[Seating Capacity ]]&gt;4,"SI","NO")</f>
        <v>SI</v>
      </c>
      <c r="T839">
        <v>40</v>
      </c>
    </row>
    <row r="840" spans="1:20" x14ac:dyDescent="0.3">
      <c r="A840" t="s">
        <v>26</v>
      </c>
      <c r="B840" t="s">
        <v>610</v>
      </c>
      <c r="C840">
        <v>622</v>
      </c>
      <c r="D840" s="3">
        <v>690000</v>
      </c>
      <c r="E840" s="1">
        <f>datos_limpios[[#This Row],[Price INR   ]]*0.011</f>
        <v>7590</v>
      </c>
      <c r="F840">
        <v>2017</v>
      </c>
      <c r="G840">
        <v>17268</v>
      </c>
      <c r="H840" t="s">
        <v>13</v>
      </c>
      <c r="I840" t="s">
        <v>14</v>
      </c>
      <c r="J840" t="s">
        <v>33</v>
      </c>
      <c r="K840" t="s">
        <v>16</v>
      </c>
      <c r="L840" t="s">
        <v>29</v>
      </c>
      <c r="M840" t="s">
        <v>34</v>
      </c>
      <c r="N840" s="2" t="str">
        <f t="shared" si="13"/>
        <v/>
      </c>
      <c r="O840">
        <v>3.9849999999999999</v>
      </c>
      <c r="P840">
        <v>1.734</v>
      </c>
      <c r="Q840">
        <v>1.5049999999999999</v>
      </c>
      <c r="R840">
        <v>5</v>
      </c>
      <c r="S840" t="str">
        <f>IF(datos_limpios[[#This Row],[Seating Capacity ]]&gt;4,"SI","NO")</f>
        <v>SI</v>
      </c>
      <c r="T840">
        <v>45</v>
      </c>
    </row>
    <row r="841" spans="1:20" x14ac:dyDescent="0.3">
      <c r="A841" t="s">
        <v>26</v>
      </c>
      <c r="B841" t="s">
        <v>610</v>
      </c>
      <c r="C841">
        <v>633</v>
      </c>
      <c r="D841" s="3">
        <v>725000</v>
      </c>
      <c r="E841" s="1">
        <f>datos_limpios[[#This Row],[Price INR   ]]*0.011</f>
        <v>7974.9999999999991</v>
      </c>
      <c r="F841">
        <v>2017</v>
      </c>
      <c r="G841">
        <v>36597</v>
      </c>
      <c r="H841" t="s">
        <v>13</v>
      </c>
      <c r="I841" t="s">
        <v>14</v>
      </c>
      <c r="J841" t="s">
        <v>33</v>
      </c>
      <c r="K841" t="s">
        <v>23</v>
      </c>
      <c r="L841" t="s">
        <v>29</v>
      </c>
      <c r="M841" t="s">
        <v>34</v>
      </c>
      <c r="N841" s="2" t="str">
        <f t="shared" si="13"/>
        <v/>
      </c>
      <c r="O841">
        <v>3.9849999999999999</v>
      </c>
      <c r="P841">
        <v>1.734</v>
      </c>
      <c r="Q841">
        <v>1.5049999999999999</v>
      </c>
      <c r="R841">
        <v>5</v>
      </c>
      <c r="S841" t="str">
        <f>IF(datos_limpios[[#This Row],[Seating Capacity ]]&gt;4,"SI","NO")</f>
        <v>SI</v>
      </c>
      <c r="T841">
        <v>45</v>
      </c>
    </row>
    <row r="842" spans="1:20" x14ac:dyDescent="0.3">
      <c r="A842" t="s">
        <v>26</v>
      </c>
      <c r="B842" t="s">
        <v>451</v>
      </c>
      <c r="C842">
        <v>637</v>
      </c>
      <c r="D842" s="3">
        <v>750000</v>
      </c>
      <c r="E842" s="1">
        <f>datos_limpios[[#This Row],[Price INR   ]]*0.011</f>
        <v>8250</v>
      </c>
      <c r="F842">
        <v>2018</v>
      </c>
      <c r="G842">
        <v>33647</v>
      </c>
      <c r="H842" t="s">
        <v>13</v>
      </c>
      <c r="I842" t="s">
        <v>43</v>
      </c>
      <c r="J842" t="s">
        <v>33</v>
      </c>
      <c r="K842" t="s">
        <v>16</v>
      </c>
      <c r="L842" t="s">
        <v>29</v>
      </c>
      <c r="M842" t="s">
        <v>34</v>
      </c>
      <c r="N842" s="2" t="str">
        <f t="shared" si="13"/>
        <v/>
      </c>
      <c r="O842">
        <v>3.9849999999999999</v>
      </c>
      <c r="P842">
        <v>1.734</v>
      </c>
      <c r="Q842">
        <v>1.5049999999999999</v>
      </c>
      <c r="R842">
        <v>5</v>
      </c>
      <c r="S842" t="str">
        <f>IF(datos_limpios[[#This Row],[Seating Capacity ]]&gt;4,"SI","NO")</f>
        <v>SI</v>
      </c>
      <c r="T842">
        <v>40</v>
      </c>
    </row>
    <row r="843" spans="1:20" x14ac:dyDescent="0.3">
      <c r="A843" t="s">
        <v>26</v>
      </c>
      <c r="B843" t="s">
        <v>465</v>
      </c>
      <c r="C843">
        <v>678</v>
      </c>
      <c r="D843" s="3">
        <v>960000</v>
      </c>
      <c r="E843" s="1">
        <f>datos_limpios[[#This Row],[Price INR   ]]*0.011</f>
        <v>10560</v>
      </c>
      <c r="F843">
        <v>2016</v>
      </c>
      <c r="G843">
        <v>37079</v>
      </c>
      <c r="H843" t="s">
        <v>13</v>
      </c>
      <c r="I843" t="s">
        <v>43</v>
      </c>
      <c r="J843" t="s">
        <v>33</v>
      </c>
      <c r="K843" t="s">
        <v>16</v>
      </c>
      <c r="L843" t="s">
        <v>81</v>
      </c>
      <c r="M843" t="s">
        <v>82</v>
      </c>
      <c r="N843" s="2" t="str">
        <f t="shared" si="13"/>
        <v/>
      </c>
      <c r="O843">
        <v>4.2699999999999996</v>
      </c>
      <c r="P843">
        <v>1.78</v>
      </c>
      <c r="Q843">
        <v>1.63</v>
      </c>
      <c r="R843">
        <v>5</v>
      </c>
      <c r="S843" t="str">
        <f>IF(datos_limpios[[#This Row],[Seating Capacity ]]&gt;4,"SI","NO")</f>
        <v>SI</v>
      </c>
      <c r="T843">
        <v>60</v>
      </c>
    </row>
    <row r="844" spans="1:20" x14ac:dyDescent="0.3">
      <c r="A844" t="s">
        <v>26</v>
      </c>
      <c r="B844" t="s">
        <v>465</v>
      </c>
      <c r="C844">
        <v>705</v>
      </c>
      <c r="D844" s="3">
        <v>1095000</v>
      </c>
      <c r="E844" s="1">
        <f>datos_limpios[[#This Row],[Price INR   ]]*0.011</f>
        <v>12045</v>
      </c>
      <c r="F844">
        <v>2017</v>
      </c>
      <c r="G844">
        <v>39000</v>
      </c>
      <c r="H844" t="s">
        <v>13</v>
      </c>
      <c r="I844" t="s">
        <v>43</v>
      </c>
      <c r="J844" t="s">
        <v>33</v>
      </c>
      <c r="K844" t="s">
        <v>23</v>
      </c>
      <c r="L844" t="s">
        <v>81</v>
      </c>
      <c r="M844" t="s">
        <v>82</v>
      </c>
      <c r="N844" s="2" t="str">
        <f t="shared" si="13"/>
        <v/>
      </c>
      <c r="O844">
        <v>4.2699999999999996</v>
      </c>
      <c r="P844">
        <v>1.78</v>
      </c>
      <c r="Q844">
        <v>1.63</v>
      </c>
      <c r="R844">
        <v>5</v>
      </c>
      <c r="S844" t="str">
        <f>IF(datos_limpios[[#This Row],[Seating Capacity ]]&gt;4,"SI","NO")</f>
        <v>SI</v>
      </c>
      <c r="T844">
        <v>60</v>
      </c>
    </row>
    <row r="845" spans="1:20" x14ac:dyDescent="0.3">
      <c r="A845" t="s">
        <v>26</v>
      </c>
      <c r="B845" t="s">
        <v>266</v>
      </c>
      <c r="C845">
        <v>729</v>
      </c>
      <c r="D845" s="3">
        <v>1245000</v>
      </c>
      <c r="E845" s="1">
        <f>datos_limpios[[#This Row],[Price INR   ]]*0.011</f>
        <v>13695</v>
      </c>
      <c r="F845">
        <v>2021</v>
      </c>
      <c r="G845">
        <v>10530</v>
      </c>
      <c r="H845" t="s">
        <v>13</v>
      </c>
      <c r="I845" t="s">
        <v>43</v>
      </c>
      <c r="J845" t="s">
        <v>33</v>
      </c>
      <c r="K845" t="s">
        <v>16</v>
      </c>
      <c r="L845" t="s">
        <v>72</v>
      </c>
      <c r="M845" t="s">
        <v>90</v>
      </c>
      <c r="N845" s="2" t="str">
        <f t="shared" si="13"/>
        <v/>
      </c>
      <c r="O845">
        <v>3.9950000000000001</v>
      </c>
      <c r="P845">
        <v>1.7749999999999999</v>
      </c>
      <c r="Q845">
        <v>1.5049999999999999</v>
      </c>
      <c r="R845">
        <v>5</v>
      </c>
      <c r="S845" t="str">
        <f>IF(datos_limpios[[#This Row],[Seating Capacity ]]&gt;4,"SI","NO")</f>
        <v>SI</v>
      </c>
      <c r="T845">
        <v>37</v>
      </c>
    </row>
    <row r="846" spans="1:20" x14ac:dyDescent="0.3">
      <c r="A846" t="s">
        <v>158</v>
      </c>
      <c r="B846" t="s">
        <v>1331</v>
      </c>
      <c r="C846">
        <v>798</v>
      </c>
      <c r="D846" s="3">
        <v>6100000</v>
      </c>
      <c r="E846" s="1">
        <f>datos_limpios[[#This Row],[Price INR   ]]*0.011</f>
        <v>67100</v>
      </c>
      <c r="F846">
        <v>2022</v>
      </c>
      <c r="G846">
        <v>15000</v>
      </c>
      <c r="H846" t="s">
        <v>13</v>
      </c>
      <c r="I846" t="s">
        <v>43</v>
      </c>
      <c r="J846" t="s">
        <v>33</v>
      </c>
      <c r="K846" t="s">
        <v>16</v>
      </c>
      <c r="L846" t="s">
        <v>44</v>
      </c>
      <c r="M846" t="s">
        <v>1332</v>
      </c>
      <c r="N846" s="2" t="str">
        <f t="shared" si="13"/>
        <v/>
      </c>
      <c r="O846">
        <v>4.8819999999999997</v>
      </c>
      <c r="P846">
        <v>1.8939999999999999</v>
      </c>
      <c r="Q846">
        <v>1.8480000000000001</v>
      </c>
      <c r="R846">
        <v>5</v>
      </c>
      <c r="S846" t="str">
        <f>IF(datos_limpios[[#This Row],[Seating Capacity ]]&gt;4,"SI","NO")</f>
        <v>SI</v>
      </c>
      <c r="T846">
        <v>81</v>
      </c>
    </row>
    <row r="847" spans="1:20" x14ac:dyDescent="0.3">
      <c r="A847" t="s">
        <v>300</v>
      </c>
      <c r="B847" t="s">
        <v>747</v>
      </c>
      <c r="C847">
        <v>800</v>
      </c>
      <c r="D847" s="3">
        <v>1195000</v>
      </c>
      <c r="E847" s="1">
        <f>datos_limpios[[#This Row],[Price INR   ]]*0.011</f>
        <v>13145</v>
      </c>
      <c r="F847">
        <v>2022</v>
      </c>
      <c r="G847">
        <v>6200</v>
      </c>
      <c r="H847" t="s">
        <v>13</v>
      </c>
      <c r="I847" t="s">
        <v>14</v>
      </c>
      <c r="J847" t="s">
        <v>33</v>
      </c>
      <c r="K847" t="s">
        <v>16</v>
      </c>
      <c r="L847" t="s">
        <v>72</v>
      </c>
      <c r="M847" t="s">
        <v>90</v>
      </c>
      <c r="N847" s="2" t="str">
        <f t="shared" si="13"/>
        <v/>
      </c>
      <c r="O847">
        <v>3.9950000000000001</v>
      </c>
      <c r="P847">
        <v>1.79</v>
      </c>
      <c r="Q847">
        <v>1.647</v>
      </c>
      <c r="R847">
        <v>5</v>
      </c>
      <c r="S847" t="str">
        <f>IF(datos_limpios[[#This Row],[Seating Capacity ]]&gt;4,"SI","NO")</f>
        <v>SI</v>
      </c>
      <c r="T847">
        <v>45</v>
      </c>
    </row>
    <row r="848" spans="1:20" x14ac:dyDescent="0.3">
      <c r="A848" t="s">
        <v>300</v>
      </c>
      <c r="B848" t="s">
        <v>528</v>
      </c>
      <c r="C848">
        <v>815</v>
      </c>
      <c r="D848" s="3">
        <v>1625000</v>
      </c>
      <c r="E848" s="1">
        <f>datos_limpios[[#This Row],[Price INR   ]]*0.011</f>
        <v>17875</v>
      </c>
      <c r="F848">
        <v>2021</v>
      </c>
      <c r="G848">
        <v>16000</v>
      </c>
      <c r="H848" t="s">
        <v>13</v>
      </c>
      <c r="I848" t="s">
        <v>43</v>
      </c>
      <c r="J848" t="s">
        <v>33</v>
      </c>
      <c r="K848" t="s">
        <v>16</v>
      </c>
      <c r="L848" t="s">
        <v>271</v>
      </c>
      <c r="M848" t="s">
        <v>272</v>
      </c>
      <c r="N848" s="2" t="str">
        <f t="shared" si="13"/>
        <v/>
      </c>
      <c r="O848">
        <v>4.3150000000000004</v>
      </c>
      <c r="P848">
        <v>1.8</v>
      </c>
      <c r="Q848">
        <v>1.645</v>
      </c>
      <c r="R848">
        <v>5</v>
      </c>
      <c r="S848" t="str">
        <f>IF(datos_limpios[[#This Row],[Seating Capacity ]]&gt;4,"SI","NO")</f>
        <v>SI</v>
      </c>
      <c r="T848">
        <v>50</v>
      </c>
    </row>
    <row r="849" spans="1:20" x14ac:dyDescent="0.3">
      <c r="A849" t="s">
        <v>136</v>
      </c>
      <c r="B849" t="s">
        <v>245</v>
      </c>
      <c r="C849">
        <v>943</v>
      </c>
      <c r="D849" s="3">
        <v>1500000</v>
      </c>
      <c r="E849" s="1">
        <f>datos_limpios[[#This Row],[Price INR   ]]*0.011</f>
        <v>16500</v>
      </c>
      <c r="F849">
        <v>2021</v>
      </c>
      <c r="G849">
        <v>8000</v>
      </c>
      <c r="H849" t="s">
        <v>13</v>
      </c>
      <c r="I849" t="s">
        <v>14</v>
      </c>
      <c r="J849" t="s">
        <v>33</v>
      </c>
      <c r="K849" t="s">
        <v>23</v>
      </c>
      <c r="L849" t="s">
        <v>206</v>
      </c>
      <c r="M849" t="s">
        <v>207</v>
      </c>
      <c r="N849" s="2" t="str">
        <f t="shared" si="13"/>
        <v/>
      </c>
      <c r="O849">
        <v>3.9849999999999999</v>
      </c>
      <c r="P849">
        <v>1.82</v>
      </c>
      <c r="Q849">
        <v>1.8440000000000001</v>
      </c>
      <c r="R849">
        <v>4</v>
      </c>
      <c r="S849" t="str">
        <f>IF(datos_limpios[[#This Row],[Seating Capacity ]]&gt;4,"SI","NO")</f>
        <v>NO</v>
      </c>
      <c r="T849">
        <v>57</v>
      </c>
    </row>
    <row r="850" spans="1:20" x14ac:dyDescent="0.3">
      <c r="A850" t="s">
        <v>136</v>
      </c>
      <c r="B850" t="s">
        <v>539</v>
      </c>
      <c r="C850">
        <v>953</v>
      </c>
      <c r="D850" s="3">
        <v>1700000</v>
      </c>
      <c r="E850" s="1">
        <f>datos_limpios[[#This Row],[Price INR   ]]*0.011</f>
        <v>18700</v>
      </c>
      <c r="F850">
        <v>2021</v>
      </c>
      <c r="G850">
        <v>3813</v>
      </c>
      <c r="H850" t="s">
        <v>13</v>
      </c>
      <c r="I850" t="s">
        <v>14</v>
      </c>
      <c r="J850" t="s">
        <v>33</v>
      </c>
      <c r="K850" t="s">
        <v>16</v>
      </c>
      <c r="L850" t="s">
        <v>206</v>
      </c>
      <c r="M850" t="s">
        <v>207</v>
      </c>
      <c r="N850" s="2" t="str">
        <f t="shared" si="13"/>
        <v/>
      </c>
      <c r="O850">
        <v>3.9849999999999999</v>
      </c>
      <c r="P850">
        <v>1.82</v>
      </c>
      <c r="Q850">
        <v>1.855</v>
      </c>
      <c r="R850">
        <v>4</v>
      </c>
      <c r="S850" t="str">
        <f>IF(datos_limpios[[#This Row],[Seating Capacity ]]&gt;4,"SI","NO")</f>
        <v>NO</v>
      </c>
      <c r="T850">
        <v>57</v>
      </c>
    </row>
    <row r="851" spans="1:20" x14ac:dyDescent="0.3">
      <c r="A851" t="s">
        <v>136</v>
      </c>
      <c r="B851" t="s">
        <v>1381</v>
      </c>
      <c r="C851">
        <v>960</v>
      </c>
      <c r="D851" s="3">
        <v>1850000</v>
      </c>
      <c r="E851" s="1">
        <f>datos_limpios[[#This Row],[Price INR   ]]*0.011</f>
        <v>20350</v>
      </c>
      <c r="F851">
        <v>2021</v>
      </c>
      <c r="G851">
        <v>23280</v>
      </c>
      <c r="H851" t="s">
        <v>13</v>
      </c>
      <c r="I851" t="s">
        <v>14</v>
      </c>
      <c r="J851" t="s">
        <v>33</v>
      </c>
      <c r="K851" t="s">
        <v>23</v>
      </c>
      <c r="L851" t="s">
        <v>206</v>
      </c>
      <c r="M851" t="s">
        <v>207</v>
      </c>
      <c r="N851" s="2" t="str">
        <f t="shared" si="13"/>
        <v/>
      </c>
      <c r="O851">
        <v>3.9849999999999999</v>
      </c>
      <c r="P851">
        <v>1.82</v>
      </c>
      <c r="Q851">
        <v>1.92</v>
      </c>
      <c r="R851">
        <v>6</v>
      </c>
      <c r="S851" t="str">
        <f>IF(datos_limpios[[#This Row],[Seating Capacity ]]&gt;4,"SI","NO")</f>
        <v>SI</v>
      </c>
      <c r="T851">
        <v>57</v>
      </c>
    </row>
    <row r="852" spans="1:20" x14ac:dyDescent="0.3">
      <c r="A852" t="s">
        <v>19</v>
      </c>
      <c r="B852" t="s">
        <v>448</v>
      </c>
      <c r="C852">
        <v>972</v>
      </c>
      <c r="D852" s="3">
        <v>145000</v>
      </c>
      <c r="E852" s="1">
        <f>datos_limpios[[#This Row],[Price INR   ]]*0.011</f>
        <v>1595</v>
      </c>
      <c r="F852">
        <v>2009</v>
      </c>
      <c r="G852">
        <v>39586</v>
      </c>
      <c r="H852" t="s">
        <v>13</v>
      </c>
      <c r="I852" t="s">
        <v>14</v>
      </c>
      <c r="J852" t="s">
        <v>33</v>
      </c>
      <c r="K852" t="s">
        <v>16</v>
      </c>
      <c r="L852" t="s">
        <v>449</v>
      </c>
      <c r="M852" t="s">
        <v>450</v>
      </c>
      <c r="N852" s="2" t="str">
        <f t="shared" si="13"/>
        <v/>
      </c>
      <c r="O852">
        <v>3.52</v>
      </c>
      <c r="P852">
        <v>1.4750000000000001</v>
      </c>
      <c r="Q852">
        <v>1.69</v>
      </c>
      <c r="R852">
        <v>5</v>
      </c>
      <c r="S852" t="str">
        <f>IF(datos_limpios[[#This Row],[Seating Capacity ]]&gt;4,"SI","NO")</f>
        <v>SI</v>
      </c>
      <c r="T852">
        <v>35</v>
      </c>
    </row>
    <row r="853" spans="1:20" x14ac:dyDescent="0.3">
      <c r="A853" t="s">
        <v>19</v>
      </c>
      <c r="B853" t="s">
        <v>470</v>
      </c>
      <c r="C853">
        <v>982</v>
      </c>
      <c r="D853" s="3">
        <v>185000</v>
      </c>
      <c r="E853" s="1">
        <f>datos_limpios[[#This Row],[Price INR   ]]*0.011</f>
        <v>2034.9999999999998</v>
      </c>
      <c r="F853">
        <v>2012</v>
      </c>
      <c r="G853">
        <v>37000</v>
      </c>
      <c r="H853" t="s">
        <v>13</v>
      </c>
      <c r="I853" t="s">
        <v>14</v>
      </c>
      <c r="J853" t="s">
        <v>33</v>
      </c>
      <c r="K853" t="s">
        <v>16</v>
      </c>
      <c r="L853" t="s">
        <v>72</v>
      </c>
      <c r="M853" t="s">
        <v>281</v>
      </c>
      <c r="N853" s="2" t="str">
        <f t="shared" si="13"/>
        <v/>
      </c>
      <c r="O853">
        <v>3.62</v>
      </c>
      <c r="P853">
        <v>1.4750000000000001</v>
      </c>
      <c r="Q853">
        <v>1.46</v>
      </c>
      <c r="R853">
        <v>5</v>
      </c>
      <c r="S853" t="str">
        <f>IF(datos_limpios[[#This Row],[Seating Capacity ]]&gt;4,"SI","NO")</f>
        <v>SI</v>
      </c>
      <c r="T853">
        <v>35</v>
      </c>
    </row>
    <row r="854" spans="1:20" x14ac:dyDescent="0.3">
      <c r="A854" t="s">
        <v>19</v>
      </c>
      <c r="B854" t="s">
        <v>257</v>
      </c>
      <c r="C854">
        <v>989</v>
      </c>
      <c r="D854" s="3">
        <v>210000</v>
      </c>
      <c r="E854" s="1">
        <f>datos_limpios[[#This Row],[Price INR   ]]*0.011</f>
        <v>2310</v>
      </c>
      <c r="F854">
        <v>2014</v>
      </c>
      <c r="G854">
        <v>42505</v>
      </c>
      <c r="H854" t="s">
        <v>13</v>
      </c>
      <c r="I854" t="s">
        <v>14</v>
      </c>
      <c r="J854" t="s">
        <v>33</v>
      </c>
      <c r="K854" t="s">
        <v>16</v>
      </c>
      <c r="L854" t="s">
        <v>75</v>
      </c>
      <c r="M854" t="s">
        <v>76</v>
      </c>
      <c r="N854" s="2" t="str">
        <f t="shared" si="13"/>
        <v/>
      </c>
      <c r="O854">
        <v>3.395</v>
      </c>
      <c r="P854">
        <v>1.49</v>
      </c>
      <c r="Q854">
        <v>1.4750000000000001</v>
      </c>
      <c r="R854">
        <v>5</v>
      </c>
      <c r="S854" t="str">
        <f>IF(datos_limpios[[#This Row],[Seating Capacity ]]&gt;4,"SI","NO")</f>
        <v>SI</v>
      </c>
      <c r="T854">
        <v>35</v>
      </c>
    </row>
    <row r="855" spans="1:20" x14ac:dyDescent="0.3">
      <c r="A855" t="s">
        <v>19</v>
      </c>
      <c r="B855" t="s">
        <v>435</v>
      </c>
      <c r="C855">
        <v>1050</v>
      </c>
      <c r="D855" s="3">
        <v>319000</v>
      </c>
      <c r="E855" s="1">
        <f>datos_limpios[[#This Row],[Price INR   ]]*0.011</f>
        <v>3509</v>
      </c>
      <c r="F855">
        <v>2013</v>
      </c>
      <c r="G855">
        <v>47800</v>
      </c>
      <c r="H855" t="s">
        <v>13</v>
      </c>
      <c r="I855" t="s">
        <v>14</v>
      </c>
      <c r="J855" t="s">
        <v>33</v>
      </c>
      <c r="K855" t="s">
        <v>16</v>
      </c>
      <c r="L855" t="s">
        <v>75</v>
      </c>
      <c r="M855" t="s">
        <v>76</v>
      </c>
      <c r="N855" s="2" t="str">
        <f t="shared" si="13"/>
        <v/>
      </c>
      <c r="O855">
        <v>3.395</v>
      </c>
      <c r="P855">
        <v>1.49</v>
      </c>
      <c r="Q855">
        <v>1.4750000000000001</v>
      </c>
      <c r="R855">
        <v>5</v>
      </c>
      <c r="S855" t="str">
        <f>IF(datos_limpios[[#This Row],[Seating Capacity ]]&gt;4,"SI","NO")</f>
        <v>SI</v>
      </c>
      <c r="T855">
        <v>35</v>
      </c>
    </row>
    <row r="856" spans="1:20" x14ac:dyDescent="0.3">
      <c r="A856" t="s">
        <v>19</v>
      </c>
      <c r="B856" t="s">
        <v>142</v>
      </c>
      <c r="C856">
        <v>1061</v>
      </c>
      <c r="D856" s="3">
        <v>329000</v>
      </c>
      <c r="E856" s="1">
        <f>datos_limpios[[#This Row],[Price INR   ]]*0.011</f>
        <v>3619</v>
      </c>
      <c r="F856">
        <v>2014</v>
      </c>
      <c r="G856">
        <v>76116</v>
      </c>
      <c r="H856" t="s">
        <v>13</v>
      </c>
      <c r="I856" t="s">
        <v>43</v>
      </c>
      <c r="J856" t="s">
        <v>33</v>
      </c>
      <c r="K856" t="s">
        <v>16</v>
      </c>
      <c r="L856" t="s">
        <v>72</v>
      </c>
      <c r="M856" t="s">
        <v>73</v>
      </c>
      <c r="N856" s="2" t="str">
        <f t="shared" si="13"/>
        <v/>
      </c>
      <c r="O856">
        <v>3.6</v>
      </c>
      <c r="P856">
        <v>1.6</v>
      </c>
      <c r="Q856">
        <v>1.56</v>
      </c>
      <c r="R856">
        <v>5</v>
      </c>
      <c r="S856" t="str">
        <f>IF(datos_limpios[[#This Row],[Seating Capacity ]]&gt;4,"SI","NO")</f>
        <v>SI</v>
      </c>
      <c r="T856">
        <v>35</v>
      </c>
    </row>
    <row r="857" spans="1:20" x14ac:dyDescent="0.3">
      <c r="A857" t="s">
        <v>19</v>
      </c>
      <c r="B857" t="s">
        <v>1246</v>
      </c>
      <c r="C857">
        <v>1076</v>
      </c>
      <c r="D857" s="3">
        <v>365000</v>
      </c>
      <c r="E857" s="1">
        <f>datos_limpios[[#This Row],[Price INR   ]]*0.011</f>
        <v>4014.9999999999995</v>
      </c>
      <c r="F857">
        <v>2015</v>
      </c>
      <c r="G857">
        <v>20100</v>
      </c>
      <c r="H857" t="s">
        <v>13</v>
      </c>
      <c r="I857" t="s">
        <v>43</v>
      </c>
      <c r="J857" t="s">
        <v>33</v>
      </c>
      <c r="K857" t="s">
        <v>16</v>
      </c>
      <c r="L857" t="s">
        <v>72</v>
      </c>
      <c r="M857" t="s">
        <v>73</v>
      </c>
      <c r="N857" s="2" t="str">
        <f t="shared" si="13"/>
        <v/>
      </c>
      <c r="O857">
        <v>3.5449999999999999</v>
      </c>
      <c r="P857">
        <v>1.49</v>
      </c>
      <c r="Q857">
        <v>1.4750000000000001</v>
      </c>
      <c r="R857">
        <v>5</v>
      </c>
      <c r="S857" t="str">
        <f>IF(datos_limpios[[#This Row],[Seating Capacity ]]&gt;4,"SI","NO")</f>
        <v>SI</v>
      </c>
      <c r="T857">
        <v>35</v>
      </c>
    </row>
    <row r="858" spans="1:20" x14ac:dyDescent="0.3">
      <c r="A858" t="s">
        <v>19</v>
      </c>
      <c r="B858" t="s">
        <v>142</v>
      </c>
      <c r="C858">
        <v>1085</v>
      </c>
      <c r="D858" s="3">
        <v>375000</v>
      </c>
      <c r="E858" s="1">
        <f>datos_limpios[[#This Row],[Price INR   ]]*0.011</f>
        <v>4125</v>
      </c>
      <c r="F858">
        <v>2014</v>
      </c>
      <c r="G858">
        <v>35000</v>
      </c>
      <c r="H858" t="s">
        <v>13</v>
      </c>
      <c r="I858" t="s">
        <v>43</v>
      </c>
      <c r="J858" t="s">
        <v>33</v>
      </c>
      <c r="K858" t="s">
        <v>16</v>
      </c>
      <c r="L858" t="s">
        <v>72</v>
      </c>
      <c r="M858" t="s">
        <v>73</v>
      </c>
      <c r="N858" s="2" t="str">
        <f t="shared" si="13"/>
        <v/>
      </c>
      <c r="O858">
        <v>3.6</v>
      </c>
      <c r="P858">
        <v>1.6</v>
      </c>
      <c r="Q858">
        <v>1.56</v>
      </c>
      <c r="R858">
        <v>5</v>
      </c>
      <c r="S858" t="str">
        <f>IF(datos_limpios[[#This Row],[Seating Capacity ]]&gt;4,"SI","NO")</f>
        <v>SI</v>
      </c>
      <c r="T858">
        <v>35</v>
      </c>
    </row>
    <row r="859" spans="1:20" x14ac:dyDescent="0.3">
      <c r="A859" t="s">
        <v>19</v>
      </c>
      <c r="B859" t="s">
        <v>280</v>
      </c>
      <c r="C859">
        <v>1090</v>
      </c>
      <c r="D859" s="3">
        <v>390000</v>
      </c>
      <c r="E859" s="1">
        <f>datos_limpios[[#This Row],[Price INR   ]]*0.011</f>
        <v>4290</v>
      </c>
      <c r="F859">
        <v>2015</v>
      </c>
      <c r="G859">
        <v>43297</v>
      </c>
      <c r="H859" t="s">
        <v>13</v>
      </c>
      <c r="I859" t="s">
        <v>14</v>
      </c>
      <c r="J859" t="s">
        <v>33</v>
      </c>
      <c r="K859" t="s">
        <v>16</v>
      </c>
      <c r="L859" t="s">
        <v>72</v>
      </c>
      <c r="M859" t="s">
        <v>281</v>
      </c>
      <c r="N859" s="2" t="str">
        <f t="shared" si="13"/>
        <v/>
      </c>
      <c r="O859">
        <v>3.5990000000000002</v>
      </c>
      <c r="P859">
        <v>1.4950000000000001</v>
      </c>
      <c r="Q859">
        <v>1.7</v>
      </c>
      <c r="R859">
        <v>5</v>
      </c>
      <c r="S859" t="str">
        <f>IF(datos_limpios[[#This Row],[Seating Capacity ]]&gt;4,"SI","NO")</f>
        <v>SI</v>
      </c>
      <c r="T859">
        <v>35</v>
      </c>
    </row>
    <row r="860" spans="1:20" x14ac:dyDescent="0.3">
      <c r="A860" t="s">
        <v>19</v>
      </c>
      <c r="B860" t="s">
        <v>142</v>
      </c>
      <c r="C860">
        <v>1096</v>
      </c>
      <c r="D860" s="3">
        <v>395000</v>
      </c>
      <c r="E860" s="1">
        <f>datos_limpios[[#This Row],[Price INR   ]]*0.011</f>
        <v>4345</v>
      </c>
      <c r="F860">
        <v>2014</v>
      </c>
      <c r="G860">
        <v>47884</v>
      </c>
      <c r="H860" t="s">
        <v>13</v>
      </c>
      <c r="I860" t="s">
        <v>43</v>
      </c>
      <c r="J860" t="s">
        <v>33</v>
      </c>
      <c r="K860" t="s">
        <v>16</v>
      </c>
      <c r="L860" t="s">
        <v>72</v>
      </c>
      <c r="M860" t="s">
        <v>73</v>
      </c>
      <c r="N860" s="2" t="str">
        <f t="shared" si="13"/>
        <v/>
      </c>
      <c r="O860">
        <v>3.6</v>
      </c>
      <c r="P860">
        <v>1.6</v>
      </c>
      <c r="Q860">
        <v>1.56</v>
      </c>
      <c r="R860">
        <v>5</v>
      </c>
      <c r="S860" t="str">
        <f>IF(datos_limpios[[#This Row],[Seating Capacity ]]&gt;4,"SI","NO")</f>
        <v>SI</v>
      </c>
      <c r="T860">
        <v>35</v>
      </c>
    </row>
    <row r="861" spans="1:20" x14ac:dyDescent="0.3">
      <c r="A861" t="s">
        <v>19</v>
      </c>
      <c r="B861" t="s">
        <v>681</v>
      </c>
      <c r="C861">
        <v>1145</v>
      </c>
      <c r="D861" s="3">
        <v>465000</v>
      </c>
      <c r="E861" s="1">
        <f>datos_limpios[[#This Row],[Price INR   ]]*0.011</f>
        <v>5115</v>
      </c>
      <c r="F861">
        <v>2014</v>
      </c>
      <c r="G861">
        <v>25704</v>
      </c>
      <c r="H861" t="s">
        <v>13</v>
      </c>
      <c r="I861" t="s">
        <v>14</v>
      </c>
      <c r="J861" t="s">
        <v>33</v>
      </c>
      <c r="K861" t="s">
        <v>16</v>
      </c>
      <c r="L861" t="s">
        <v>29</v>
      </c>
      <c r="M861" t="s">
        <v>95</v>
      </c>
      <c r="N861" s="2" t="str">
        <f t="shared" si="13"/>
        <v/>
      </c>
      <c r="O861">
        <v>3.85</v>
      </c>
      <c r="P861">
        <v>1.6950000000000001</v>
      </c>
      <c r="Q861">
        <v>1.53</v>
      </c>
      <c r="R861">
        <v>5</v>
      </c>
      <c r="S861" t="str">
        <f>IF(datos_limpios[[#This Row],[Seating Capacity ]]&gt;4,"SI","NO")</f>
        <v>SI</v>
      </c>
      <c r="T861">
        <v>42</v>
      </c>
    </row>
    <row r="862" spans="1:20" x14ac:dyDescent="0.3">
      <c r="A862" t="s">
        <v>19</v>
      </c>
      <c r="B862" t="s">
        <v>354</v>
      </c>
      <c r="C862">
        <v>1152</v>
      </c>
      <c r="D862" s="3">
        <v>475000</v>
      </c>
      <c r="E862" s="1">
        <f>datos_limpios[[#This Row],[Price INR   ]]*0.011</f>
        <v>5225</v>
      </c>
      <c r="F862">
        <v>2021</v>
      </c>
      <c r="G862">
        <v>7942</v>
      </c>
      <c r="H862" t="s">
        <v>13</v>
      </c>
      <c r="I862" t="s">
        <v>14</v>
      </c>
      <c r="J862" t="s">
        <v>33</v>
      </c>
      <c r="K862" t="s">
        <v>16</v>
      </c>
      <c r="L862" t="s">
        <v>72</v>
      </c>
      <c r="M862" t="s">
        <v>58</v>
      </c>
      <c r="N862" s="2" t="str">
        <f t="shared" si="13"/>
        <v/>
      </c>
      <c r="O862">
        <v>3.5649999999999999</v>
      </c>
      <c r="P862">
        <v>1.52</v>
      </c>
      <c r="Q862">
        <v>1.5640000000000001</v>
      </c>
      <c r="R862">
        <v>5</v>
      </c>
      <c r="S862" t="str">
        <f>IF(datos_limpios[[#This Row],[Seating Capacity ]]&gt;4,"SI","NO")</f>
        <v>SI</v>
      </c>
      <c r="T862">
        <v>27</v>
      </c>
    </row>
    <row r="863" spans="1:20" x14ac:dyDescent="0.3">
      <c r="A863" t="s">
        <v>19</v>
      </c>
      <c r="B863" t="s">
        <v>1005</v>
      </c>
      <c r="C863">
        <v>1175</v>
      </c>
      <c r="D863" s="3">
        <v>521000</v>
      </c>
      <c r="E863" s="1">
        <f>datos_limpios[[#This Row],[Price INR   ]]*0.011</f>
        <v>5731</v>
      </c>
      <c r="F863">
        <v>2017</v>
      </c>
      <c r="G863">
        <v>40879</v>
      </c>
      <c r="H863" t="s">
        <v>13</v>
      </c>
      <c r="I863" t="s">
        <v>43</v>
      </c>
      <c r="J863" t="s">
        <v>33</v>
      </c>
      <c r="K863" t="s">
        <v>16</v>
      </c>
      <c r="L863" t="s">
        <v>29</v>
      </c>
      <c r="M863" t="s">
        <v>34</v>
      </c>
      <c r="N863" s="2" t="str">
        <f t="shared" si="13"/>
        <v/>
      </c>
      <c r="O863">
        <v>3.7</v>
      </c>
      <c r="P863">
        <v>1.69</v>
      </c>
      <c r="Q863">
        <v>1.595</v>
      </c>
      <c r="R863">
        <v>5</v>
      </c>
      <c r="S863" t="str">
        <f>IF(datos_limpios[[#This Row],[Seating Capacity ]]&gt;4,"SI","NO")</f>
        <v>SI</v>
      </c>
      <c r="T863">
        <v>32</v>
      </c>
    </row>
    <row r="864" spans="1:20" x14ac:dyDescent="0.3">
      <c r="A864" t="s">
        <v>19</v>
      </c>
      <c r="B864" t="s">
        <v>540</v>
      </c>
      <c r="C864">
        <v>1176</v>
      </c>
      <c r="D864" s="3">
        <v>525000</v>
      </c>
      <c r="E864" s="1">
        <f>datos_limpios[[#This Row],[Price INR   ]]*0.011</f>
        <v>5775</v>
      </c>
      <c r="F864">
        <v>2016</v>
      </c>
      <c r="G864">
        <v>64928</v>
      </c>
      <c r="H864" t="s">
        <v>13</v>
      </c>
      <c r="I864" t="s">
        <v>14</v>
      </c>
      <c r="J864" t="s">
        <v>33</v>
      </c>
      <c r="K864" t="s">
        <v>16</v>
      </c>
      <c r="L864" t="s">
        <v>29</v>
      </c>
      <c r="M864" t="s">
        <v>141</v>
      </c>
      <c r="N864" s="2" t="str">
        <f t="shared" si="13"/>
        <v/>
      </c>
      <c r="O864">
        <v>3.85</v>
      </c>
      <c r="P864">
        <v>1.6950000000000001</v>
      </c>
      <c r="Q864">
        <v>1.53</v>
      </c>
      <c r="R864">
        <v>5</v>
      </c>
      <c r="S864" t="str">
        <f>IF(datos_limpios[[#This Row],[Seating Capacity ]]&gt;4,"SI","NO")</f>
        <v>SI</v>
      </c>
      <c r="T864">
        <v>42</v>
      </c>
    </row>
    <row r="865" spans="1:20" x14ac:dyDescent="0.3">
      <c r="A865" t="s">
        <v>19</v>
      </c>
      <c r="B865" t="s">
        <v>211</v>
      </c>
      <c r="C865">
        <v>1184</v>
      </c>
      <c r="D865" s="3">
        <v>545000</v>
      </c>
      <c r="E865" s="1">
        <f>datos_limpios[[#This Row],[Price INR   ]]*0.011</f>
        <v>5995</v>
      </c>
      <c r="F865">
        <v>2017</v>
      </c>
      <c r="G865">
        <v>61518</v>
      </c>
      <c r="H865" t="s">
        <v>13</v>
      </c>
      <c r="I865" t="s">
        <v>14</v>
      </c>
      <c r="J865" t="s">
        <v>33</v>
      </c>
      <c r="K865" t="s">
        <v>16</v>
      </c>
      <c r="L865" t="s">
        <v>29</v>
      </c>
      <c r="M865" t="s">
        <v>141</v>
      </c>
      <c r="N865" s="2" t="str">
        <f t="shared" si="13"/>
        <v/>
      </c>
      <c r="O865">
        <v>3.9950000000000001</v>
      </c>
      <c r="P865">
        <v>1.7450000000000001</v>
      </c>
      <c r="Q865">
        <v>1.5</v>
      </c>
      <c r="R865">
        <v>5</v>
      </c>
      <c r="S865" t="str">
        <f>IF(datos_limpios[[#This Row],[Seating Capacity ]]&gt;4,"SI","NO")</f>
        <v>SI</v>
      </c>
      <c r="T865">
        <v>37</v>
      </c>
    </row>
    <row r="866" spans="1:20" x14ac:dyDescent="0.3">
      <c r="A866" t="s">
        <v>19</v>
      </c>
      <c r="B866" t="s">
        <v>71</v>
      </c>
      <c r="C866">
        <v>1201</v>
      </c>
      <c r="D866" s="3">
        <v>569000</v>
      </c>
      <c r="E866" s="1">
        <f>datos_limpios[[#This Row],[Price INR   ]]*0.011</f>
        <v>6259</v>
      </c>
      <c r="F866">
        <v>2016</v>
      </c>
      <c r="G866">
        <v>11471</v>
      </c>
      <c r="H866" t="s">
        <v>13</v>
      </c>
      <c r="I866" t="s">
        <v>43</v>
      </c>
      <c r="J866" t="s">
        <v>33</v>
      </c>
      <c r="K866" t="s">
        <v>16</v>
      </c>
      <c r="L866" t="s">
        <v>72</v>
      </c>
      <c r="M866" t="s">
        <v>73</v>
      </c>
      <c r="N866" s="2" t="str">
        <f t="shared" si="13"/>
        <v/>
      </c>
      <c r="O866">
        <v>3.6949999999999998</v>
      </c>
      <c r="P866">
        <v>1.6</v>
      </c>
      <c r="Q866">
        <v>1.56</v>
      </c>
      <c r="R866">
        <v>5</v>
      </c>
      <c r="S866" t="str">
        <f>IF(datos_limpios[[#This Row],[Seating Capacity ]]&gt;4,"SI","NO")</f>
        <v>SI</v>
      </c>
      <c r="T866">
        <v>35</v>
      </c>
    </row>
    <row r="867" spans="1:20" x14ac:dyDescent="0.3">
      <c r="A867" t="s">
        <v>19</v>
      </c>
      <c r="B867" t="s">
        <v>145</v>
      </c>
      <c r="C867">
        <v>1207</v>
      </c>
      <c r="D867" s="3">
        <v>575000</v>
      </c>
      <c r="E867" s="1">
        <f>datos_limpios[[#This Row],[Price INR   ]]*0.011</f>
        <v>6325</v>
      </c>
      <c r="F867">
        <v>2015</v>
      </c>
      <c r="G867">
        <v>48000</v>
      </c>
      <c r="H867" t="s">
        <v>13</v>
      </c>
      <c r="I867" t="s">
        <v>14</v>
      </c>
      <c r="J867" t="s">
        <v>33</v>
      </c>
      <c r="K867" t="s">
        <v>16</v>
      </c>
      <c r="L867" t="s">
        <v>39</v>
      </c>
      <c r="M867" t="s">
        <v>40</v>
      </c>
      <c r="N867" s="2" t="str">
        <f t="shared" si="13"/>
        <v/>
      </c>
      <c r="O867">
        <v>4.49</v>
      </c>
      <c r="P867">
        <v>1.73</v>
      </c>
      <c r="Q867">
        <v>1.4850000000000001</v>
      </c>
      <c r="R867">
        <v>5</v>
      </c>
      <c r="S867" t="str">
        <f>IF(datos_limpios[[#This Row],[Seating Capacity ]]&gt;4,"SI","NO")</f>
        <v>SI</v>
      </c>
      <c r="T867">
        <v>43</v>
      </c>
    </row>
    <row r="868" spans="1:20" x14ac:dyDescent="0.3">
      <c r="A868" t="s">
        <v>19</v>
      </c>
      <c r="B868" t="s">
        <v>1440</v>
      </c>
      <c r="C868">
        <v>1235</v>
      </c>
      <c r="D868" s="3">
        <v>610000</v>
      </c>
      <c r="E868" s="1">
        <f>datos_limpios[[#This Row],[Price INR   ]]*0.011</f>
        <v>6710</v>
      </c>
      <c r="F868">
        <v>2017</v>
      </c>
      <c r="G868">
        <v>38674</v>
      </c>
      <c r="H868" t="s">
        <v>13</v>
      </c>
      <c r="I868" t="s">
        <v>14</v>
      </c>
      <c r="J868" t="s">
        <v>33</v>
      </c>
      <c r="K868" t="s">
        <v>16</v>
      </c>
      <c r="L868" t="s">
        <v>29</v>
      </c>
      <c r="M868" t="s">
        <v>141</v>
      </c>
      <c r="N868" s="2" t="str">
        <f t="shared" si="13"/>
        <v/>
      </c>
      <c r="O868">
        <v>3.9950000000000001</v>
      </c>
      <c r="P868">
        <v>1.6950000000000001</v>
      </c>
      <c r="Q868">
        <v>1.5549999999999999</v>
      </c>
      <c r="R868">
        <v>5</v>
      </c>
      <c r="S868" t="str">
        <f>IF(datos_limpios[[#This Row],[Seating Capacity ]]&gt;4,"SI","NO")</f>
        <v>SI</v>
      </c>
      <c r="T868">
        <v>42</v>
      </c>
    </row>
    <row r="869" spans="1:20" x14ac:dyDescent="0.3">
      <c r="A869" t="s">
        <v>19</v>
      </c>
      <c r="B869" t="s">
        <v>303</v>
      </c>
      <c r="C869">
        <v>1238</v>
      </c>
      <c r="D869" s="3">
        <v>620000</v>
      </c>
      <c r="E869" s="1">
        <f>datos_limpios[[#This Row],[Price INR   ]]*0.011</f>
        <v>6820</v>
      </c>
      <c r="F869">
        <v>2019</v>
      </c>
      <c r="G869">
        <v>42356</v>
      </c>
      <c r="H869" t="s">
        <v>13</v>
      </c>
      <c r="I869" t="s">
        <v>14</v>
      </c>
      <c r="J869" t="s">
        <v>33</v>
      </c>
      <c r="K869" t="s">
        <v>16</v>
      </c>
      <c r="L869" t="s">
        <v>29</v>
      </c>
      <c r="M869" t="s">
        <v>141</v>
      </c>
      <c r="N869" s="2" t="str">
        <f t="shared" si="13"/>
        <v/>
      </c>
      <c r="O869">
        <v>3.9950000000000001</v>
      </c>
      <c r="P869">
        <v>1.7450000000000001</v>
      </c>
      <c r="Q869">
        <v>1.5</v>
      </c>
      <c r="R869">
        <v>5</v>
      </c>
      <c r="S869" t="str">
        <f>IF(datos_limpios[[#This Row],[Seating Capacity ]]&gt;4,"SI","NO")</f>
        <v>SI</v>
      </c>
      <c r="T869">
        <v>37</v>
      </c>
    </row>
    <row r="870" spans="1:20" x14ac:dyDescent="0.3">
      <c r="A870" t="s">
        <v>19</v>
      </c>
      <c r="B870" t="s">
        <v>213</v>
      </c>
      <c r="C870">
        <v>1242</v>
      </c>
      <c r="D870" s="3">
        <v>625000</v>
      </c>
      <c r="E870" s="1">
        <f>datos_limpios[[#This Row],[Price INR   ]]*0.011</f>
        <v>6875</v>
      </c>
      <c r="F870">
        <v>2017</v>
      </c>
      <c r="G870">
        <v>51145</v>
      </c>
      <c r="H870" t="s">
        <v>13</v>
      </c>
      <c r="I870" t="s">
        <v>14</v>
      </c>
      <c r="J870" t="s">
        <v>33</v>
      </c>
      <c r="K870" t="s">
        <v>16</v>
      </c>
      <c r="L870" t="s">
        <v>29</v>
      </c>
      <c r="M870" t="s">
        <v>141</v>
      </c>
      <c r="N870" s="2" t="str">
        <f t="shared" si="13"/>
        <v/>
      </c>
      <c r="O870">
        <v>3.9950000000000001</v>
      </c>
      <c r="P870">
        <v>1.7450000000000001</v>
      </c>
      <c r="Q870">
        <v>1.5</v>
      </c>
      <c r="R870">
        <v>5</v>
      </c>
      <c r="S870" t="str">
        <f>IF(datos_limpios[[#This Row],[Seating Capacity ]]&gt;4,"SI","NO")</f>
        <v>SI</v>
      </c>
      <c r="T870">
        <v>37</v>
      </c>
    </row>
    <row r="871" spans="1:20" x14ac:dyDescent="0.3">
      <c r="A871" t="s">
        <v>19</v>
      </c>
      <c r="B871" t="s">
        <v>140</v>
      </c>
      <c r="C871">
        <v>1281</v>
      </c>
      <c r="D871" s="3">
        <v>685000</v>
      </c>
      <c r="E871" s="1">
        <f>datos_limpios[[#This Row],[Price INR   ]]*0.011</f>
        <v>7535</v>
      </c>
      <c r="F871">
        <v>2017</v>
      </c>
      <c r="G871">
        <v>58146</v>
      </c>
      <c r="H871" t="s">
        <v>13</v>
      </c>
      <c r="I871" t="s">
        <v>14</v>
      </c>
      <c r="J871" t="s">
        <v>33</v>
      </c>
      <c r="K871" t="s">
        <v>16</v>
      </c>
      <c r="L871" t="s">
        <v>29</v>
      </c>
      <c r="M871" t="s">
        <v>141</v>
      </c>
      <c r="N871" s="2" t="str">
        <f t="shared" si="13"/>
        <v/>
      </c>
      <c r="O871">
        <v>3.9950000000000001</v>
      </c>
      <c r="P871">
        <v>1.7450000000000001</v>
      </c>
      <c r="Q871">
        <v>1.5</v>
      </c>
      <c r="R871">
        <v>5</v>
      </c>
      <c r="S871" t="str">
        <f>IF(datos_limpios[[#This Row],[Seating Capacity ]]&gt;4,"SI","NO")</f>
        <v>SI</v>
      </c>
      <c r="T871">
        <v>37</v>
      </c>
    </row>
    <row r="872" spans="1:20" x14ac:dyDescent="0.3">
      <c r="A872" t="s">
        <v>19</v>
      </c>
      <c r="B872" t="s">
        <v>77</v>
      </c>
      <c r="C872">
        <v>1330</v>
      </c>
      <c r="D872" s="3">
        <v>775000</v>
      </c>
      <c r="E872" s="1">
        <f>datos_limpios[[#This Row],[Price INR   ]]*0.011</f>
        <v>8525</v>
      </c>
      <c r="F872">
        <v>2018</v>
      </c>
      <c r="G872">
        <v>39000</v>
      </c>
      <c r="H872" t="s">
        <v>13</v>
      </c>
      <c r="I872" t="s">
        <v>43</v>
      </c>
      <c r="J872" t="s">
        <v>33</v>
      </c>
      <c r="K872" t="s">
        <v>16</v>
      </c>
      <c r="L872" t="s">
        <v>29</v>
      </c>
      <c r="M872" t="s">
        <v>34</v>
      </c>
      <c r="N872" s="2" t="str">
        <f t="shared" si="13"/>
        <v/>
      </c>
      <c r="O872">
        <v>3.9950000000000001</v>
      </c>
      <c r="P872">
        <v>1.7450000000000001</v>
      </c>
      <c r="Q872">
        <v>1.51</v>
      </c>
      <c r="R872">
        <v>5</v>
      </c>
      <c r="S872" t="str">
        <f>IF(datos_limpios[[#This Row],[Seating Capacity ]]&gt;4,"SI","NO")</f>
        <v>SI</v>
      </c>
      <c r="T872">
        <v>37</v>
      </c>
    </row>
    <row r="873" spans="1:20" x14ac:dyDescent="0.3">
      <c r="A873" t="s">
        <v>19</v>
      </c>
      <c r="B873" t="s">
        <v>77</v>
      </c>
      <c r="C873">
        <v>1331</v>
      </c>
      <c r="D873" s="3">
        <v>775000</v>
      </c>
      <c r="E873" s="1">
        <f>datos_limpios[[#This Row],[Price INR   ]]*0.011</f>
        <v>8525</v>
      </c>
      <c r="F873">
        <v>2018</v>
      </c>
      <c r="G873">
        <v>40000</v>
      </c>
      <c r="H873" t="s">
        <v>13</v>
      </c>
      <c r="I873" t="s">
        <v>43</v>
      </c>
      <c r="J873" t="s">
        <v>33</v>
      </c>
      <c r="K873" t="s">
        <v>16</v>
      </c>
      <c r="L873" t="s">
        <v>29</v>
      </c>
      <c r="M873" t="s">
        <v>34</v>
      </c>
      <c r="N873" s="2" t="str">
        <f t="shared" si="13"/>
        <v/>
      </c>
      <c r="O873">
        <v>3.9950000000000001</v>
      </c>
      <c r="P873">
        <v>1.7450000000000001</v>
      </c>
      <c r="Q873">
        <v>1.51</v>
      </c>
      <c r="R873">
        <v>5</v>
      </c>
      <c r="S873" t="str">
        <f>IF(datos_limpios[[#This Row],[Seating Capacity ]]&gt;4,"SI","NO")</f>
        <v>SI</v>
      </c>
      <c r="T873">
        <v>37</v>
      </c>
    </row>
    <row r="874" spans="1:20" x14ac:dyDescent="0.3">
      <c r="A874" t="s">
        <v>119</v>
      </c>
      <c r="B874" t="s">
        <v>1035</v>
      </c>
      <c r="C874">
        <v>1411</v>
      </c>
      <c r="D874" s="3">
        <v>1300000</v>
      </c>
      <c r="E874" s="1">
        <f>datos_limpios[[#This Row],[Price INR   ]]*0.011</f>
        <v>14300</v>
      </c>
      <c r="F874">
        <v>1988</v>
      </c>
      <c r="G874">
        <v>71000</v>
      </c>
      <c r="H874" t="s">
        <v>13</v>
      </c>
      <c r="I874" t="s">
        <v>43</v>
      </c>
      <c r="J874" t="s">
        <v>33</v>
      </c>
      <c r="K874" t="s">
        <v>184</v>
      </c>
      <c r="L874" t="s">
        <v>232</v>
      </c>
      <c r="M874" t="s">
        <v>330</v>
      </c>
      <c r="N874" s="2" t="str">
        <f t="shared" si="13"/>
        <v/>
      </c>
      <c r="O874">
        <v>5.0629999999999997</v>
      </c>
      <c r="P874">
        <v>1.86</v>
      </c>
      <c r="Q874">
        <v>1.494</v>
      </c>
      <c r="R874">
        <v>5</v>
      </c>
      <c r="S874" t="str">
        <f>IF(datos_limpios[[#This Row],[Seating Capacity ]]&gt;4,"SI","NO")</f>
        <v>SI</v>
      </c>
      <c r="T874">
        <v>80</v>
      </c>
    </row>
    <row r="875" spans="1:20" x14ac:dyDescent="0.3">
      <c r="A875" t="s">
        <v>119</v>
      </c>
      <c r="B875" t="s">
        <v>940</v>
      </c>
      <c r="C875">
        <v>1416</v>
      </c>
      <c r="D875" s="3">
        <v>1500000</v>
      </c>
      <c r="E875" s="1">
        <f>datos_limpios[[#This Row],[Price INR   ]]*0.011</f>
        <v>16500</v>
      </c>
      <c r="F875">
        <v>2009</v>
      </c>
      <c r="G875">
        <v>75000</v>
      </c>
      <c r="H875" t="s">
        <v>13</v>
      </c>
      <c r="I875" t="s">
        <v>43</v>
      </c>
      <c r="J875" t="s">
        <v>33</v>
      </c>
      <c r="K875" t="s">
        <v>23</v>
      </c>
      <c r="L875" t="s">
        <v>600</v>
      </c>
      <c r="M875" t="s">
        <v>941</v>
      </c>
      <c r="N875" s="2" t="str">
        <f t="shared" si="13"/>
        <v/>
      </c>
      <c r="O875">
        <v>5.0759999999999996</v>
      </c>
      <c r="P875">
        <v>1.871</v>
      </c>
      <c r="Q875">
        <v>1.4730000000000001</v>
      </c>
      <c r="R875">
        <v>5</v>
      </c>
      <c r="S875" t="str">
        <f>IF(datos_limpios[[#This Row],[Seating Capacity ]]&gt;4,"SI","NO")</f>
        <v>SI</v>
      </c>
      <c r="T875">
        <v>90</v>
      </c>
    </row>
    <row r="876" spans="1:20" x14ac:dyDescent="0.3">
      <c r="A876" t="s">
        <v>119</v>
      </c>
      <c r="B876" t="s">
        <v>1011</v>
      </c>
      <c r="C876">
        <v>1462</v>
      </c>
      <c r="D876" s="3">
        <v>3100000</v>
      </c>
      <c r="E876" s="1">
        <f>datos_limpios[[#This Row],[Price INR   ]]*0.011</f>
        <v>34100</v>
      </c>
      <c r="F876">
        <v>2019</v>
      </c>
      <c r="G876">
        <v>24000</v>
      </c>
      <c r="H876" t="s">
        <v>13</v>
      </c>
      <c r="I876" t="s">
        <v>43</v>
      </c>
      <c r="J876" t="s">
        <v>33</v>
      </c>
      <c r="K876" t="s">
        <v>16</v>
      </c>
      <c r="L876" t="s">
        <v>232</v>
      </c>
      <c r="M876" t="s">
        <v>330</v>
      </c>
      <c r="N876" s="2" t="str">
        <f t="shared" si="13"/>
        <v/>
      </c>
      <c r="O876">
        <v>4.4240000000000004</v>
      </c>
      <c r="P876">
        <v>1.804</v>
      </c>
      <c r="Q876">
        <v>1.494</v>
      </c>
      <c r="R876">
        <v>5</v>
      </c>
      <c r="S876" t="str">
        <f>IF(datos_limpios[[#This Row],[Seating Capacity ]]&gt;4,"SI","NO")</f>
        <v>SI</v>
      </c>
      <c r="T876">
        <v>50</v>
      </c>
    </row>
    <row r="877" spans="1:20" x14ac:dyDescent="0.3">
      <c r="A877" t="s">
        <v>119</v>
      </c>
      <c r="B877" t="s">
        <v>430</v>
      </c>
      <c r="C877">
        <v>1536</v>
      </c>
      <c r="D877" s="3">
        <v>7500000</v>
      </c>
      <c r="E877" s="1">
        <f>datos_limpios[[#This Row],[Price INR   ]]*0.011</f>
        <v>82500</v>
      </c>
      <c r="F877">
        <v>2021</v>
      </c>
      <c r="G877">
        <v>13000</v>
      </c>
      <c r="H877" t="s">
        <v>13</v>
      </c>
      <c r="I877" t="s">
        <v>43</v>
      </c>
      <c r="J877" t="s">
        <v>33</v>
      </c>
      <c r="K877" t="s">
        <v>16</v>
      </c>
      <c r="L877" t="s">
        <v>431</v>
      </c>
      <c r="M877" t="s">
        <v>432</v>
      </c>
      <c r="N877" s="2" t="str">
        <f t="shared" si="13"/>
        <v/>
      </c>
      <c r="O877">
        <v>4.702</v>
      </c>
      <c r="P877">
        <v>1.81</v>
      </c>
      <c r="Q877">
        <v>1.4339999999999999</v>
      </c>
      <c r="R877">
        <v>4</v>
      </c>
      <c r="S877" t="str">
        <f>IF(datos_limpios[[#This Row],[Seating Capacity ]]&gt;4,"SI","NO")</f>
        <v>NO</v>
      </c>
      <c r="T877">
        <v>66</v>
      </c>
    </row>
    <row r="878" spans="1:20" x14ac:dyDescent="0.3">
      <c r="A878" t="s">
        <v>149</v>
      </c>
      <c r="B878" t="s">
        <v>319</v>
      </c>
      <c r="C878">
        <v>1557</v>
      </c>
      <c r="D878" s="3">
        <v>1625000</v>
      </c>
      <c r="E878" s="1">
        <f>datos_limpios[[#This Row],[Price INR   ]]*0.011</f>
        <v>17875</v>
      </c>
      <c r="F878">
        <v>2019</v>
      </c>
      <c r="G878">
        <v>7000</v>
      </c>
      <c r="H878" t="s">
        <v>13</v>
      </c>
      <c r="I878" t="s">
        <v>43</v>
      </c>
      <c r="J878" t="s">
        <v>33</v>
      </c>
      <c r="K878" t="s">
        <v>16</v>
      </c>
      <c r="L878" t="s">
        <v>320</v>
      </c>
      <c r="M878" t="s">
        <v>321</v>
      </c>
      <c r="N878" s="2" t="str">
        <f t="shared" si="13"/>
        <v/>
      </c>
      <c r="O878">
        <v>4.6550000000000002</v>
      </c>
      <c r="P878">
        <v>1.835</v>
      </c>
      <c r="Q878">
        <v>1.76</v>
      </c>
      <c r="R878">
        <v>5</v>
      </c>
      <c r="S878" t="str">
        <f>IF(datos_limpios[[#This Row],[Seating Capacity ]]&gt;4,"SI","NO")</f>
        <v>SI</v>
      </c>
      <c r="T878">
        <v>60</v>
      </c>
    </row>
    <row r="879" spans="1:20" x14ac:dyDescent="0.3">
      <c r="A879" t="s">
        <v>149</v>
      </c>
      <c r="B879" t="s">
        <v>322</v>
      </c>
      <c r="C879">
        <v>1562</v>
      </c>
      <c r="D879" s="3">
        <v>1764999</v>
      </c>
      <c r="E879" s="1">
        <f>datos_limpios[[#This Row],[Price INR   ]]*0.011</f>
        <v>19414.988999999998</v>
      </c>
      <c r="F879">
        <v>2021</v>
      </c>
      <c r="G879">
        <v>1942</v>
      </c>
      <c r="H879" t="s">
        <v>13</v>
      </c>
      <c r="I879" t="s">
        <v>43</v>
      </c>
      <c r="J879" t="s">
        <v>33</v>
      </c>
      <c r="K879" t="s">
        <v>16</v>
      </c>
      <c r="L879" t="s">
        <v>201</v>
      </c>
      <c r="M879" t="s">
        <v>323</v>
      </c>
      <c r="N879" s="2" t="str">
        <f t="shared" si="13"/>
        <v/>
      </c>
      <c r="O879">
        <v>4.3230000000000004</v>
      </c>
      <c r="P879">
        <v>1.8089999999999999</v>
      </c>
      <c r="Q879">
        <v>1.65</v>
      </c>
      <c r="R879">
        <v>5</v>
      </c>
      <c r="S879" t="str">
        <f>IF(datos_limpios[[#This Row],[Seating Capacity ]]&gt;4,"SI","NO")</f>
        <v>SI</v>
      </c>
      <c r="T879">
        <v>48</v>
      </c>
    </row>
    <row r="880" spans="1:20" x14ac:dyDescent="0.3">
      <c r="A880" t="s">
        <v>149</v>
      </c>
      <c r="B880" t="s">
        <v>1051</v>
      </c>
      <c r="C880">
        <v>1564</v>
      </c>
      <c r="D880" s="3">
        <v>1875000</v>
      </c>
      <c r="E880" s="1">
        <f>datos_limpios[[#This Row],[Price INR   ]]*0.011</f>
        <v>20625</v>
      </c>
      <c r="F880">
        <v>2021</v>
      </c>
      <c r="G880">
        <v>10000</v>
      </c>
      <c r="H880" t="s">
        <v>13</v>
      </c>
      <c r="I880" t="s">
        <v>43</v>
      </c>
      <c r="J880" t="s">
        <v>33</v>
      </c>
      <c r="K880" t="s">
        <v>16</v>
      </c>
      <c r="L880" t="s">
        <v>320</v>
      </c>
      <c r="M880" t="s">
        <v>321</v>
      </c>
      <c r="N880" s="2" t="str">
        <f t="shared" si="13"/>
        <v/>
      </c>
      <c r="O880">
        <v>4.72</v>
      </c>
      <c r="P880">
        <v>1.835</v>
      </c>
      <c r="Q880">
        <v>1.76</v>
      </c>
      <c r="R880">
        <v>6</v>
      </c>
      <c r="S880" t="str">
        <f>IF(datos_limpios[[#This Row],[Seating Capacity ]]&gt;4,"SI","NO")</f>
        <v>SI</v>
      </c>
      <c r="T880">
        <v>60</v>
      </c>
    </row>
    <row r="881" spans="1:20" x14ac:dyDescent="0.3">
      <c r="A881" t="s">
        <v>227</v>
      </c>
      <c r="B881" t="s">
        <v>649</v>
      </c>
      <c r="C881">
        <v>1605</v>
      </c>
      <c r="D881" s="3">
        <v>9000000</v>
      </c>
      <c r="E881" s="1">
        <f>datos_limpios[[#This Row],[Price INR   ]]*0.011</f>
        <v>99000</v>
      </c>
      <c r="F881">
        <v>2017</v>
      </c>
      <c r="G881">
        <v>7000</v>
      </c>
      <c r="H881" t="s">
        <v>13</v>
      </c>
      <c r="I881" t="s">
        <v>43</v>
      </c>
      <c r="J881" t="s">
        <v>33</v>
      </c>
      <c r="K881" t="s">
        <v>16</v>
      </c>
      <c r="L881" t="s">
        <v>650</v>
      </c>
      <c r="M881" t="s">
        <v>651</v>
      </c>
      <c r="N881" s="2" t="str">
        <f t="shared" si="13"/>
        <v/>
      </c>
      <c r="O881">
        <v>4.3789999999999996</v>
      </c>
      <c r="P881">
        <v>1.8009999999999999</v>
      </c>
      <c r="Q881">
        <v>1.2949999999999999</v>
      </c>
      <c r="R881">
        <v>2</v>
      </c>
      <c r="S881" t="str">
        <f>IF(datos_limpios[[#This Row],[Seating Capacity ]]&gt;4,"SI","NO")</f>
        <v>NO</v>
      </c>
      <c r="T881">
        <v>54</v>
      </c>
    </row>
    <row r="882" spans="1:20" x14ac:dyDescent="0.3">
      <c r="A882" t="s">
        <v>227</v>
      </c>
      <c r="B882" t="s">
        <v>1074</v>
      </c>
      <c r="C882">
        <v>1606</v>
      </c>
      <c r="D882" s="3">
        <v>9000000</v>
      </c>
      <c r="E882" s="1">
        <f>datos_limpios[[#This Row],[Price INR   ]]*0.011</f>
        <v>99000</v>
      </c>
      <c r="F882">
        <v>2019</v>
      </c>
      <c r="G882">
        <v>27000</v>
      </c>
      <c r="H882" t="s">
        <v>13</v>
      </c>
      <c r="I882" t="s">
        <v>43</v>
      </c>
      <c r="J882" t="s">
        <v>33</v>
      </c>
      <c r="K882" t="s">
        <v>16</v>
      </c>
      <c r="L882" t="s">
        <v>274</v>
      </c>
      <c r="M882" t="s">
        <v>288</v>
      </c>
      <c r="N882" s="2" t="str">
        <f t="shared" si="13"/>
        <v/>
      </c>
      <c r="O882">
        <v>4.6959999999999997</v>
      </c>
      <c r="P882">
        <v>1.923</v>
      </c>
      <c r="Q882">
        <v>1.6240000000000001</v>
      </c>
      <c r="R882">
        <v>5</v>
      </c>
      <c r="S882" t="str">
        <f>IF(datos_limpios[[#This Row],[Seating Capacity ]]&gt;4,"SI","NO")</f>
        <v>SI</v>
      </c>
      <c r="T882">
        <v>65</v>
      </c>
    </row>
    <row r="883" spans="1:20" x14ac:dyDescent="0.3">
      <c r="A883" t="s">
        <v>55</v>
      </c>
      <c r="B883" t="s">
        <v>56</v>
      </c>
      <c r="C883">
        <v>1615</v>
      </c>
      <c r="D883" s="3">
        <v>265000</v>
      </c>
      <c r="E883" s="1">
        <f>datos_limpios[[#This Row],[Price INR   ]]*0.011</f>
        <v>2915</v>
      </c>
      <c r="F883">
        <v>2016</v>
      </c>
      <c r="G883">
        <v>122000</v>
      </c>
      <c r="H883" t="s">
        <v>13</v>
      </c>
      <c r="I883" t="s">
        <v>14</v>
      </c>
      <c r="J883" t="s">
        <v>33</v>
      </c>
      <c r="K883" t="s">
        <v>16</v>
      </c>
      <c r="L883" t="s">
        <v>57</v>
      </c>
      <c r="M883" t="s">
        <v>58</v>
      </c>
      <c r="N883" s="2" t="str">
        <f t="shared" si="13"/>
        <v/>
      </c>
      <c r="O883">
        <v>3.6789999999999998</v>
      </c>
      <c r="P883">
        <v>1.579</v>
      </c>
      <c r="Q883">
        <v>1.478</v>
      </c>
      <c r="R883">
        <v>5</v>
      </c>
      <c r="S883" t="str">
        <f>IF(datos_limpios[[#This Row],[Seating Capacity ]]&gt;4,"SI","NO")</f>
        <v>SI</v>
      </c>
      <c r="T883">
        <v>28</v>
      </c>
    </row>
    <row r="884" spans="1:20" x14ac:dyDescent="0.3">
      <c r="A884" t="s">
        <v>55</v>
      </c>
      <c r="B884" t="s">
        <v>56</v>
      </c>
      <c r="C884">
        <v>1617</v>
      </c>
      <c r="D884" s="3">
        <v>295000</v>
      </c>
      <c r="E884" s="1">
        <f>datos_limpios[[#This Row],[Price INR   ]]*0.011</f>
        <v>3245</v>
      </c>
      <c r="F884">
        <v>2016</v>
      </c>
      <c r="G884">
        <v>34736</v>
      </c>
      <c r="H884" t="s">
        <v>13</v>
      </c>
      <c r="I884" t="s">
        <v>14</v>
      </c>
      <c r="J884" t="s">
        <v>33</v>
      </c>
      <c r="K884" t="s">
        <v>16</v>
      </c>
      <c r="L884" t="s">
        <v>57</v>
      </c>
      <c r="M884" t="s">
        <v>58</v>
      </c>
      <c r="N884" s="2" t="str">
        <f t="shared" si="13"/>
        <v/>
      </c>
      <c r="O884">
        <v>3.6789999999999998</v>
      </c>
      <c r="P884">
        <v>1.579</v>
      </c>
      <c r="Q884">
        <v>1.478</v>
      </c>
      <c r="R884">
        <v>5</v>
      </c>
      <c r="S884" t="str">
        <f>IF(datos_limpios[[#This Row],[Seating Capacity ]]&gt;4,"SI","NO")</f>
        <v>SI</v>
      </c>
      <c r="T884">
        <v>28</v>
      </c>
    </row>
    <row r="885" spans="1:20" x14ac:dyDescent="0.3">
      <c r="A885" t="s">
        <v>55</v>
      </c>
      <c r="B885" t="s">
        <v>56</v>
      </c>
      <c r="C885">
        <v>1619</v>
      </c>
      <c r="D885" s="3">
        <v>299000</v>
      </c>
      <c r="E885" s="1">
        <f>datos_limpios[[#This Row],[Price INR   ]]*0.011</f>
        <v>3289</v>
      </c>
      <c r="F885">
        <v>2018</v>
      </c>
      <c r="G885">
        <v>19000</v>
      </c>
      <c r="H885" t="s">
        <v>13</v>
      </c>
      <c r="I885" t="s">
        <v>14</v>
      </c>
      <c r="J885" t="s">
        <v>33</v>
      </c>
      <c r="K885" t="s">
        <v>16</v>
      </c>
      <c r="L885" t="s">
        <v>57</v>
      </c>
      <c r="M885" t="s">
        <v>58</v>
      </c>
      <c r="N885" s="2" t="str">
        <f t="shared" si="13"/>
        <v/>
      </c>
      <c r="O885">
        <v>3.6789999999999998</v>
      </c>
      <c r="P885">
        <v>1.579</v>
      </c>
      <c r="Q885">
        <v>1.478</v>
      </c>
      <c r="R885">
        <v>5</v>
      </c>
      <c r="S885" t="str">
        <f>IF(datos_limpios[[#This Row],[Seating Capacity ]]&gt;4,"SI","NO")</f>
        <v>SI</v>
      </c>
      <c r="T885">
        <v>28</v>
      </c>
    </row>
    <row r="886" spans="1:20" x14ac:dyDescent="0.3">
      <c r="A886" t="s">
        <v>55</v>
      </c>
      <c r="B886" t="s">
        <v>1409</v>
      </c>
      <c r="C886">
        <v>1620</v>
      </c>
      <c r="D886" s="3">
        <v>305000</v>
      </c>
      <c r="E886" s="1">
        <f>datos_limpios[[#This Row],[Price INR   ]]*0.011</f>
        <v>3355</v>
      </c>
      <c r="F886">
        <v>2018</v>
      </c>
      <c r="G886">
        <v>34800</v>
      </c>
      <c r="H886" t="s">
        <v>13</v>
      </c>
      <c r="I886" t="s">
        <v>14</v>
      </c>
      <c r="J886" t="s">
        <v>33</v>
      </c>
      <c r="K886" t="s">
        <v>16</v>
      </c>
      <c r="L886" t="s">
        <v>402</v>
      </c>
      <c r="M886" t="s">
        <v>403</v>
      </c>
      <c r="N886" s="2" t="str">
        <f t="shared" si="13"/>
        <v/>
      </c>
      <c r="O886">
        <v>3.6789999999999998</v>
      </c>
      <c r="P886">
        <v>1.579</v>
      </c>
      <c r="Q886">
        <v>1.478</v>
      </c>
      <c r="R886">
        <v>5</v>
      </c>
      <c r="S886" t="str">
        <f>IF(datos_limpios[[#This Row],[Seating Capacity ]]&gt;4,"SI","NO")</f>
        <v>SI</v>
      </c>
      <c r="T886">
        <v>28</v>
      </c>
    </row>
    <row r="887" spans="1:20" x14ac:dyDescent="0.3">
      <c r="A887" t="s">
        <v>55</v>
      </c>
      <c r="B887" t="s">
        <v>1277</v>
      </c>
      <c r="C887">
        <v>1631</v>
      </c>
      <c r="D887" s="3">
        <v>390000</v>
      </c>
      <c r="E887" s="1">
        <f>datos_limpios[[#This Row],[Price INR   ]]*0.011</f>
        <v>4290</v>
      </c>
      <c r="F887">
        <v>2018</v>
      </c>
      <c r="G887">
        <v>47874</v>
      </c>
      <c r="H887" t="s">
        <v>13</v>
      </c>
      <c r="I887" t="s">
        <v>14</v>
      </c>
      <c r="J887" t="s">
        <v>33</v>
      </c>
      <c r="K887" t="s">
        <v>16</v>
      </c>
      <c r="L887" t="s">
        <v>57</v>
      </c>
      <c r="M887" t="s">
        <v>58</v>
      </c>
      <c r="N887" s="2" t="str">
        <f t="shared" si="13"/>
        <v/>
      </c>
      <c r="O887">
        <v>3.6789999999999998</v>
      </c>
      <c r="P887">
        <v>1.579</v>
      </c>
      <c r="Q887">
        <v>1.478</v>
      </c>
      <c r="R887">
        <v>5</v>
      </c>
      <c r="S887" t="str">
        <f>IF(datos_limpios[[#This Row],[Seating Capacity ]]&gt;4,"SI","NO")</f>
        <v>SI</v>
      </c>
      <c r="T887">
        <v>28</v>
      </c>
    </row>
    <row r="888" spans="1:20" x14ac:dyDescent="0.3">
      <c r="A888" t="s">
        <v>55</v>
      </c>
      <c r="B888" t="s">
        <v>521</v>
      </c>
      <c r="C888">
        <v>1651</v>
      </c>
      <c r="D888" s="3">
        <v>789000</v>
      </c>
      <c r="E888" s="1">
        <f>datos_limpios[[#This Row],[Price INR   ]]*0.011</f>
        <v>8679</v>
      </c>
      <c r="F888">
        <v>2017</v>
      </c>
      <c r="G888">
        <v>60444</v>
      </c>
      <c r="H888" t="s">
        <v>13</v>
      </c>
      <c r="I888" t="s">
        <v>14</v>
      </c>
      <c r="J888" t="s">
        <v>33</v>
      </c>
      <c r="K888" t="s">
        <v>16</v>
      </c>
      <c r="L888" t="s">
        <v>201</v>
      </c>
      <c r="M888" t="s">
        <v>290</v>
      </c>
      <c r="N888" s="2" t="str">
        <f t="shared" si="13"/>
        <v/>
      </c>
      <c r="O888">
        <v>4.3150000000000004</v>
      </c>
      <c r="P888">
        <v>1.8220000000000001</v>
      </c>
      <c r="Q888">
        <v>1.6950000000000001</v>
      </c>
      <c r="R888">
        <v>5</v>
      </c>
      <c r="S888" t="str">
        <f>IF(datos_limpios[[#This Row],[Seating Capacity ]]&gt;4,"SI","NO")</f>
        <v>SI</v>
      </c>
      <c r="T888">
        <v>50</v>
      </c>
    </row>
    <row r="889" spans="1:20" x14ac:dyDescent="0.3">
      <c r="A889" t="s">
        <v>46</v>
      </c>
      <c r="B889" t="s">
        <v>391</v>
      </c>
      <c r="C889">
        <v>1672</v>
      </c>
      <c r="D889" s="3">
        <v>885000</v>
      </c>
      <c r="E889" s="1">
        <f>datos_limpios[[#This Row],[Price INR   ]]*0.011</f>
        <v>9735</v>
      </c>
      <c r="F889">
        <v>2018</v>
      </c>
      <c r="G889">
        <v>38000</v>
      </c>
      <c r="H889" t="s">
        <v>13</v>
      </c>
      <c r="I889" t="s">
        <v>14</v>
      </c>
      <c r="J889" t="s">
        <v>33</v>
      </c>
      <c r="K889" t="s">
        <v>16</v>
      </c>
      <c r="L889" t="s">
        <v>215</v>
      </c>
      <c r="M889" t="s">
        <v>392</v>
      </c>
      <c r="N889" s="2" t="str">
        <f t="shared" si="13"/>
        <v/>
      </c>
      <c r="O889">
        <v>4.4130000000000003</v>
      </c>
      <c r="P889">
        <v>1.6990000000000001</v>
      </c>
      <c r="Q889">
        <v>1.466</v>
      </c>
      <c r="R889">
        <v>5</v>
      </c>
      <c r="S889" t="str">
        <f>IF(datos_limpios[[#This Row],[Seating Capacity ]]&gt;4,"SI","NO")</f>
        <v>SI</v>
      </c>
      <c r="T889">
        <v>55</v>
      </c>
    </row>
    <row r="890" spans="1:20" x14ac:dyDescent="0.3">
      <c r="A890" t="s">
        <v>46</v>
      </c>
      <c r="B890" t="s">
        <v>1066</v>
      </c>
      <c r="C890">
        <v>1675</v>
      </c>
      <c r="D890" s="3">
        <v>1099000</v>
      </c>
      <c r="E890" s="1">
        <f>datos_limpios[[#This Row],[Price INR   ]]*0.011</f>
        <v>12089</v>
      </c>
      <c r="F890">
        <v>2018</v>
      </c>
      <c r="G890">
        <v>20690</v>
      </c>
      <c r="H890" t="s">
        <v>13</v>
      </c>
      <c r="I890" t="s">
        <v>43</v>
      </c>
      <c r="J890" t="s">
        <v>33</v>
      </c>
      <c r="K890" t="s">
        <v>16</v>
      </c>
      <c r="L890" t="s">
        <v>215</v>
      </c>
      <c r="M890" t="s">
        <v>392</v>
      </c>
      <c r="N890" s="2" t="str">
        <f t="shared" si="13"/>
        <v/>
      </c>
      <c r="O890">
        <v>4.4130000000000003</v>
      </c>
      <c r="P890">
        <v>1.6990000000000001</v>
      </c>
      <c r="Q890">
        <v>1.466</v>
      </c>
      <c r="R890">
        <v>5</v>
      </c>
      <c r="S890" t="str">
        <f>IF(datos_limpios[[#This Row],[Seating Capacity ]]&gt;4,"SI","NO")</f>
        <v>SI</v>
      </c>
      <c r="T890">
        <v>55</v>
      </c>
    </row>
    <row r="891" spans="1:20" x14ac:dyDescent="0.3">
      <c r="A891" t="s">
        <v>46</v>
      </c>
      <c r="B891" t="s">
        <v>385</v>
      </c>
      <c r="C891">
        <v>1676</v>
      </c>
      <c r="D891" s="3">
        <v>1125000</v>
      </c>
      <c r="E891" s="1">
        <f>datos_limpios[[#This Row],[Price INR   ]]*0.011</f>
        <v>12375</v>
      </c>
      <c r="F891">
        <v>2020</v>
      </c>
      <c r="G891">
        <v>46807</v>
      </c>
      <c r="H891" t="s">
        <v>13</v>
      </c>
      <c r="I891" t="s">
        <v>43</v>
      </c>
      <c r="J891" t="s">
        <v>33</v>
      </c>
      <c r="K891" t="s">
        <v>16</v>
      </c>
      <c r="L891" t="s">
        <v>57</v>
      </c>
      <c r="M891" t="s">
        <v>386</v>
      </c>
      <c r="N891" s="2" t="str">
        <f t="shared" si="13"/>
        <v/>
      </c>
      <c r="O891">
        <v>4.4130000000000003</v>
      </c>
      <c r="P891">
        <v>1.6990000000000001</v>
      </c>
      <c r="Q891">
        <v>1.466</v>
      </c>
      <c r="R891">
        <v>5</v>
      </c>
      <c r="S891" t="str">
        <f>IF(datos_limpios[[#This Row],[Seating Capacity ]]&gt;4,"SI","NO")</f>
        <v>SI</v>
      </c>
      <c r="T891">
        <v>55</v>
      </c>
    </row>
    <row r="892" spans="1:20" x14ac:dyDescent="0.3">
      <c r="A892" t="s">
        <v>46</v>
      </c>
      <c r="B892" t="s">
        <v>1159</v>
      </c>
      <c r="C892">
        <v>1685</v>
      </c>
      <c r="D892" s="3">
        <v>1600000</v>
      </c>
      <c r="E892" s="1">
        <f>datos_limpios[[#This Row],[Price INR   ]]*0.011</f>
        <v>17600</v>
      </c>
      <c r="F892">
        <v>2022</v>
      </c>
      <c r="G892">
        <v>1300</v>
      </c>
      <c r="H892" t="s">
        <v>13</v>
      </c>
      <c r="I892" t="s">
        <v>14</v>
      </c>
      <c r="J892" t="s">
        <v>33</v>
      </c>
      <c r="K892" t="s">
        <v>16</v>
      </c>
      <c r="L892" t="s">
        <v>57</v>
      </c>
      <c r="M892" t="s">
        <v>1049</v>
      </c>
      <c r="N892" s="2" t="str">
        <f t="shared" si="13"/>
        <v/>
      </c>
      <c r="O892">
        <v>4.2249999999999996</v>
      </c>
      <c r="P892">
        <v>1.76</v>
      </c>
      <c r="Q892">
        <v>1.6120000000000001</v>
      </c>
      <c r="R892">
        <v>5</v>
      </c>
      <c r="S892" t="str">
        <f>IF(datos_limpios[[#This Row],[Seating Capacity ]]&gt;4,"SI","NO")</f>
        <v>SI</v>
      </c>
      <c r="T892">
        <v>50</v>
      </c>
    </row>
    <row r="893" spans="1:20" x14ac:dyDescent="0.3">
      <c r="A893" t="s">
        <v>46</v>
      </c>
      <c r="B893" t="s">
        <v>1349</v>
      </c>
      <c r="C893">
        <v>1695</v>
      </c>
      <c r="D893" s="3">
        <v>3400000</v>
      </c>
      <c r="E893" s="1">
        <f>datos_limpios[[#This Row],[Price INR   ]]*0.011</f>
        <v>37400</v>
      </c>
      <c r="F893">
        <v>2019</v>
      </c>
      <c r="G893">
        <v>30600</v>
      </c>
      <c r="H893" t="s">
        <v>13</v>
      </c>
      <c r="I893" t="s">
        <v>43</v>
      </c>
      <c r="J893" t="s">
        <v>33</v>
      </c>
      <c r="K893" t="s">
        <v>16</v>
      </c>
      <c r="L893" t="s">
        <v>274</v>
      </c>
      <c r="M893" t="s">
        <v>1350</v>
      </c>
      <c r="N893" s="2" t="str">
        <f t="shared" si="13"/>
        <v/>
      </c>
      <c r="O893">
        <v>4.6890000000000001</v>
      </c>
      <c r="P893">
        <v>1.8140000000000001</v>
      </c>
      <c r="Q893">
        <v>1.496</v>
      </c>
      <c r="R893">
        <v>5</v>
      </c>
      <c r="S893" t="str">
        <f>IF(datos_limpios[[#This Row],[Seating Capacity ]]&gt;4,"SI","NO")</f>
        <v>SI</v>
      </c>
      <c r="T893">
        <v>50</v>
      </c>
    </row>
    <row r="894" spans="1:20" x14ac:dyDescent="0.3">
      <c r="A894" t="s">
        <v>63</v>
      </c>
      <c r="B894" t="s">
        <v>1262</v>
      </c>
      <c r="C894">
        <v>1717</v>
      </c>
      <c r="D894" s="3">
        <v>555000</v>
      </c>
      <c r="E894" s="1">
        <f>datos_limpios[[#This Row],[Price INR   ]]*0.011</f>
        <v>6105</v>
      </c>
      <c r="F894">
        <v>2018</v>
      </c>
      <c r="G894">
        <v>20000</v>
      </c>
      <c r="H894" t="s">
        <v>13</v>
      </c>
      <c r="I894" t="s">
        <v>43</v>
      </c>
      <c r="J894" t="s">
        <v>33</v>
      </c>
      <c r="K894" t="s">
        <v>16</v>
      </c>
      <c r="L894" t="s">
        <v>100</v>
      </c>
      <c r="M894" t="s">
        <v>113</v>
      </c>
      <c r="N894" s="2" t="str">
        <f t="shared" si="13"/>
        <v/>
      </c>
      <c r="O894">
        <v>3.746</v>
      </c>
      <c r="P894">
        <v>1.647</v>
      </c>
      <c r="Q894">
        <v>1.5349999999999999</v>
      </c>
      <c r="R894">
        <v>5</v>
      </c>
      <c r="S894" t="str">
        <f>IF(datos_limpios[[#This Row],[Seating Capacity ]]&gt;4,"SI","NO")</f>
        <v>SI</v>
      </c>
      <c r="T894">
        <v>35</v>
      </c>
    </row>
    <row r="895" spans="1:20" x14ac:dyDescent="0.3">
      <c r="A895" t="s">
        <v>63</v>
      </c>
      <c r="B895" t="s">
        <v>387</v>
      </c>
      <c r="C895">
        <v>1721</v>
      </c>
      <c r="D895" s="3">
        <v>580000</v>
      </c>
      <c r="E895" s="1">
        <f>datos_limpios[[#This Row],[Price INR   ]]*0.011</f>
        <v>6380</v>
      </c>
      <c r="F895">
        <v>2018</v>
      </c>
      <c r="G895">
        <v>81000</v>
      </c>
      <c r="H895" t="s">
        <v>13</v>
      </c>
      <c r="I895" t="s">
        <v>43</v>
      </c>
      <c r="J895" t="s">
        <v>33</v>
      </c>
      <c r="K895" t="s">
        <v>16</v>
      </c>
      <c r="L895" t="s">
        <v>17</v>
      </c>
      <c r="M895" t="s">
        <v>388</v>
      </c>
      <c r="N895" s="2" t="str">
        <f t="shared" si="13"/>
        <v/>
      </c>
      <c r="O895">
        <v>3.9940000000000002</v>
      </c>
      <c r="P895">
        <v>1.8109999999999999</v>
      </c>
      <c r="Q895">
        <v>1.607</v>
      </c>
      <c r="R895">
        <v>5</v>
      </c>
      <c r="S895" t="str">
        <f>IF(datos_limpios[[#This Row],[Seating Capacity ]]&gt;4,"SI","NO")</f>
        <v>SI</v>
      </c>
      <c r="T895">
        <v>44</v>
      </c>
    </row>
    <row r="896" spans="1:20" x14ac:dyDescent="0.3">
      <c r="A896" t="s">
        <v>63</v>
      </c>
      <c r="B896" t="s">
        <v>434</v>
      </c>
      <c r="C896">
        <v>1736</v>
      </c>
      <c r="D896" s="3">
        <v>1085000</v>
      </c>
      <c r="E896" s="1">
        <f>datos_limpios[[#This Row],[Price INR   ]]*0.011</f>
        <v>11935</v>
      </c>
      <c r="F896">
        <v>2018</v>
      </c>
      <c r="G896">
        <v>8922</v>
      </c>
      <c r="H896" t="s">
        <v>13</v>
      </c>
      <c r="I896" t="s">
        <v>43</v>
      </c>
      <c r="J896" t="s">
        <v>33</v>
      </c>
      <c r="K896" t="s">
        <v>16</v>
      </c>
      <c r="L896" t="s">
        <v>17</v>
      </c>
      <c r="M896" t="s">
        <v>388</v>
      </c>
      <c r="N896" s="2" t="str">
        <f t="shared" si="13"/>
        <v/>
      </c>
      <c r="O896">
        <v>3.9940000000000002</v>
      </c>
      <c r="P896">
        <v>1.8109999999999999</v>
      </c>
      <c r="Q896">
        <v>1.607</v>
      </c>
      <c r="R896">
        <v>5</v>
      </c>
      <c r="S896" t="str">
        <f>IF(datos_limpios[[#This Row],[Seating Capacity ]]&gt;4,"SI","NO")</f>
        <v>SI</v>
      </c>
      <c r="T896">
        <v>44</v>
      </c>
    </row>
    <row r="897" spans="1:20" x14ac:dyDescent="0.3">
      <c r="A897" t="s">
        <v>31</v>
      </c>
      <c r="B897" t="s">
        <v>1394</v>
      </c>
      <c r="C897">
        <v>1755</v>
      </c>
      <c r="D897" s="3">
        <v>315000</v>
      </c>
      <c r="E897" s="1">
        <f>datos_limpios[[#This Row],[Price INR   ]]*0.011</f>
        <v>3465</v>
      </c>
      <c r="F897">
        <v>2011</v>
      </c>
      <c r="G897">
        <v>38091</v>
      </c>
      <c r="H897" t="s">
        <v>13</v>
      </c>
      <c r="I897" t="s">
        <v>14</v>
      </c>
      <c r="J897" t="s">
        <v>33</v>
      </c>
      <c r="K897" t="s">
        <v>16</v>
      </c>
      <c r="L897" t="s">
        <v>29</v>
      </c>
      <c r="M897" t="s">
        <v>710</v>
      </c>
      <c r="N897" s="2" t="str">
        <f t="shared" si="13"/>
        <v/>
      </c>
      <c r="O897">
        <v>3.7749999999999999</v>
      </c>
      <c r="P897">
        <v>1.6950000000000001</v>
      </c>
      <c r="Q897">
        <v>1.51</v>
      </c>
      <c r="R897">
        <v>5</v>
      </c>
      <c r="S897" t="str">
        <f>IF(datos_limpios[[#This Row],[Seating Capacity ]]&gt;4,"SI","NO")</f>
        <v>SI</v>
      </c>
      <c r="T897">
        <v>45</v>
      </c>
    </row>
    <row r="898" spans="1:20" x14ac:dyDescent="0.3">
      <c r="A898" t="s">
        <v>31</v>
      </c>
      <c r="B898" t="s">
        <v>864</v>
      </c>
      <c r="C898">
        <v>1756</v>
      </c>
      <c r="D898" s="3">
        <v>325000</v>
      </c>
      <c r="E898" s="1">
        <f>datos_limpios[[#This Row],[Price INR   ]]*0.011</f>
        <v>3575</v>
      </c>
      <c r="F898">
        <v>2011</v>
      </c>
      <c r="G898">
        <v>101347</v>
      </c>
      <c r="H898" t="s">
        <v>13</v>
      </c>
      <c r="I898" t="s">
        <v>14</v>
      </c>
      <c r="J898" t="s">
        <v>33</v>
      </c>
      <c r="K898" t="s">
        <v>184</v>
      </c>
      <c r="L898" t="s">
        <v>709</v>
      </c>
      <c r="M898" t="s">
        <v>865</v>
      </c>
      <c r="N898" s="2" t="str">
        <f t="shared" ref="N898:N961" si="14">MID(M898, 1, FIND("@", M898) - LEN(MID(M898, 1, FIND("@", M898) - 1)) - 1)</f>
        <v/>
      </c>
      <c r="O898">
        <v>4.2649999999999997</v>
      </c>
      <c r="P898">
        <v>1.6950000000000001</v>
      </c>
      <c r="Q898">
        <v>1.51</v>
      </c>
      <c r="R898">
        <v>5</v>
      </c>
      <c r="S898" t="str">
        <f>IF(datos_limpios[[#This Row],[Seating Capacity ]]&gt;4,"SI","NO")</f>
        <v>SI</v>
      </c>
      <c r="T898">
        <v>45</v>
      </c>
    </row>
    <row r="899" spans="1:20" x14ac:dyDescent="0.3">
      <c r="A899" t="s">
        <v>31</v>
      </c>
      <c r="B899" t="s">
        <v>32</v>
      </c>
      <c r="C899">
        <v>1774</v>
      </c>
      <c r="D899" s="3">
        <v>700000</v>
      </c>
      <c r="E899" s="1">
        <f>datos_limpios[[#This Row],[Price INR   ]]*0.011</f>
        <v>7700</v>
      </c>
      <c r="F899">
        <v>2019</v>
      </c>
      <c r="G899">
        <v>19244</v>
      </c>
      <c r="H899" t="s">
        <v>13</v>
      </c>
      <c r="I899" t="s">
        <v>14</v>
      </c>
      <c r="J899" t="s">
        <v>33</v>
      </c>
      <c r="K899" t="s">
        <v>16</v>
      </c>
      <c r="L899" t="s">
        <v>29</v>
      </c>
      <c r="M899" t="s">
        <v>34</v>
      </c>
      <c r="N899" s="2" t="str">
        <f t="shared" si="14"/>
        <v/>
      </c>
      <c r="O899">
        <v>3.9950000000000001</v>
      </c>
      <c r="P899">
        <v>1.7450000000000001</v>
      </c>
      <c r="Q899">
        <v>1.51</v>
      </c>
      <c r="R899">
        <v>5</v>
      </c>
      <c r="S899" t="str">
        <f>IF(datos_limpios[[#This Row],[Seating Capacity ]]&gt;4,"SI","NO")</f>
        <v>SI</v>
      </c>
      <c r="T899">
        <v>37</v>
      </c>
    </row>
    <row r="900" spans="1:20" x14ac:dyDescent="0.3">
      <c r="A900" t="s">
        <v>31</v>
      </c>
      <c r="B900" t="s">
        <v>464</v>
      </c>
      <c r="C900">
        <v>1779</v>
      </c>
      <c r="D900" s="3">
        <v>790000</v>
      </c>
      <c r="E900" s="1">
        <f>datos_limpios[[#This Row],[Price INR   ]]*0.011</f>
        <v>8690</v>
      </c>
      <c r="F900">
        <v>2019</v>
      </c>
      <c r="G900">
        <v>25000</v>
      </c>
      <c r="H900" t="s">
        <v>13</v>
      </c>
      <c r="I900" t="s">
        <v>43</v>
      </c>
      <c r="J900" t="s">
        <v>33</v>
      </c>
      <c r="K900" t="s">
        <v>16</v>
      </c>
      <c r="L900" t="s">
        <v>29</v>
      </c>
      <c r="M900" t="s">
        <v>34</v>
      </c>
      <c r="N900" s="2" t="str">
        <f t="shared" si="14"/>
        <v/>
      </c>
      <c r="O900">
        <v>3.9950000000000001</v>
      </c>
      <c r="P900">
        <v>1.7450000000000001</v>
      </c>
      <c r="Q900">
        <v>1.51</v>
      </c>
      <c r="R900">
        <v>5</v>
      </c>
      <c r="S900" t="str">
        <f>IF(datos_limpios[[#This Row],[Seating Capacity ]]&gt;4,"SI","NO")</f>
        <v>SI</v>
      </c>
      <c r="T900">
        <v>37</v>
      </c>
    </row>
    <row r="901" spans="1:20" x14ac:dyDescent="0.3">
      <c r="A901" t="s">
        <v>31</v>
      </c>
      <c r="B901" t="s">
        <v>32</v>
      </c>
      <c r="C901">
        <v>1780</v>
      </c>
      <c r="D901" s="3">
        <v>799000</v>
      </c>
      <c r="E901" s="1">
        <f>datos_limpios[[#This Row],[Price INR   ]]*0.011</f>
        <v>8789</v>
      </c>
      <c r="F901">
        <v>2019</v>
      </c>
      <c r="G901">
        <v>37500</v>
      </c>
      <c r="H901" t="s">
        <v>13</v>
      </c>
      <c r="I901" t="s">
        <v>14</v>
      </c>
      <c r="J901" t="s">
        <v>33</v>
      </c>
      <c r="K901" t="s">
        <v>16</v>
      </c>
      <c r="L901" t="s">
        <v>29</v>
      </c>
      <c r="M901" t="s">
        <v>34</v>
      </c>
      <c r="N901" s="2" t="str">
        <f t="shared" si="14"/>
        <v/>
      </c>
      <c r="O901">
        <v>3.9950000000000001</v>
      </c>
      <c r="P901">
        <v>1.7450000000000001</v>
      </c>
      <c r="Q901">
        <v>1.51</v>
      </c>
      <c r="R901">
        <v>5</v>
      </c>
      <c r="S901" t="str">
        <f>IF(datos_limpios[[#This Row],[Seating Capacity ]]&gt;4,"SI","NO")</f>
        <v>SI</v>
      </c>
      <c r="T901">
        <v>37</v>
      </c>
    </row>
    <row r="902" spans="1:20" x14ac:dyDescent="0.3">
      <c r="A902" t="s">
        <v>31</v>
      </c>
      <c r="B902" t="s">
        <v>1164</v>
      </c>
      <c r="C902">
        <v>1784</v>
      </c>
      <c r="D902" s="3">
        <v>875000</v>
      </c>
      <c r="E902" s="1">
        <f>datos_limpios[[#This Row],[Price INR   ]]*0.011</f>
        <v>9625</v>
      </c>
      <c r="F902">
        <v>2018</v>
      </c>
      <c r="G902">
        <v>23148</v>
      </c>
      <c r="H902" t="s">
        <v>13</v>
      </c>
      <c r="I902" t="s">
        <v>43</v>
      </c>
      <c r="J902" t="s">
        <v>33</v>
      </c>
      <c r="K902" t="s">
        <v>16</v>
      </c>
      <c r="L902" t="s">
        <v>709</v>
      </c>
      <c r="M902" t="s">
        <v>1114</v>
      </c>
      <c r="N902" s="2" t="str">
        <f t="shared" si="14"/>
        <v/>
      </c>
      <c r="O902">
        <v>4.4249999999999998</v>
      </c>
      <c r="P902">
        <v>1.73</v>
      </c>
      <c r="Q902">
        <v>1.4950000000000001</v>
      </c>
      <c r="R902">
        <v>5</v>
      </c>
      <c r="S902" t="str">
        <f>IF(datos_limpios[[#This Row],[Seating Capacity ]]&gt;4,"SI","NO")</f>
        <v>SI</v>
      </c>
      <c r="T902">
        <v>42</v>
      </c>
    </row>
    <row r="903" spans="1:20" x14ac:dyDescent="0.3">
      <c r="A903" t="s">
        <v>31</v>
      </c>
      <c r="B903" t="s">
        <v>1113</v>
      </c>
      <c r="C903">
        <v>1796</v>
      </c>
      <c r="D903" s="3">
        <v>1090000</v>
      </c>
      <c r="E903" s="1">
        <f>datos_limpios[[#This Row],[Price INR   ]]*0.011</f>
        <v>11990</v>
      </c>
      <c r="F903">
        <v>2019</v>
      </c>
      <c r="G903">
        <v>40900</v>
      </c>
      <c r="H903" t="s">
        <v>13</v>
      </c>
      <c r="I903" t="s">
        <v>43</v>
      </c>
      <c r="J903" t="s">
        <v>33</v>
      </c>
      <c r="K903" t="s">
        <v>16</v>
      </c>
      <c r="L903" t="s">
        <v>709</v>
      </c>
      <c r="M903" t="s">
        <v>1114</v>
      </c>
      <c r="N903" s="2" t="str">
        <f t="shared" si="14"/>
        <v/>
      </c>
      <c r="O903">
        <v>4.4249999999999998</v>
      </c>
      <c r="P903">
        <v>1.73</v>
      </c>
      <c r="Q903">
        <v>1.4950000000000001</v>
      </c>
      <c r="R903">
        <v>5</v>
      </c>
      <c r="S903" t="str">
        <f>IF(datos_limpios[[#This Row],[Seating Capacity ]]&gt;4,"SI","NO")</f>
        <v>SI</v>
      </c>
      <c r="T903">
        <v>42</v>
      </c>
    </row>
    <row r="904" spans="1:20" x14ac:dyDescent="0.3">
      <c r="A904" t="s">
        <v>68</v>
      </c>
      <c r="B904" t="s">
        <v>198</v>
      </c>
      <c r="C904">
        <v>1881</v>
      </c>
      <c r="D904" s="3">
        <v>325000</v>
      </c>
      <c r="E904" s="1">
        <f>datos_limpios[[#This Row],[Price INR   ]]*0.011</f>
        <v>3575</v>
      </c>
      <c r="F904">
        <v>2013</v>
      </c>
      <c r="G904">
        <v>53000</v>
      </c>
      <c r="H904" t="s">
        <v>13</v>
      </c>
      <c r="I904" t="s">
        <v>14</v>
      </c>
      <c r="J904" t="s">
        <v>33</v>
      </c>
      <c r="K904" t="s">
        <v>23</v>
      </c>
      <c r="L904" t="s">
        <v>17</v>
      </c>
      <c r="M904" t="s">
        <v>199</v>
      </c>
      <c r="N904" s="2" t="str">
        <f t="shared" si="14"/>
        <v/>
      </c>
      <c r="O904">
        <v>3.97</v>
      </c>
      <c r="P904">
        <v>1.6819999999999999</v>
      </c>
      <c r="Q904">
        <v>1.4530000000000001</v>
      </c>
      <c r="R904">
        <v>5</v>
      </c>
      <c r="S904" t="str">
        <f>IF(datos_limpios[[#This Row],[Seating Capacity ]]&gt;4,"SI","NO")</f>
        <v>SI</v>
      </c>
      <c r="T904">
        <v>45</v>
      </c>
    </row>
    <row r="905" spans="1:20" x14ac:dyDescent="0.3">
      <c r="A905" t="s">
        <v>68</v>
      </c>
      <c r="B905" t="s">
        <v>479</v>
      </c>
      <c r="C905">
        <v>1887</v>
      </c>
      <c r="D905" s="3">
        <v>375000</v>
      </c>
      <c r="E905" s="1">
        <f>datos_limpios[[#This Row],[Price INR   ]]*0.011</f>
        <v>4125</v>
      </c>
      <c r="F905">
        <v>2013</v>
      </c>
      <c r="G905">
        <v>39000</v>
      </c>
      <c r="H905" t="s">
        <v>13</v>
      </c>
      <c r="I905" t="s">
        <v>14</v>
      </c>
      <c r="J905" t="s">
        <v>33</v>
      </c>
      <c r="K905" t="s">
        <v>16</v>
      </c>
      <c r="L905" t="s">
        <v>17</v>
      </c>
      <c r="M905" t="s">
        <v>199</v>
      </c>
      <c r="N905" s="2" t="str">
        <f t="shared" si="14"/>
        <v/>
      </c>
      <c r="O905">
        <v>3.97</v>
      </c>
      <c r="P905">
        <v>1.6819999999999999</v>
      </c>
      <c r="Q905">
        <v>1.4530000000000001</v>
      </c>
      <c r="R905">
        <v>5</v>
      </c>
      <c r="S905" t="str">
        <f>IF(datos_limpios[[#This Row],[Seating Capacity ]]&gt;4,"SI","NO")</f>
        <v>SI</v>
      </c>
      <c r="T905">
        <v>45</v>
      </c>
    </row>
    <row r="906" spans="1:20" x14ac:dyDescent="0.3">
      <c r="A906" t="s">
        <v>68</v>
      </c>
      <c r="B906" t="s">
        <v>965</v>
      </c>
      <c r="C906">
        <v>1907</v>
      </c>
      <c r="D906" s="3">
        <v>699000</v>
      </c>
      <c r="E906" s="1">
        <f>datos_limpios[[#This Row],[Price INR   ]]*0.011</f>
        <v>7689</v>
      </c>
      <c r="F906">
        <v>2019</v>
      </c>
      <c r="G906">
        <v>53929</v>
      </c>
      <c r="H906" t="s">
        <v>13</v>
      </c>
      <c r="I906" t="s">
        <v>14</v>
      </c>
      <c r="J906" t="s">
        <v>33</v>
      </c>
      <c r="K906" t="s">
        <v>16</v>
      </c>
      <c r="L906" t="s">
        <v>57</v>
      </c>
      <c r="M906" t="s">
        <v>716</v>
      </c>
      <c r="N906" s="2" t="str">
        <f t="shared" si="14"/>
        <v/>
      </c>
      <c r="O906">
        <v>3.9710000000000001</v>
      </c>
      <c r="P906">
        <v>1.6819999999999999</v>
      </c>
      <c r="Q906">
        <v>1.4690000000000001</v>
      </c>
      <c r="R906">
        <v>5</v>
      </c>
      <c r="S906" t="str">
        <f>IF(datos_limpios[[#This Row],[Seating Capacity ]]&gt;4,"SI","NO")</f>
        <v>SI</v>
      </c>
      <c r="T906">
        <v>45</v>
      </c>
    </row>
    <row r="907" spans="1:20" x14ac:dyDescent="0.3">
      <c r="A907" t="s">
        <v>68</v>
      </c>
      <c r="B907" t="s">
        <v>1264</v>
      </c>
      <c r="C907">
        <v>1915</v>
      </c>
      <c r="D907" s="3">
        <v>1025000</v>
      </c>
      <c r="E907" s="1">
        <f>datos_limpios[[#This Row],[Price INR   ]]*0.011</f>
        <v>11275</v>
      </c>
      <c r="F907">
        <v>2020</v>
      </c>
      <c r="G907">
        <v>20124</v>
      </c>
      <c r="H907" t="s">
        <v>13</v>
      </c>
      <c r="I907" t="s">
        <v>14</v>
      </c>
      <c r="J907" t="s">
        <v>33</v>
      </c>
      <c r="K907" t="s">
        <v>16</v>
      </c>
      <c r="L907" t="s">
        <v>57</v>
      </c>
      <c r="M907" t="s">
        <v>386</v>
      </c>
      <c r="N907" s="2" t="str">
        <f t="shared" si="14"/>
        <v/>
      </c>
      <c r="O907">
        <v>3.9710000000000001</v>
      </c>
      <c r="P907">
        <v>1.6819999999999999</v>
      </c>
      <c r="Q907">
        <v>1.4690000000000001</v>
      </c>
      <c r="R907">
        <v>5</v>
      </c>
      <c r="S907" t="str">
        <f>IF(datos_limpios[[#This Row],[Seating Capacity ]]&gt;4,"SI","NO")</f>
        <v>SI</v>
      </c>
      <c r="T907">
        <v>45</v>
      </c>
    </row>
    <row r="908" spans="1:20" x14ac:dyDescent="0.3">
      <c r="A908" t="s">
        <v>68</v>
      </c>
      <c r="B908" t="s">
        <v>69</v>
      </c>
      <c r="C908">
        <v>1916</v>
      </c>
      <c r="D908" s="3">
        <v>1095000</v>
      </c>
      <c r="E908" s="1">
        <f>datos_limpios[[#This Row],[Price INR   ]]*0.011</f>
        <v>12045</v>
      </c>
      <c r="F908">
        <v>2020</v>
      </c>
      <c r="G908">
        <v>43260</v>
      </c>
      <c r="H908" t="s">
        <v>13</v>
      </c>
      <c r="I908" t="s">
        <v>43</v>
      </c>
      <c r="J908" t="s">
        <v>33</v>
      </c>
      <c r="K908" t="s">
        <v>16</v>
      </c>
      <c r="L908" t="s">
        <v>29</v>
      </c>
      <c r="M908" t="s">
        <v>70</v>
      </c>
      <c r="N908" s="2" t="str">
        <f t="shared" si="14"/>
        <v/>
      </c>
      <c r="O908">
        <v>3.9710000000000001</v>
      </c>
      <c r="P908">
        <v>1.6819999999999999</v>
      </c>
      <c r="Q908">
        <v>1.4690000000000001</v>
      </c>
      <c r="R908">
        <v>5</v>
      </c>
      <c r="S908" t="str">
        <f>IF(datos_limpios[[#This Row],[Seating Capacity ]]&gt;4,"SI","NO")</f>
        <v>SI</v>
      </c>
      <c r="T908">
        <v>45</v>
      </c>
    </row>
    <row r="909" spans="1:20" x14ac:dyDescent="0.3">
      <c r="A909" t="s">
        <v>26</v>
      </c>
      <c r="B909" t="s">
        <v>110</v>
      </c>
      <c r="C909">
        <v>429</v>
      </c>
      <c r="D909" s="3">
        <v>145000</v>
      </c>
      <c r="E909" s="1">
        <f>datos_limpios[[#This Row],[Price INR   ]]*0.011</f>
        <v>1595</v>
      </c>
      <c r="F909">
        <v>2009</v>
      </c>
      <c r="G909">
        <v>72000</v>
      </c>
      <c r="H909" t="s">
        <v>92</v>
      </c>
      <c r="I909" t="s">
        <v>14</v>
      </c>
      <c r="J909" t="s">
        <v>80</v>
      </c>
      <c r="K909" t="s">
        <v>23</v>
      </c>
      <c r="L909" t="s">
        <v>87</v>
      </c>
      <c r="M909" t="s">
        <v>111</v>
      </c>
      <c r="N909" s="2" t="str">
        <f t="shared" si="14"/>
        <v/>
      </c>
      <c r="O909">
        <v>3.5649999999999999</v>
      </c>
      <c r="P909">
        <v>1.5249999999999999</v>
      </c>
      <c r="Q909">
        <v>1.59</v>
      </c>
      <c r="R909">
        <v>5</v>
      </c>
      <c r="S909" t="str">
        <f>IF(datos_limpios[[#This Row],[Seating Capacity ]]&gt;4,"SI","NO")</f>
        <v>SI</v>
      </c>
      <c r="T909">
        <v>35</v>
      </c>
    </row>
    <row r="910" spans="1:20" x14ac:dyDescent="0.3">
      <c r="A910" t="s">
        <v>26</v>
      </c>
      <c r="B910" t="s">
        <v>1174</v>
      </c>
      <c r="C910">
        <v>547</v>
      </c>
      <c r="D910" s="3">
        <v>495000</v>
      </c>
      <c r="E910" s="1">
        <f>datos_limpios[[#This Row],[Price INR   ]]*0.011</f>
        <v>5445</v>
      </c>
      <c r="F910">
        <v>2019</v>
      </c>
      <c r="G910">
        <v>46000</v>
      </c>
      <c r="H910" t="s">
        <v>92</v>
      </c>
      <c r="I910" t="s">
        <v>14</v>
      </c>
      <c r="J910" t="s">
        <v>80</v>
      </c>
      <c r="K910" t="s">
        <v>16</v>
      </c>
      <c r="L910" t="s">
        <v>87</v>
      </c>
      <c r="M910" t="s">
        <v>426</v>
      </c>
      <c r="N910" s="2" t="str">
        <f t="shared" si="14"/>
        <v/>
      </c>
      <c r="O910">
        <v>3.61</v>
      </c>
      <c r="P910">
        <v>1.645</v>
      </c>
      <c r="Q910">
        <v>1.56</v>
      </c>
      <c r="R910">
        <v>5</v>
      </c>
      <c r="S910" t="str">
        <f>IF(datos_limpios[[#This Row],[Seating Capacity ]]&gt;4,"SI","NO")</f>
        <v>SI</v>
      </c>
      <c r="T910">
        <v>60</v>
      </c>
    </row>
    <row r="911" spans="1:20" x14ac:dyDescent="0.3">
      <c r="A911" t="s">
        <v>26</v>
      </c>
      <c r="B911" t="s">
        <v>1174</v>
      </c>
      <c r="C911">
        <v>563</v>
      </c>
      <c r="D911" s="3">
        <v>545000</v>
      </c>
      <c r="E911" s="1">
        <f>datos_limpios[[#This Row],[Price INR   ]]*0.011</f>
        <v>5995</v>
      </c>
      <c r="F911">
        <v>2019</v>
      </c>
      <c r="G911">
        <v>43000</v>
      </c>
      <c r="H911" t="s">
        <v>92</v>
      </c>
      <c r="I911" t="s">
        <v>14</v>
      </c>
      <c r="J911" t="s">
        <v>80</v>
      </c>
      <c r="K911" t="s">
        <v>16</v>
      </c>
      <c r="L911" t="s">
        <v>87</v>
      </c>
      <c r="M911" t="s">
        <v>426</v>
      </c>
      <c r="N911" s="2" t="str">
        <f t="shared" si="14"/>
        <v/>
      </c>
      <c r="O911">
        <v>3.61</v>
      </c>
      <c r="P911">
        <v>1.645</v>
      </c>
      <c r="Q911">
        <v>1.56</v>
      </c>
      <c r="R911">
        <v>5</v>
      </c>
      <c r="S911" t="str">
        <f>IF(datos_limpios[[#This Row],[Seating Capacity ]]&gt;4,"SI","NO")</f>
        <v>SI</v>
      </c>
      <c r="T911">
        <v>60</v>
      </c>
    </row>
    <row r="912" spans="1:20" x14ac:dyDescent="0.3">
      <c r="A912" t="s">
        <v>26</v>
      </c>
      <c r="B912" t="s">
        <v>1337</v>
      </c>
      <c r="C912">
        <v>635</v>
      </c>
      <c r="D912" s="3">
        <v>740000</v>
      </c>
      <c r="E912" s="1">
        <f>datos_limpios[[#This Row],[Price INR   ]]*0.011</f>
        <v>8139.9999999999991</v>
      </c>
      <c r="F912">
        <v>2020</v>
      </c>
      <c r="G912">
        <v>39000</v>
      </c>
      <c r="H912" t="s">
        <v>92</v>
      </c>
      <c r="I912" t="s">
        <v>14</v>
      </c>
      <c r="J912" t="s">
        <v>80</v>
      </c>
      <c r="K912" t="s">
        <v>16</v>
      </c>
      <c r="L912" t="s">
        <v>29</v>
      </c>
      <c r="M912" t="s">
        <v>571</v>
      </c>
      <c r="N912" s="2" t="str">
        <f t="shared" si="14"/>
        <v/>
      </c>
      <c r="O912">
        <v>3.9950000000000001</v>
      </c>
      <c r="P912">
        <v>1.68</v>
      </c>
      <c r="Q912">
        <v>1.52</v>
      </c>
      <c r="R912">
        <v>5</v>
      </c>
      <c r="S912" t="str">
        <f>IF(datos_limpios[[#This Row],[Seating Capacity ]]&gt;4,"SI","NO")</f>
        <v>SI</v>
      </c>
      <c r="T912">
        <v>65</v>
      </c>
    </row>
    <row r="913" spans="1:20" x14ac:dyDescent="0.3">
      <c r="A913" t="s">
        <v>19</v>
      </c>
      <c r="B913" t="s">
        <v>631</v>
      </c>
      <c r="C913">
        <v>993</v>
      </c>
      <c r="D913" s="3">
        <v>225000</v>
      </c>
      <c r="E913" s="1">
        <f>datos_limpios[[#This Row],[Price INR   ]]*0.011</f>
        <v>2475</v>
      </c>
      <c r="F913">
        <v>2012</v>
      </c>
      <c r="G913">
        <v>57000</v>
      </c>
      <c r="H913" t="s">
        <v>92</v>
      </c>
      <c r="I913" t="s">
        <v>14</v>
      </c>
      <c r="J913" t="s">
        <v>80</v>
      </c>
      <c r="K913" t="s">
        <v>16</v>
      </c>
      <c r="L913" t="s">
        <v>72</v>
      </c>
      <c r="M913" t="s">
        <v>632</v>
      </c>
      <c r="N913" s="2" t="str">
        <f t="shared" si="14"/>
        <v/>
      </c>
      <c r="O913">
        <v>3.5390000000000001</v>
      </c>
      <c r="P913">
        <v>1.4750000000000001</v>
      </c>
      <c r="Q913">
        <v>1.7</v>
      </c>
      <c r="R913">
        <v>5</v>
      </c>
      <c r="S913" t="str">
        <f>IF(datos_limpios[[#This Row],[Seating Capacity ]]&gt;4,"SI","NO")</f>
        <v>SI</v>
      </c>
      <c r="T913">
        <v>35</v>
      </c>
    </row>
    <row r="914" spans="1:20" x14ac:dyDescent="0.3">
      <c r="A914" t="s">
        <v>19</v>
      </c>
      <c r="B914" t="s">
        <v>613</v>
      </c>
      <c r="C914">
        <v>1004</v>
      </c>
      <c r="D914" s="3">
        <v>245000</v>
      </c>
      <c r="E914" s="1">
        <f>datos_limpios[[#This Row],[Price INR   ]]*0.011</f>
        <v>2695</v>
      </c>
      <c r="F914">
        <v>2015</v>
      </c>
      <c r="G914">
        <v>72000</v>
      </c>
      <c r="H914" t="s">
        <v>92</v>
      </c>
      <c r="I914" t="s">
        <v>14</v>
      </c>
      <c r="J914" t="s">
        <v>80</v>
      </c>
      <c r="K914" t="s">
        <v>23</v>
      </c>
      <c r="L914" t="s">
        <v>75</v>
      </c>
      <c r="M914" t="s">
        <v>76</v>
      </c>
      <c r="N914" s="2" t="str">
        <f t="shared" si="14"/>
        <v/>
      </c>
      <c r="O914">
        <v>3.395</v>
      </c>
      <c r="P914">
        <v>1.49</v>
      </c>
      <c r="Q914">
        <v>1.4750000000000001</v>
      </c>
      <c r="R914">
        <v>5</v>
      </c>
      <c r="S914" t="str">
        <f>IF(datos_limpios[[#This Row],[Seating Capacity ]]&gt;4,"SI","NO")</f>
        <v>SI</v>
      </c>
      <c r="T914">
        <v>35</v>
      </c>
    </row>
    <row r="915" spans="1:20" x14ac:dyDescent="0.3">
      <c r="A915" t="s">
        <v>19</v>
      </c>
      <c r="B915" t="s">
        <v>631</v>
      </c>
      <c r="C915">
        <v>1014</v>
      </c>
      <c r="D915" s="3">
        <v>260000</v>
      </c>
      <c r="E915" s="1">
        <f>datos_limpios[[#This Row],[Price INR   ]]*0.011</f>
        <v>2860</v>
      </c>
      <c r="F915">
        <v>2013</v>
      </c>
      <c r="G915">
        <v>89000</v>
      </c>
      <c r="H915" t="s">
        <v>92</v>
      </c>
      <c r="I915" t="s">
        <v>14</v>
      </c>
      <c r="J915" t="s">
        <v>80</v>
      </c>
      <c r="K915" t="s">
        <v>16</v>
      </c>
      <c r="L915" t="s">
        <v>72</v>
      </c>
      <c r="M915" t="s">
        <v>632</v>
      </c>
      <c r="N915" s="2" t="str">
        <f t="shared" si="14"/>
        <v/>
      </c>
      <c r="O915">
        <v>3.5390000000000001</v>
      </c>
      <c r="P915">
        <v>1.4750000000000001</v>
      </c>
      <c r="Q915">
        <v>1.7</v>
      </c>
      <c r="R915">
        <v>5</v>
      </c>
      <c r="S915" t="str">
        <f>IF(datos_limpios[[#This Row],[Seating Capacity ]]&gt;4,"SI","NO")</f>
        <v>SI</v>
      </c>
      <c r="T915">
        <v>35</v>
      </c>
    </row>
    <row r="916" spans="1:20" x14ac:dyDescent="0.3">
      <c r="A916" t="s">
        <v>19</v>
      </c>
      <c r="B916" t="s">
        <v>631</v>
      </c>
      <c r="C916">
        <v>1024</v>
      </c>
      <c r="D916" s="3">
        <v>280000</v>
      </c>
      <c r="E916" s="1">
        <f>datos_limpios[[#This Row],[Price INR   ]]*0.011</f>
        <v>3080</v>
      </c>
      <c r="F916">
        <v>2011</v>
      </c>
      <c r="G916">
        <v>54000</v>
      </c>
      <c r="H916" t="s">
        <v>92</v>
      </c>
      <c r="I916" t="s">
        <v>14</v>
      </c>
      <c r="J916" t="s">
        <v>80</v>
      </c>
      <c r="K916" t="s">
        <v>16</v>
      </c>
      <c r="L916" t="s">
        <v>72</v>
      </c>
      <c r="M916" t="s">
        <v>632</v>
      </c>
      <c r="N916" s="2" t="str">
        <f t="shared" si="14"/>
        <v/>
      </c>
      <c r="O916">
        <v>3.5390000000000001</v>
      </c>
      <c r="P916">
        <v>1.4750000000000001</v>
      </c>
      <c r="Q916">
        <v>1.7</v>
      </c>
      <c r="R916">
        <v>5</v>
      </c>
      <c r="S916" t="str">
        <f>IF(datos_limpios[[#This Row],[Seating Capacity ]]&gt;4,"SI","NO")</f>
        <v>SI</v>
      </c>
      <c r="T916">
        <v>35</v>
      </c>
    </row>
    <row r="917" spans="1:20" x14ac:dyDescent="0.3">
      <c r="A917" t="s">
        <v>19</v>
      </c>
      <c r="B917" t="s">
        <v>1203</v>
      </c>
      <c r="C917">
        <v>1041</v>
      </c>
      <c r="D917" s="3">
        <v>299000</v>
      </c>
      <c r="E917" s="1">
        <f>datos_limpios[[#This Row],[Price INR   ]]*0.011</f>
        <v>3289</v>
      </c>
      <c r="F917">
        <v>2017</v>
      </c>
      <c r="G917">
        <v>45000</v>
      </c>
      <c r="H917" t="s">
        <v>92</v>
      </c>
      <c r="I917" t="s">
        <v>14</v>
      </c>
      <c r="J917" t="s">
        <v>80</v>
      </c>
      <c r="K917" t="s">
        <v>16</v>
      </c>
      <c r="L917" t="s">
        <v>75</v>
      </c>
      <c r="M917" t="s">
        <v>1204</v>
      </c>
      <c r="N917" s="2" t="str">
        <f t="shared" si="14"/>
        <v/>
      </c>
      <c r="O917">
        <v>3.395</v>
      </c>
      <c r="P917">
        <v>1.49</v>
      </c>
      <c r="Q917">
        <v>1.4750000000000001</v>
      </c>
      <c r="R917">
        <v>5</v>
      </c>
      <c r="S917" t="str">
        <f>IF(datos_limpios[[#This Row],[Seating Capacity ]]&gt;4,"SI","NO")</f>
        <v>SI</v>
      </c>
      <c r="T917">
        <v>35</v>
      </c>
    </row>
    <row r="918" spans="1:20" x14ac:dyDescent="0.3">
      <c r="A918" t="s">
        <v>19</v>
      </c>
      <c r="B918" t="s">
        <v>224</v>
      </c>
      <c r="C918">
        <v>1083</v>
      </c>
      <c r="D918" s="3">
        <v>375000</v>
      </c>
      <c r="E918" s="1">
        <f>datos_limpios[[#This Row],[Price INR   ]]*0.011</f>
        <v>4125</v>
      </c>
      <c r="F918">
        <v>2015</v>
      </c>
      <c r="G918">
        <v>64000</v>
      </c>
      <c r="H918" t="s">
        <v>92</v>
      </c>
      <c r="I918" t="s">
        <v>14</v>
      </c>
      <c r="J918" t="s">
        <v>80</v>
      </c>
      <c r="K918" t="s">
        <v>16</v>
      </c>
      <c r="L918" t="s">
        <v>72</v>
      </c>
      <c r="M918" t="s">
        <v>225</v>
      </c>
      <c r="N918" s="2" t="str">
        <f t="shared" si="14"/>
        <v/>
      </c>
      <c r="O918">
        <v>3.5990000000000002</v>
      </c>
      <c r="P918">
        <v>1.4950000000000001</v>
      </c>
      <c r="Q918">
        <v>1.7</v>
      </c>
      <c r="R918">
        <v>5</v>
      </c>
      <c r="S918" t="str">
        <f>IF(datos_limpios[[#This Row],[Seating Capacity ]]&gt;4,"SI","NO")</f>
        <v>SI</v>
      </c>
      <c r="T918">
        <v>35</v>
      </c>
    </row>
    <row r="919" spans="1:20" x14ac:dyDescent="0.3">
      <c r="A919" t="s">
        <v>19</v>
      </c>
      <c r="B919" t="s">
        <v>494</v>
      </c>
      <c r="C919">
        <v>1087</v>
      </c>
      <c r="D919" s="3">
        <v>380000</v>
      </c>
      <c r="E919" s="1">
        <f>datos_limpios[[#This Row],[Price INR   ]]*0.011</f>
        <v>4180</v>
      </c>
      <c r="F919">
        <v>2018</v>
      </c>
      <c r="G919">
        <v>68320</v>
      </c>
      <c r="H919" t="s">
        <v>92</v>
      </c>
      <c r="I919" t="s">
        <v>14</v>
      </c>
      <c r="J919" t="s">
        <v>80</v>
      </c>
      <c r="K919" t="s">
        <v>16</v>
      </c>
      <c r="L919" t="s">
        <v>72</v>
      </c>
      <c r="M919" t="s">
        <v>225</v>
      </c>
      <c r="N919" s="2" t="str">
        <f t="shared" si="14"/>
        <v/>
      </c>
      <c r="O919">
        <v>3.5990000000000002</v>
      </c>
      <c r="P919">
        <v>1.4950000000000001</v>
      </c>
      <c r="Q919">
        <v>1.7</v>
      </c>
      <c r="R919">
        <v>5</v>
      </c>
      <c r="S919" t="str">
        <f>IF(datos_limpios[[#This Row],[Seating Capacity ]]&gt;4,"SI","NO")</f>
        <v>SI</v>
      </c>
      <c r="T919">
        <v>35</v>
      </c>
    </row>
    <row r="920" spans="1:20" x14ac:dyDescent="0.3">
      <c r="A920" t="s">
        <v>19</v>
      </c>
      <c r="B920" t="s">
        <v>425</v>
      </c>
      <c r="C920">
        <v>1191</v>
      </c>
      <c r="D920" s="3">
        <v>550000</v>
      </c>
      <c r="E920" s="1">
        <f>datos_limpios[[#This Row],[Price INR   ]]*0.011</f>
        <v>6050</v>
      </c>
      <c r="F920">
        <v>2019</v>
      </c>
      <c r="G920">
        <v>48000</v>
      </c>
      <c r="H920" t="s">
        <v>92</v>
      </c>
      <c r="I920" t="s">
        <v>14</v>
      </c>
      <c r="J920" t="s">
        <v>80</v>
      </c>
      <c r="K920" t="s">
        <v>16</v>
      </c>
      <c r="L920" t="s">
        <v>72</v>
      </c>
      <c r="M920" t="s">
        <v>426</v>
      </c>
      <c r="N920" s="2" t="str">
        <f t="shared" si="14"/>
        <v/>
      </c>
      <c r="O920">
        <v>3.6549999999999998</v>
      </c>
      <c r="P920">
        <v>1.62</v>
      </c>
      <c r="Q920">
        <v>1.675</v>
      </c>
      <c r="R920">
        <v>5</v>
      </c>
      <c r="S920" t="str">
        <f>IF(datos_limpios[[#This Row],[Seating Capacity ]]&gt;4,"SI","NO")</f>
        <v>SI</v>
      </c>
      <c r="T920">
        <v>60</v>
      </c>
    </row>
    <row r="921" spans="1:20" x14ac:dyDescent="0.3">
      <c r="A921" t="s">
        <v>19</v>
      </c>
      <c r="B921" t="s">
        <v>494</v>
      </c>
      <c r="C921">
        <v>1248</v>
      </c>
      <c r="D921" s="3">
        <v>625000</v>
      </c>
      <c r="E921" s="1">
        <f>datos_limpios[[#This Row],[Price INR   ]]*0.011</f>
        <v>6875</v>
      </c>
      <c r="F921">
        <v>2021</v>
      </c>
      <c r="G921">
        <v>18000</v>
      </c>
      <c r="H921" t="s">
        <v>92</v>
      </c>
      <c r="I921" t="s">
        <v>14</v>
      </c>
      <c r="J921" t="s">
        <v>80</v>
      </c>
      <c r="K921" t="s">
        <v>16</v>
      </c>
      <c r="L921" t="s">
        <v>72</v>
      </c>
      <c r="M921" t="s">
        <v>225</v>
      </c>
      <c r="N921" s="2" t="str">
        <f t="shared" si="14"/>
        <v/>
      </c>
      <c r="O921">
        <v>3.5990000000000002</v>
      </c>
      <c r="P921">
        <v>1.4950000000000001</v>
      </c>
      <c r="Q921">
        <v>1.7</v>
      </c>
      <c r="R921">
        <v>5</v>
      </c>
      <c r="S921" t="str">
        <f>IF(datos_limpios[[#This Row],[Seating Capacity ]]&gt;4,"SI","NO")</f>
        <v>SI</v>
      </c>
      <c r="T921">
        <v>35</v>
      </c>
    </row>
    <row r="922" spans="1:20" x14ac:dyDescent="0.3">
      <c r="A922" t="s">
        <v>19</v>
      </c>
      <c r="B922" t="s">
        <v>812</v>
      </c>
      <c r="C922">
        <v>1340</v>
      </c>
      <c r="D922" s="3">
        <v>800000</v>
      </c>
      <c r="E922" s="1">
        <f>datos_limpios[[#This Row],[Price INR   ]]*0.011</f>
        <v>8800</v>
      </c>
      <c r="F922">
        <v>2017</v>
      </c>
      <c r="G922">
        <v>76642</v>
      </c>
      <c r="H922" t="s">
        <v>92</v>
      </c>
      <c r="I922" t="s">
        <v>14</v>
      </c>
      <c r="J922" t="s">
        <v>80</v>
      </c>
      <c r="K922" t="s">
        <v>16</v>
      </c>
      <c r="L922" t="s">
        <v>39</v>
      </c>
      <c r="M922" t="s">
        <v>813</v>
      </c>
      <c r="N922" s="2" t="str">
        <f t="shared" si="14"/>
        <v/>
      </c>
      <c r="O922">
        <v>4.2960000000000003</v>
      </c>
      <c r="P922">
        <v>1.6950000000000001</v>
      </c>
      <c r="Q922">
        <v>1.6850000000000001</v>
      </c>
      <c r="R922">
        <v>7</v>
      </c>
      <c r="S922" t="str">
        <f>IF(datos_limpios[[#This Row],[Seating Capacity ]]&gt;4,"SI","NO")</f>
        <v>SI</v>
      </c>
      <c r="T922">
        <v>45</v>
      </c>
    </row>
    <row r="923" spans="1:20" x14ac:dyDescent="0.3">
      <c r="A923" t="s">
        <v>128</v>
      </c>
      <c r="B923" t="s">
        <v>854</v>
      </c>
      <c r="C923">
        <v>2</v>
      </c>
      <c r="D923" s="3">
        <v>975000</v>
      </c>
      <c r="E923" s="1">
        <f>datos_limpios[[#This Row],[Price INR   ]]*0.011</f>
        <v>10725</v>
      </c>
      <c r="F923">
        <v>2011</v>
      </c>
      <c r="G923">
        <v>75000</v>
      </c>
      <c r="H923" t="s">
        <v>21</v>
      </c>
      <c r="I923" t="s">
        <v>43</v>
      </c>
      <c r="J923" t="s">
        <v>80</v>
      </c>
      <c r="K923" t="s">
        <v>16</v>
      </c>
      <c r="L923" t="s">
        <v>130</v>
      </c>
      <c r="M923" t="s">
        <v>131</v>
      </c>
      <c r="N923" s="2" t="str">
        <f t="shared" si="14"/>
        <v/>
      </c>
      <c r="O923">
        <v>4.7009999999999996</v>
      </c>
      <c r="P923">
        <v>1.8260000000000001</v>
      </c>
      <c r="Q923">
        <v>1.427</v>
      </c>
      <c r="R923">
        <v>5</v>
      </c>
      <c r="S923" t="str">
        <f>IF(datos_limpios[[#This Row],[Seating Capacity ]]&gt;4,"SI","NO")</f>
        <v>SI</v>
      </c>
      <c r="T923">
        <v>63</v>
      </c>
    </row>
    <row r="924" spans="1:20" x14ac:dyDescent="0.3">
      <c r="A924" t="s">
        <v>128</v>
      </c>
      <c r="B924" t="s">
        <v>1397</v>
      </c>
      <c r="C924">
        <v>25</v>
      </c>
      <c r="D924" s="3">
        <v>1525000</v>
      </c>
      <c r="E924" s="1">
        <f>datos_limpios[[#This Row],[Price INR   ]]*0.011</f>
        <v>16775</v>
      </c>
      <c r="F924">
        <v>2015</v>
      </c>
      <c r="G924">
        <v>49000</v>
      </c>
      <c r="H924" t="s">
        <v>21</v>
      </c>
      <c r="I924" t="s">
        <v>43</v>
      </c>
      <c r="J924" t="s">
        <v>80</v>
      </c>
      <c r="K924" t="s">
        <v>16</v>
      </c>
      <c r="L924" t="s">
        <v>130</v>
      </c>
      <c r="M924" t="s">
        <v>131</v>
      </c>
      <c r="N924" s="2" t="str">
        <f t="shared" si="14"/>
        <v/>
      </c>
      <c r="O924">
        <v>4.7009999999999996</v>
      </c>
      <c r="P924">
        <v>1.8260000000000001</v>
      </c>
      <c r="Q924">
        <v>1.427</v>
      </c>
      <c r="R924">
        <v>5</v>
      </c>
      <c r="S924" t="str">
        <f>IF(datos_limpios[[#This Row],[Seating Capacity ]]&gt;4,"SI","NO")</f>
        <v>SI</v>
      </c>
      <c r="T924">
        <v>63</v>
      </c>
    </row>
    <row r="925" spans="1:20" x14ac:dyDescent="0.3">
      <c r="A925" t="s">
        <v>128</v>
      </c>
      <c r="B925" t="s">
        <v>682</v>
      </c>
      <c r="C925">
        <v>36</v>
      </c>
      <c r="D925" s="3">
        <v>1775000</v>
      </c>
      <c r="E925" s="1">
        <f>datos_limpios[[#This Row],[Price INR   ]]*0.011</f>
        <v>19525</v>
      </c>
      <c r="F925">
        <v>2015</v>
      </c>
      <c r="G925">
        <v>80000</v>
      </c>
      <c r="H925" t="s">
        <v>21</v>
      </c>
      <c r="I925" t="s">
        <v>43</v>
      </c>
      <c r="J925" t="s">
        <v>80</v>
      </c>
      <c r="K925" t="s">
        <v>16</v>
      </c>
      <c r="L925" t="s">
        <v>130</v>
      </c>
      <c r="M925" t="s">
        <v>365</v>
      </c>
      <c r="N925" s="2" t="str">
        <f t="shared" si="14"/>
        <v/>
      </c>
      <c r="O925">
        <v>4.3849999999999998</v>
      </c>
      <c r="P925">
        <v>1.831</v>
      </c>
      <c r="Q925">
        <v>1.6080000000000001</v>
      </c>
      <c r="R925">
        <v>5</v>
      </c>
      <c r="S925" t="str">
        <f>IF(datos_limpios[[#This Row],[Seating Capacity ]]&gt;4,"SI","NO")</f>
        <v>SI</v>
      </c>
      <c r="T925">
        <v>64</v>
      </c>
    </row>
    <row r="926" spans="1:20" x14ac:dyDescent="0.3">
      <c r="A926" t="s">
        <v>128</v>
      </c>
      <c r="B926" t="s">
        <v>209</v>
      </c>
      <c r="C926">
        <v>49</v>
      </c>
      <c r="D926" s="3">
        <v>2100000</v>
      </c>
      <c r="E926" s="1">
        <f>datos_limpios[[#This Row],[Price INR   ]]*0.011</f>
        <v>23100</v>
      </c>
      <c r="F926">
        <v>2017</v>
      </c>
      <c r="G926">
        <v>42000</v>
      </c>
      <c r="H926" t="s">
        <v>21</v>
      </c>
      <c r="I926" t="s">
        <v>43</v>
      </c>
      <c r="J926" t="s">
        <v>80</v>
      </c>
      <c r="K926" t="s">
        <v>16</v>
      </c>
      <c r="L926" t="s">
        <v>130</v>
      </c>
      <c r="M926" t="s">
        <v>210</v>
      </c>
      <c r="N926" s="2" t="str">
        <f t="shared" si="14"/>
        <v/>
      </c>
      <c r="O926">
        <v>4.3849999999999998</v>
      </c>
      <c r="P926">
        <v>1.831</v>
      </c>
      <c r="Q926">
        <v>1.6080000000000001</v>
      </c>
      <c r="R926">
        <v>5</v>
      </c>
      <c r="S926" t="str">
        <f>IF(datos_limpios[[#This Row],[Seating Capacity ]]&gt;4,"SI","NO")</f>
        <v>SI</v>
      </c>
      <c r="T926">
        <v>64</v>
      </c>
    </row>
    <row r="927" spans="1:20" x14ac:dyDescent="0.3">
      <c r="A927" t="s">
        <v>128</v>
      </c>
      <c r="B927" t="s">
        <v>718</v>
      </c>
      <c r="C927">
        <v>58</v>
      </c>
      <c r="D927" s="3">
        <v>2400000</v>
      </c>
      <c r="E927" s="1">
        <f>datos_limpios[[#This Row],[Price INR   ]]*0.011</f>
        <v>26400</v>
      </c>
      <c r="F927">
        <v>2017</v>
      </c>
      <c r="G927">
        <v>59267</v>
      </c>
      <c r="H927" t="s">
        <v>21</v>
      </c>
      <c r="I927" t="s">
        <v>43</v>
      </c>
      <c r="J927" t="s">
        <v>80</v>
      </c>
      <c r="K927" t="s">
        <v>16</v>
      </c>
      <c r="L927" t="s">
        <v>130</v>
      </c>
      <c r="M927" t="s">
        <v>275</v>
      </c>
      <c r="N927" s="2" t="str">
        <f t="shared" si="14"/>
        <v/>
      </c>
      <c r="O927">
        <v>4.726</v>
      </c>
      <c r="P927">
        <v>1.8420000000000001</v>
      </c>
      <c r="Q927">
        <v>1.427</v>
      </c>
      <c r="R927">
        <v>5</v>
      </c>
      <c r="S927" t="str">
        <f>IF(datos_limpios[[#This Row],[Seating Capacity ]]&gt;4,"SI","NO")</f>
        <v>SI</v>
      </c>
      <c r="T927">
        <v>54</v>
      </c>
    </row>
    <row r="928" spans="1:20" x14ac:dyDescent="0.3">
      <c r="A928" t="s">
        <v>41</v>
      </c>
      <c r="B928" t="s">
        <v>178</v>
      </c>
      <c r="C928">
        <v>121</v>
      </c>
      <c r="D928" s="3">
        <v>1090000</v>
      </c>
      <c r="E928" s="1">
        <f>datos_limpios[[#This Row],[Price INR   ]]*0.011</f>
        <v>11990</v>
      </c>
      <c r="F928">
        <v>2012</v>
      </c>
      <c r="G928">
        <v>65000</v>
      </c>
      <c r="H928" t="s">
        <v>21</v>
      </c>
      <c r="I928" t="s">
        <v>43</v>
      </c>
      <c r="J928" t="s">
        <v>80</v>
      </c>
      <c r="K928" t="s">
        <v>23</v>
      </c>
      <c r="L928" t="s">
        <v>44</v>
      </c>
      <c r="M928" t="s">
        <v>179</v>
      </c>
      <c r="N928" s="2" t="str">
        <f t="shared" si="14"/>
        <v/>
      </c>
      <c r="O928">
        <v>4.6479999999999997</v>
      </c>
      <c r="P928">
        <v>1.881</v>
      </c>
      <c r="Q928">
        <v>1.661</v>
      </c>
      <c r="R928">
        <v>5</v>
      </c>
      <c r="S928" t="str">
        <f>IF(datos_limpios[[#This Row],[Seating Capacity ]]&gt;4,"SI","NO")</f>
        <v>SI</v>
      </c>
      <c r="T928">
        <v>67</v>
      </c>
    </row>
    <row r="929" spans="1:20" x14ac:dyDescent="0.3">
      <c r="A929" t="s">
        <v>41</v>
      </c>
      <c r="B929" t="s">
        <v>461</v>
      </c>
      <c r="C929">
        <v>122</v>
      </c>
      <c r="D929" s="3">
        <v>1195000</v>
      </c>
      <c r="E929" s="1">
        <f>datos_limpios[[#This Row],[Price INR   ]]*0.011</f>
        <v>13145</v>
      </c>
      <c r="F929">
        <v>2010</v>
      </c>
      <c r="G929">
        <v>74000</v>
      </c>
      <c r="H929" t="s">
        <v>21</v>
      </c>
      <c r="I929" t="s">
        <v>43</v>
      </c>
      <c r="J929" t="s">
        <v>80</v>
      </c>
      <c r="K929" t="s">
        <v>23</v>
      </c>
      <c r="L929" t="s">
        <v>462</v>
      </c>
      <c r="M929" t="s">
        <v>463</v>
      </c>
      <c r="N929" s="2" t="str">
        <f t="shared" si="14"/>
        <v/>
      </c>
      <c r="O929">
        <v>4.8410000000000002</v>
      </c>
      <c r="P929">
        <v>1.8460000000000001</v>
      </c>
      <c r="Q929">
        <v>1.468</v>
      </c>
      <c r="R929">
        <v>5</v>
      </c>
      <c r="S929" t="str">
        <f>IF(datos_limpios[[#This Row],[Seating Capacity ]]&gt;4,"SI","NO")</f>
        <v>SI</v>
      </c>
      <c r="T929">
        <v>70</v>
      </c>
    </row>
    <row r="930" spans="1:20" x14ac:dyDescent="0.3">
      <c r="A930" t="s">
        <v>41</v>
      </c>
      <c r="B930" t="s">
        <v>488</v>
      </c>
      <c r="C930">
        <v>135</v>
      </c>
      <c r="D930" s="3">
        <v>2149000</v>
      </c>
      <c r="E930" s="1">
        <f>datos_limpios[[#This Row],[Price INR   ]]*0.011</f>
        <v>23639</v>
      </c>
      <c r="F930">
        <v>2015</v>
      </c>
      <c r="G930">
        <v>69000</v>
      </c>
      <c r="H930" t="s">
        <v>21</v>
      </c>
      <c r="I930" t="s">
        <v>43</v>
      </c>
      <c r="J930" t="s">
        <v>80</v>
      </c>
      <c r="K930" t="s">
        <v>16</v>
      </c>
      <c r="L930" t="s">
        <v>44</v>
      </c>
      <c r="M930" t="s">
        <v>45</v>
      </c>
      <c r="N930" s="2" t="str">
        <f t="shared" si="14"/>
        <v/>
      </c>
      <c r="O930">
        <v>4.9359999999999999</v>
      </c>
      <c r="P930">
        <v>1.8680000000000001</v>
      </c>
      <c r="Q930">
        <v>1.4790000000000001</v>
      </c>
      <c r="R930">
        <v>5</v>
      </c>
      <c r="S930" t="str">
        <f>IF(datos_limpios[[#This Row],[Seating Capacity ]]&gt;4,"SI","NO")</f>
        <v>SI</v>
      </c>
      <c r="T930">
        <v>65</v>
      </c>
    </row>
    <row r="931" spans="1:20" x14ac:dyDescent="0.3">
      <c r="A931" t="s">
        <v>832</v>
      </c>
      <c r="B931" t="s">
        <v>1305</v>
      </c>
      <c r="C931">
        <v>211</v>
      </c>
      <c r="D931" s="3">
        <v>229999</v>
      </c>
      <c r="E931" s="1">
        <f>datos_limpios[[#This Row],[Price INR   ]]*0.011</f>
        <v>2529.989</v>
      </c>
      <c r="F931">
        <v>2011</v>
      </c>
      <c r="G931">
        <v>41215</v>
      </c>
      <c r="H931" t="s">
        <v>21</v>
      </c>
      <c r="I931" t="s">
        <v>14</v>
      </c>
      <c r="J931" t="s">
        <v>80</v>
      </c>
      <c r="K931" t="s">
        <v>16</v>
      </c>
      <c r="L931" t="s">
        <v>1306</v>
      </c>
      <c r="M931" t="s">
        <v>1307</v>
      </c>
      <c r="N931" s="2" t="str">
        <f t="shared" si="14"/>
        <v/>
      </c>
      <c r="O931">
        <v>3.64</v>
      </c>
      <c r="P931">
        <v>1.595</v>
      </c>
      <c r="Q931">
        <v>1.52</v>
      </c>
      <c r="R931">
        <v>5</v>
      </c>
      <c r="S931" t="str">
        <f>IF(datos_limpios[[#This Row],[Seating Capacity ]]&gt;4,"SI","NO")</f>
        <v>SI</v>
      </c>
      <c r="T931">
        <v>35</v>
      </c>
    </row>
    <row r="932" spans="1:20" x14ac:dyDescent="0.3">
      <c r="A932" t="s">
        <v>832</v>
      </c>
      <c r="B932" t="s">
        <v>872</v>
      </c>
      <c r="C932">
        <v>214</v>
      </c>
      <c r="D932" s="3">
        <v>400000</v>
      </c>
      <c r="E932" s="1">
        <f>datos_limpios[[#This Row],[Price INR   ]]*0.011</f>
        <v>4400</v>
      </c>
      <c r="F932">
        <v>2011</v>
      </c>
      <c r="G932">
        <v>80000</v>
      </c>
      <c r="H932" t="s">
        <v>21</v>
      </c>
      <c r="I932" t="s">
        <v>14</v>
      </c>
      <c r="J932" t="s">
        <v>80</v>
      </c>
      <c r="K932" t="s">
        <v>184</v>
      </c>
      <c r="L932" t="s">
        <v>232</v>
      </c>
      <c r="M932" t="s">
        <v>873</v>
      </c>
      <c r="N932" s="2" t="str">
        <f t="shared" si="14"/>
        <v/>
      </c>
      <c r="O932">
        <v>4.5970000000000004</v>
      </c>
      <c r="P932">
        <v>1.788</v>
      </c>
      <c r="Q932">
        <v>1.4770000000000001</v>
      </c>
      <c r="R932">
        <v>5</v>
      </c>
      <c r="S932" t="str">
        <f>IF(datos_limpios[[#This Row],[Seating Capacity ]]&gt;4,"SI","NO")</f>
        <v>SI</v>
      </c>
      <c r="T932">
        <v>60</v>
      </c>
    </row>
    <row r="933" spans="1:20" x14ac:dyDescent="0.3">
      <c r="A933" t="s">
        <v>107</v>
      </c>
      <c r="B933" t="s">
        <v>532</v>
      </c>
      <c r="C933">
        <v>234</v>
      </c>
      <c r="D933" s="3">
        <v>285000</v>
      </c>
      <c r="E933" s="1">
        <f>datos_limpios[[#This Row],[Price INR   ]]*0.011</f>
        <v>3135</v>
      </c>
      <c r="F933">
        <v>2013</v>
      </c>
      <c r="G933">
        <v>72000</v>
      </c>
      <c r="H933" t="s">
        <v>21</v>
      </c>
      <c r="I933" t="s">
        <v>14</v>
      </c>
      <c r="J933" t="s">
        <v>80</v>
      </c>
      <c r="K933" t="s">
        <v>16</v>
      </c>
      <c r="L933" t="s">
        <v>201</v>
      </c>
      <c r="M933" t="s">
        <v>523</v>
      </c>
      <c r="N933" s="2" t="str">
        <f t="shared" si="14"/>
        <v/>
      </c>
      <c r="O933">
        <v>3.9990000000000001</v>
      </c>
      <c r="P933">
        <v>1.7649999999999999</v>
      </c>
      <c r="Q933">
        <v>1.708</v>
      </c>
      <c r="R933">
        <v>5</v>
      </c>
      <c r="S933" t="str">
        <f>IF(datos_limpios[[#This Row],[Seating Capacity ]]&gt;4,"SI","NO")</f>
        <v>SI</v>
      </c>
      <c r="T933">
        <v>52</v>
      </c>
    </row>
    <row r="934" spans="1:20" x14ac:dyDescent="0.3">
      <c r="A934" t="s">
        <v>107</v>
      </c>
      <c r="B934" t="s">
        <v>1462</v>
      </c>
      <c r="C934">
        <v>237</v>
      </c>
      <c r="D934" s="3">
        <v>350000</v>
      </c>
      <c r="E934" s="1">
        <f>datos_limpios[[#This Row],[Price INR   ]]*0.011</f>
        <v>3850</v>
      </c>
      <c r="F934">
        <v>2012</v>
      </c>
      <c r="G934">
        <v>85000</v>
      </c>
      <c r="H934" t="s">
        <v>21</v>
      </c>
      <c r="I934" t="s">
        <v>14</v>
      </c>
      <c r="J934" t="s">
        <v>80</v>
      </c>
      <c r="K934" t="s">
        <v>16</v>
      </c>
      <c r="L934" t="s">
        <v>201</v>
      </c>
      <c r="M934" t="s">
        <v>523</v>
      </c>
      <c r="N934" s="2" t="str">
        <f t="shared" si="14"/>
        <v/>
      </c>
      <c r="O934">
        <v>4.32</v>
      </c>
      <c r="P934">
        <v>1.764</v>
      </c>
      <c r="Q934">
        <v>1.486</v>
      </c>
      <c r="R934">
        <v>5</v>
      </c>
      <c r="S934" t="str">
        <f>IF(datos_limpios[[#This Row],[Seating Capacity ]]&gt;4,"SI","NO")</f>
        <v>SI</v>
      </c>
      <c r="T934">
        <v>40</v>
      </c>
    </row>
    <row r="935" spans="1:20" x14ac:dyDescent="0.3">
      <c r="A935" t="s">
        <v>107</v>
      </c>
      <c r="B935" t="s">
        <v>564</v>
      </c>
      <c r="C935">
        <v>240</v>
      </c>
      <c r="D935" s="3">
        <v>445000</v>
      </c>
      <c r="E935" s="1">
        <f>datos_limpios[[#This Row],[Price INR   ]]*0.011</f>
        <v>4895</v>
      </c>
      <c r="F935">
        <v>2014</v>
      </c>
      <c r="G935">
        <v>38985</v>
      </c>
      <c r="H935" t="s">
        <v>21</v>
      </c>
      <c r="I935" t="s">
        <v>14</v>
      </c>
      <c r="J935" t="s">
        <v>80</v>
      </c>
      <c r="K935" t="s">
        <v>16</v>
      </c>
      <c r="L935" t="s">
        <v>201</v>
      </c>
      <c r="M935" t="s">
        <v>349</v>
      </c>
      <c r="N935" s="2" t="str">
        <f t="shared" si="14"/>
        <v/>
      </c>
      <c r="O935">
        <v>3.9980000000000002</v>
      </c>
      <c r="P935">
        <v>1.7649999999999999</v>
      </c>
      <c r="Q935">
        <v>1.647</v>
      </c>
      <c r="R935">
        <v>5</v>
      </c>
      <c r="S935" t="str">
        <f>IF(datos_limpios[[#This Row],[Seating Capacity ]]&gt;4,"SI","NO")</f>
        <v>SI</v>
      </c>
      <c r="T935">
        <v>52</v>
      </c>
    </row>
    <row r="936" spans="1:20" x14ac:dyDescent="0.3">
      <c r="A936" t="s">
        <v>107</v>
      </c>
      <c r="B936" t="s">
        <v>648</v>
      </c>
      <c r="C936">
        <v>241</v>
      </c>
      <c r="D936" s="3">
        <v>450000</v>
      </c>
      <c r="E936" s="1">
        <f>datos_limpios[[#This Row],[Price INR   ]]*0.011</f>
        <v>4950</v>
      </c>
      <c r="F936">
        <v>2016</v>
      </c>
      <c r="G936">
        <v>44613</v>
      </c>
      <c r="H936" t="s">
        <v>21</v>
      </c>
      <c r="I936" t="s">
        <v>14</v>
      </c>
      <c r="J936" t="s">
        <v>80</v>
      </c>
      <c r="K936" t="s">
        <v>16</v>
      </c>
      <c r="L936" t="s">
        <v>201</v>
      </c>
      <c r="M936" t="s">
        <v>349</v>
      </c>
      <c r="N936" s="2" t="str">
        <f t="shared" si="14"/>
        <v/>
      </c>
      <c r="O936">
        <v>3.9950000000000001</v>
      </c>
      <c r="P936">
        <v>1.6950000000000001</v>
      </c>
      <c r="Q936">
        <v>1.5249999999999999</v>
      </c>
      <c r="R936">
        <v>5</v>
      </c>
      <c r="S936" t="str">
        <f>IF(datos_limpios[[#This Row],[Seating Capacity ]]&gt;4,"SI","NO")</f>
        <v>SI</v>
      </c>
      <c r="T936">
        <v>40</v>
      </c>
    </row>
    <row r="937" spans="1:20" x14ac:dyDescent="0.3">
      <c r="A937" t="s">
        <v>107</v>
      </c>
      <c r="B937" t="s">
        <v>564</v>
      </c>
      <c r="C937">
        <v>251</v>
      </c>
      <c r="D937" s="3">
        <v>585000</v>
      </c>
      <c r="E937" s="1">
        <f>datos_limpios[[#This Row],[Price INR   ]]*0.011</f>
        <v>6435</v>
      </c>
      <c r="F937">
        <v>2016</v>
      </c>
      <c r="G937">
        <v>62591</v>
      </c>
      <c r="H937" t="s">
        <v>21</v>
      </c>
      <c r="I937" t="s">
        <v>14</v>
      </c>
      <c r="J937" t="s">
        <v>80</v>
      </c>
      <c r="K937" t="s">
        <v>16</v>
      </c>
      <c r="L937" t="s">
        <v>201</v>
      </c>
      <c r="M937" t="s">
        <v>349</v>
      </c>
      <c r="N937" s="2" t="str">
        <f t="shared" si="14"/>
        <v/>
      </c>
      <c r="O937">
        <v>3.9980000000000002</v>
      </c>
      <c r="P937">
        <v>1.7649999999999999</v>
      </c>
      <c r="Q937">
        <v>1.647</v>
      </c>
      <c r="R937">
        <v>5</v>
      </c>
      <c r="S937" t="str">
        <f>IF(datos_limpios[[#This Row],[Seating Capacity ]]&gt;4,"SI","NO")</f>
        <v>SI</v>
      </c>
      <c r="T937">
        <v>52</v>
      </c>
    </row>
    <row r="938" spans="1:20" x14ac:dyDescent="0.3">
      <c r="A938" t="s">
        <v>107</v>
      </c>
      <c r="B938" t="s">
        <v>1459</v>
      </c>
      <c r="C938">
        <v>252</v>
      </c>
      <c r="D938" s="3">
        <v>595000</v>
      </c>
      <c r="E938" s="1">
        <f>datos_limpios[[#This Row],[Price INR   ]]*0.011</f>
        <v>6545</v>
      </c>
      <c r="F938">
        <v>2015</v>
      </c>
      <c r="G938">
        <v>43000</v>
      </c>
      <c r="H938" t="s">
        <v>21</v>
      </c>
      <c r="I938" t="s">
        <v>14</v>
      </c>
      <c r="J938" t="s">
        <v>80</v>
      </c>
      <c r="K938" t="s">
        <v>16</v>
      </c>
      <c r="L938" t="s">
        <v>201</v>
      </c>
      <c r="M938" t="s">
        <v>523</v>
      </c>
      <c r="N938" s="2" t="str">
        <f t="shared" si="14"/>
        <v/>
      </c>
      <c r="O938">
        <v>3.9990000000000001</v>
      </c>
      <c r="P938">
        <v>1.7649999999999999</v>
      </c>
      <c r="Q938">
        <v>1.708</v>
      </c>
      <c r="R938">
        <v>5</v>
      </c>
      <c r="S938" t="str">
        <f>IF(datos_limpios[[#This Row],[Seating Capacity ]]&gt;4,"SI","NO")</f>
        <v>SI</v>
      </c>
      <c r="T938">
        <v>52</v>
      </c>
    </row>
    <row r="939" spans="1:20" x14ac:dyDescent="0.3">
      <c r="A939" t="s">
        <v>107</v>
      </c>
      <c r="B939" t="s">
        <v>1218</v>
      </c>
      <c r="C939">
        <v>255</v>
      </c>
      <c r="D939" s="3">
        <v>675000</v>
      </c>
      <c r="E939" s="1">
        <f>datos_limpios[[#This Row],[Price INR   ]]*0.011</f>
        <v>7425</v>
      </c>
      <c r="F939">
        <v>2017</v>
      </c>
      <c r="G939">
        <v>81323</v>
      </c>
      <c r="H939" t="s">
        <v>21</v>
      </c>
      <c r="I939" t="s">
        <v>14</v>
      </c>
      <c r="J939" t="s">
        <v>80</v>
      </c>
      <c r="K939" t="s">
        <v>16</v>
      </c>
      <c r="L939" t="s">
        <v>201</v>
      </c>
      <c r="M939" t="s">
        <v>349</v>
      </c>
      <c r="N939" s="2" t="str">
        <f t="shared" si="14"/>
        <v/>
      </c>
      <c r="O939">
        <v>3.9980000000000002</v>
      </c>
      <c r="P939">
        <v>1.7649999999999999</v>
      </c>
      <c r="Q939">
        <v>1.647</v>
      </c>
      <c r="R939">
        <v>5</v>
      </c>
      <c r="S939" t="str">
        <f>IF(datos_limpios[[#This Row],[Seating Capacity ]]&gt;4,"SI","NO")</f>
        <v>SI</v>
      </c>
      <c r="T939">
        <v>52</v>
      </c>
    </row>
    <row r="940" spans="1:20" x14ac:dyDescent="0.3">
      <c r="A940" t="s">
        <v>107</v>
      </c>
      <c r="B940" t="s">
        <v>757</v>
      </c>
      <c r="C940">
        <v>266</v>
      </c>
      <c r="D940" s="3">
        <v>3300000</v>
      </c>
      <c r="E940" s="1">
        <f>datos_limpios[[#This Row],[Price INR   ]]*0.011</f>
        <v>36300</v>
      </c>
      <c r="F940">
        <v>2019</v>
      </c>
      <c r="G940">
        <v>42475</v>
      </c>
      <c r="H940" t="s">
        <v>21</v>
      </c>
      <c r="I940" t="s">
        <v>43</v>
      </c>
      <c r="J940" t="s">
        <v>80</v>
      </c>
      <c r="K940" t="s">
        <v>16</v>
      </c>
      <c r="L940" t="s">
        <v>685</v>
      </c>
      <c r="M940" t="s">
        <v>686</v>
      </c>
      <c r="N940" s="2" t="str">
        <f t="shared" si="14"/>
        <v/>
      </c>
      <c r="O940">
        <v>4.9029999999999996</v>
      </c>
      <c r="P940">
        <v>1.869</v>
      </c>
      <c r="Q940">
        <v>1.837</v>
      </c>
      <c r="R940">
        <v>7</v>
      </c>
      <c r="S940" t="str">
        <f>IF(datos_limpios[[#This Row],[Seating Capacity ]]&gt;4,"SI","NO")</f>
        <v>SI</v>
      </c>
      <c r="T940">
        <v>80</v>
      </c>
    </row>
    <row r="941" spans="1:20" x14ac:dyDescent="0.3">
      <c r="A941" t="s">
        <v>107</v>
      </c>
      <c r="B941" t="s">
        <v>684</v>
      </c>
      <c r="C941">
        <v>267</v>
      </c>
      <c r="D941" s="3">
        <v>3450000</v>
      </c>
      <c r="E941" s="1">
        <f>datos_limpios[[#This Row],[Price INR   ]]*0.011</f>
        <v>37950</v>
      </c>
      <c r="F941">
        <v>2019</v>
      </c>
      <c r="G941">
        <v>41526</v>
      </c>
      <c r="H941" t="s">
        <v>21</v>
      </c>
      <c r="I941" t="s">
        <v>43</v>
      </c>
      <c r="J941" t="s">
        <v>80</v>
      </c>
      <c r="K941" t="s">
        <v>16</v>
      </c>
      <c r="L941" t="s">
        <v>685</v>
      </c>
      <c r="M941" t="s">
        <v>686</v>
      </c>
      <c r="N941" s="2" t="str">
        <f t="shared" si="14"/>
        <v/>
      </c>
      <c r="O941">
        <v>4.8920000000000003</v>
      </c>
      <c r="P941">
        <v>1.86</v>
      </c>
      <c r="Q941">
        <v>1.837</v>
      </c>
      <c r="R941">
        <v>7</v>
      </c>
      <c r="S941" t="str">
        <f>IF(datos_limpios[[#This Row],[Seating Capacity ]]&gt;4,"SI","NO")</f>
        <v>SI</v>
      </c>
      <c r="T941">
        <v>80</v>
      </c>
    </row>
    <row r="942" spans="1:20" x14ac:dyDescent="0.3">
      <c r="A942" t="s">
        <v>11</v>
      </c>
      <c r="B942" t="s">
        <v>1260</v>
      </c>
      <c r="C942">
        <v>313</v>
      </c>
      <c r="D942" s="3">
        <v>425000</v>
      </c>
      <c r="E942" s="1">
        <f>datos_limpios[[#This Row],[Price INR   ]]*0.011</f>
        <v>4675</v>
      </c>
      <c r="F942">
        <v>2013</v>
      </c>
      <c r="G942">
        <v>79500</v>
      </c>
      <c r="H942" t="s">
        <v>21</v>
      </c>
      <c r="I942" t="s">
        <v>14</v>
      </c>
      <c r="J942" t="s">
        <v>80</v>
      </c>
      <c r="K942" t="s">
        <v>16</v>
      </c>
      <c r="L942" t="s">
        <v>201</v>
      </c>
      <c r="M942" t="s">
        <v>202</v>
      </c>
      <c r="N942" s="2" t="str">
        <f t="shared" si="14"/>
        <v/>
      </c>
      <c r="O942">
        <v>3.99</v>
      </c>
      <c r="P942">
        <v>1.68</v>
      </c>
      <c r="Q942">
        <v>1.5049999999999999</v>
      </c>
      <c r="R942">
        <v>5</v>
      </c>
      <c r="S942" t="str">
        <f>IF(datos_limpios[[#This Row],[Seating Capacity ]]&gt;4,"SI","NO")</f>
        <v>SI</v>
      </c>
      <c r="T942">
        <v>35</v>
      </c>
    </row>
    <row r="943" spans="1:20" x14ac:dyDescent="0.3">
      <c r="A943" t="s">
        <v>11</v>
      </c>
      <c r="B943" t="s">
        <v>1209</v>
      </c>
      <c r="C943">
        <v>339</v>
      </c>
      <c r="D943" s="3">
        <v>525000</v>
      </c>
      <c r="E943" s="1">
        <f>datos_limpios[[#This Row],[Price INR   ]]*0.011</f>
        <v>5775</v>
      </c>
      <c r="F943">
        <v>2015</v>
      </c>
      <c r="G943">
        <v>68244</v>
      </c>
      <c r="H943" t="s">
        <v>21</v>
      </c>
      <c r="I943" t="s">
        <v>14</v>
      </c>
      <c r="J943" t="s">
        <v>80</v>
      </c>
      <c r="K943" t="s">
        <v>23</v>
      </c>
      <c r="L943" t="s">
        <v>201</v>
      </c>
      <c r="M943" t="s">
        <v>1210</v>
      </c>
      <c r="N943" s="2" t="str">
        <f t="shared" si="14"/>
        <v/>
      </c>
      <c r="O943">
        <v>3.9550000000000001</v>
      </c>
      <c r="P943">
        <v>1.694</v>
      </c>
      <c r="Q943">
        <v>1.544</v>
      </c>
      <c r="R943">
        <v>5</v>
      </c>
      <c r="S943" t="str">
        <f>IF(datos_limpios[[#This Row],[Seating Capacity ]]&gt;4,"SI","NO")</f>
        <v>SI</v>
      </c>
      <c r="T943">
        <v>40</v>
      </c>
    </row>
    <row r="944" spans="1:20" x14ac:dyDescent="0.3">
      <c r="A944" t="s">
        <v>11</v>
      </c>
      <c r="B944" t="s">
        <v>583</v>
      </c>
      <c r="C944">
        <v>344</v>
      </c>
      <c r="D944" s="3">
        <v>550000</v>
      </c>
      <c r="E944" s="1">
        <f>datos_limpios[[#This Row],[Price INR   ]]*0.011</f>
        <v>6050</v>
      </c>
      <c r="F944">
        <v>2014</v>
      </c>
      <c r="G944">
        <v>85000</v>
      </c>
      <c r="H944" t="s">
        <v>21</v>
      </c>
      <c r="I944" t="s">
        <v>14</v>
      </c>
      <c r="J944" t="s">
        <v>80</v>
      </c>
      <c r="K944" t="s">
        <v>16</v>
      </c>
      <c r="L944" t="s">
        <v>201</v>
      </c>
      <c r="M944" t="s">
        <v>202</v>
      </c>
      <c r="N944" s="2" t="str">
        <f t="shared" si="14"/>
        <v/>
      </c>
      <c r="O944">
        <v>4.4400000000000004</v>
      </c>
      <c r="P944">
        <v>1.6950000000000001</v>
      </c>
      <c r="Q944">
        <v>1.4950000000000001</v>
      </c>
      <c r="R944">
        <v>5</v>
      </c>
      <c r="S944" t="str">
        <f>IF(datos_limpios[[#This Row],[Seating Capacity ]]&gt;4,"SI","NO")</f>
        <v>SI</v>
      </c>
      <c r="T944">
        <v>40</v>
      </c>
    </row>
    <row r="945" spans="1:20" x14ac:dyDescent="0.3">
      <c r="A945" t="s">
        <v>11</v>
      </c>
      <c r="B945" t="s">
        <v>660</v>
      </c>
      <c r="C945">
        <v>359</v>
      </c>
      <c r="D945" s="3">
        <v>600000</v>
      </c>
      <c r="E945" s="1">
        <f>datos_limpios[[#This Row],[Price INR   ]]*0.011</f>
        <v>6600</v>
      </c>
      <c r="F945">
        <v>2016</v>
      </c>
      <c r="G945">
        <v>70000</v>
      </c>
      <c r="H945" t="s">
        <v>21</v>
      </c>
      <c r="I945" t="s">
        <v>14</v>
      </c>
      <c r="J945" t="s">
        <v>80</v>
      </c>
      <c r="K945" t="s">
        <v>16</v>
      </c>
      <c r="L945" t="s">
        <v>201</v>
      </c>
      <c r="M945" t="s">
        <v>202</v>
      </c>
      <c r="N945" s="2" t="str">
        <f t="shared" si="14"/>
        <v/>
      </c>
      <c r="O945">
        <v>4.4400000000000004</v>
      </c>
      <c r="P945">
        <v>1.6950000000000001</v>
      </c>
      <c r="Q945">
        <v>1.4950000000000001</v>
      </c>
      <c r="R945">
        <v>5</v>
      </c>
      <c r="S945" t="str">
        <f>IF(datos_limpios[[#This Row],[Seating Capacity ]]&gt;4,"SI","NO")</f>
        <v>SI</v>
      </c>
      <c r="T945">
        <v>40</v>
      </c>
    </row>
    <row r="946" spans="1:20" x14ac:dyDescent="0.3">
      <c r="A946" t="s">
        <v>11</v>
      </c>
      <c r="B946" t="s">
        <v>1181</v>
      </c>
      <c r="C946">
        <v>388</v>
      </c>
      <c r="D946" s="3">
        <v>790000</v>
      </c>
      <c r="E946" s="1">
        <f>datos_limpios[[#This Row],[Price INR   ]]*0.011</f>
        <v>8690</v>
      </c>
      <c r="F946">
        <v>2018</v>
      </c>
      <c r="G946">
        <v>41000</v>
      </c>
      <c r="H946" t="s">
        <v>21</v>
      </c>
      <c r="I946" t="s">
        <v>14</v>
      </c>
      <c r="J946" t="s">
        <v>80</v>
      </c>
      <c r="K946" t="s">
        <v>16</v>
      </c>
      <c r="L946" t="s">
        <v>201</v>
      </c>
      <c r="M946" t="s">
        <v>202</v>
      </c>
      <c r="N946" s="2" t="str">
        <f t="shared" si="14"/>
        <v/>
      </c>
      <c r="O946">
        <v>3.9990000000000001</v>
      </c>
      <c r="P946">
        <v>1.734</v>
      </c>
      <c r="Q946">
        <v>1.601</v>
      </c>
      <c r="R946">
        <v>5</v>
      </c>
      <c r="S946" t="str">
        <f>IF(datos_limpios[[#This Row],[Seating Capacity ]]&gt;4,"SI","NO")</f>
        <v>SI</v>
      </c>
      <c r="T946">
        <v>40</v>
      </c>
    </row>
    <row r="947" spans="1:20" x14ac:dyDescent="0.3">
      <c r="A947" t="s">
        <v>26</v>
      </c>
      <c r="B947" t="s">
        <v>837</v>
      </c>
      <c r="C947">
        <v>446</v>
      </c>
      <c r="D947" s="3">
        <v>225000</v>
      </c>
      <c r="E947" s="1">
        <f>datos_limpios[[#This Row],[Price INR   ]]*0.011</f>
        <v>2475</v>
      </c>
      <c r="F947">
        <v>2009</v>
      </c>
      <c r="G947">
        <v>140000</v>
      </c>
      <c r="H947" t="s">
        <v>21</v>
      </c>
      <c r="I947" t="s">
        <v>14</v>
      </c>
      <c r="J947" t="s">
        <v>80</v>
      </c>
      <c r="K947" t="s">
        <v>184</v>
      </c>
      <c r="L947" t="s">
        <v>232</v>
      </c>
      <c r="M947" t="s">
        <v>838</v>
      </c>
      <c r="N947" s="2" t="str">
        <f t="shared" si="14"/>
        <v/>
      </c>
      <c r="O947">
        <v>4.8</v>
      </c>
      <c r="P947">
        <v>1.8320000000000001</v>
      </c>
      <c r="Q947">
        <v>1.4850000000000001</v>
      </c>
      <c r="R947">
        <v>5</v>
      </c>
      <c r="S947" t="str">
        <f>IF(datos_limpios[[#This Row],[Seating Capacity ]]&gt;4,"SI","NO")</f>
        <v>SI</v>
      </c>
      <c r="T947">
        <v>70</v>
      </c>
    </row>
    <row r="948" spans="1:20" x14ac:dyDescent="0.3">
      <c r="A948" t="s">
        <v>26</v>
      </c>
      <c r="B948" t="s">
        <v>383</v>
      </c>
      <c r="C948">
        <v>481</v>
      </c>
      <c r="D948" s="3">
        <v>340000</v>
      </c>
      <c r="E948" s="1">
        <f>datos_limpios[[#This Row],[Price INR   ]]*0.011</f>
        <v>3740</v>
      </c>
      <c r="F948">
        <v>2013</v>
      </c>
      <c r="G948">
        <v>98500</v>
      </c>
      <c r="H948" t="s">
        <v>21</v>
      </c>
      <c r="I948" t="s">
        <v>14</v>
      </c>
      <c r="J948" t="s">
        <v>80</v>
      </c>
      <c r="K948" t="s">
        <v>16</v>
      </c>
      <c r="L948" t="s">
        <v>384</v>
      </c>
      <c r="M948" t="s">
        <v>144</v>
      </c>
      <c r="N948" s="2" t="str">
        <f t="shared" si="14"/>
        <v/>
      </c>
      <c r="O948">
        <v>3.9950000000000001</v>
      </c>
      <c r="P948">
        <v>1.71</v>
      </c>
      <c r="Q948">
        <v>1.5049999999999999</v>
      </c>
      <c r="R948">
        <v>5</v>
      </c>
      <c r="S948" t="str">
        <f>IF(datos_limpios[[#This Row],[Seating Capacity ]]&gt;4,"SI","NO")</f>
        <v>SI</v>
      </c>
      <c r="T948">
        <v>45</v>
      </c>
    </row>
    <row r="949" spans="1:20" x14ac:dyDescent="0.3">
      <c r="A949" t="s">
        <v>26</v>
      </c>
      <c r="B949" t="s">
        <v>924</v>
      </c>
      <c r="C949">
        <v>511</v>
      </c>
      <c r="D949" s="3">
        <v>409999</v>
      </c>
      <c r="E949" s="1">
        <f>datos_limpios[[#This Row],[Price INR   ]]*0.011</f>
        <v>4509.9889999999996</v>
      </c>
      <c r="F949">
        <v>2014</v>
      </c>
      <c r="G949">
        <v>68000</v>
      </c>
      <c r="H949" t="s">
        <v>21</v>
      </c>
      <c r="I949" t="s">
        <v>14</v>
      </c>
      <c r="J949" t="s">
        <v>80</v>
      </c>
      <c r="K949" t="s">
        <v>16</v>
      </c>
      <c r="L949" t="s">
        <v>332</v>
      </c>
      <c r="M949" t="s">
        <v>1157</v>
      </c>
      <c r="N949" s="2" t="str">
        <f t="shared" si="14"/>
        <v/>
      </c>
      <c r="O949">
        <v>3.94</v>
      </c>
      <c r="P949">
        <v>1.71</v>
      </c>
      <c r="Q949">
        <v>1.5049999999999999</v>
      </c>
      <c r="R949">
        <v>5</v>
      </c>
      <c r="S949" t="str">
        <f>IF(datos_limpios[[#This Row],[Seating Capacity ]]&gt;4,"SI","NO")</f>
        <v>SI</v>
      </c>
      <c r="T949">
        <v>45</v>
      </c>
    </row>
    <row r="950" spans="1:20" x14ac:dyDescent="0.3">
      <c r="A950" t="s">
        <v>26</v>
      </c>
      <c r="B950" t="s">
        <v>279</v>
      </c>
      <c r="C950">
        <v>512</v>
      </c>
      <c r="D950" s="3">
        <v>415000</v>
      </c>
      <c r="E950" s="1">
        <f>datos_limpios[[#This Row],[Price INR   ]]*0.011</f>
        <v>4565</v>
      </c>
      <c r="F950">
        <v>2014</v>
      </c>
      <c r="G950">
        <v>62000</v>
      </c>
      <c r="H950" t="s">
        <v>21</v>
      </c>
      <c r="I950" t="s">
        <v>14</v>
      </c>
      <c r="J950" t="s">
        <v>80</v>
      </c>
      <c r="K950" t="s">
        <v>23</v>
      </c>
      <c r="L950" t="s">
        <v>105</v>
      </c>
      <c r="M950" t="s">
        <v>106</v>
      </c>
      <c r="N950" s="2" t="str">
        <f t="shared" si="14"/>
        <v/>
      </c>
      <c r="O950">
        <v>4.37</v>
      </c>
      <c r="P950">
        <v>1.7</v>
      </c>
      <c r="Q950">
        <v>1.4750000000000001</v>
      </c>
      <c r="R950">
        <v>5</v>
      </c>
      <c r="S950" t="str">
        <f>IF(datos_limpios[[#This Row],[Seating Capacity ]]&gt;4,"SI","NO")</f>
        <v>SI</v>
      </c>
      <c r="T950">
        <v>43</v>
      </c>
    </row>
    <row r="951" spans="1:20" x14ac:dyDescent="0.3">
      <c r="A951" t="s">
        <v>26</v>
      </c>
      <c r="B951" t="s">
        <v>1317</v>
      </c>
      <c r="C951">
        <v>518</v>
      </c>
      <c r="D951" s="3">
        <v>434999</v>
      </c>
      <c r="E951" s="1">
        <f>datos_limpios[[#This Row],[Price INR   ]]*0.011</f>
        <v>4784.9889999999996</v>
      </c>
      <c r="F951">
        <v>2012</v>
      </c>
      <c r="G951">
        <v>76148</v>
      </c>
      <c r="H951" t="s">
        <v>21</v>
      </c>
      <c r="I951" t="s">
        <v>14</v>
      </c>
      <c r="J951" t="s">
        <v>80</v>
      </c>
      <c r="K951" t="s">
        <v>16</v>
      </c>
      <c r="L951" t="s">
        <v>332</v>
      </c>
      <c r="M951" t="s">
        <v>1157</v>
      </c>
      <c r="N951" s="2" t="str">
        <f t="shared" si="14"/>
        <v/>
      </c>
      <c r="O951">
        <v>3.94</v>
      </c>
      <c r="P951">
        <v>1.71</v>
      </c>
      <c r="Q951">
        <v>1.5049999999999999</v>
      </c>
      <c r="R951">
        <v>5</v>
      </c>
      <c r="S951" t="str">
        <f>IF(datos_limpios[[#This Row],[Seating Capacity ]]&gt;4,"SI","NO")</f>
        <v>SI</v>
      </c>
      <c r="T951">
        <v>45</v>
      </c>
    </row>
    <row r="952" spans="1:20" x14ac:dyDescent="0.3">
      <c r="A952" t="s">
        <v>26</v>
      </c>
      <c r="B952" t="s">
        <v>628</v>
      </c>
      <c r="C952">
        <v>552</v>
      </c>
      <c r="D952" s="3">
        <v>525000</v>
      </c>
      <c r="E952" s="1">
        <f>datos_limpios[[#This Row],[Price INR   ]]*0.011</f>
        <v>5775</v>
      </c>
      <c r="F952">
        <v>2018</v>
      </c>
      <c r="G952">
        <v>78900</v>
      </c>
      <c r="H952" t="s">
        <v>21</v>
      </c>
      <c r="I952" t="s">
        <v>14</v>
      </c>
      <c r="J952" t="s">
        <v>80</v>
      </c>
      <c r="K952" t="s">
        <v>16</v>
      </c>
      <c r="L952" t="s">
        <v>629</v>
      </c>
      <c r="M952" t="s">
        <v>630</v>
      </c>
      <c r="N952" s="2" t="str">
        <f t="shared" si="14"/>
        <v/>
      </c>
      <c r="O952">
        <v>3.9950000000000001</v>
      </c>
      <c r="P952">
        <v>1.66</v>
      </c>
      <c r="Q952">
        <v>1.52</v>
      </c>
      <c r="R952">
        <v>5</v>
      </c>
      <c r="S952" t="str">
        <f>IF(datos_limpios[[#This Row],[Seating Capacity ]]&gt;4,"SI","NO")</f>
        <v>SI</v>
      </c>
      <c r="T952">
        <v>43</v>
      </c>
    </row>
    <row r="953" spans="1:20" x14ac:dyDescent="0.3">
      <c r="A953" t="s">
        <v>26</v>
      </c>
      <c r="B953" t="s">
        <v>279</v>
      </c>
      <c r="C953">
        <v>556</v>
      </c>
      <c r="D953" s="3">
        <v>540000</v>
      </c>
      <c r="E953" s="1">
        <f>datos_limpios[[#This Row],[Price INR   ]]*0.011</f>
        <v>5940</v>
      </c>
      <c r="F953">
        <v>2014</v>
      </c>
      <c r="G953">
        <v>86000</v>
      </c>
      <c r="H953" t="s">
        <v>21</v>
      </c>
      <c r="I953" t="s">
        <v>14</v>
      </c>
      <c r="J953" t="s">
        <v>80</v>
      </c>
      <c r="K953" t="s">
        <v>16</v>
      </c>
      <c r="L953" t="s">
        <v>105</v>
      </c>
      <c r="M953" t="s">
        <v>106</v>
      </c>
      <c r="N953" s="2" t="str">
        <f t="shared" si="14"/>
        <v/>
      </c>
      <c r="O953">
        <v>4.37</v>
      </c>
      <c r="P953">
        <v>1.7</v>
      </c>
      <c r="Q953">
        <v>1.4750000000000001</v>
      </c>
      <c r="R953">
        <v>5</v>
      </c>
      <c r="S953" t="str">
        <f>IF(datos_limpios[[#This Row],[Seating Capacity ]]&gt;4,"SI","NO")</f>
        <v>SI</v>
      </c>
      <c r="T953">
        <v>43</v>
      </c>
    </row>
    <row r="954" spans="1:20" x14ac:dyDescent="0.3">
      <c r="A954" t="s">
        <v>26</v>
      </c>
      <c r="B954" t="s">
        <v>586</v>
      </c>
      <c r="C954">
        <v>557</v>
      </c>
      <c r="D954" s="3">
        <v>540000</v>
      </c>
      <c r="E954" s="1">
        <f>datos_limpios[[#This Row],[Price INR   ]]*0.011</f>
        <v>5940</v>
      </c>
      <c r="F954">
        <v>2015</v>
      </c>
      <c r="G954">
        <v>59000</v>
      </c>
      <c r="H954" t="s">
        <v>21</v>
      </c>
      <c r="I954" t="s">
        <v>14</v>
      </c>
      <c r="J954" t="s">
        <v>80</v>
      </c>
      <c r="K954" t="s">
        <v>16</v>
      </c>
      <c r="L954" t="s">
        <v>332</v>
      </c>
      <c r="M954" t="s">
        <v>144</v>
      </c>
      <c r="N954" s="2" t="str">
        <f t="shared" si="14"/>
        <v/>
      </c>
      <c r="O954">
        <v>3.9950000000000001</v>
      </c>
      <c r="P954">
        <v>1.76</v>
      </c>
      <c r="Q954">
        <v>1.5549999999999999</v>
      </c>
      <c r="R954">
        <v>5</v>
      </c>
      <c r="S954" t="str">
        <f>IF(datos_limpios[[#This Row],[Seating Capacity ]]&gt;4,"SI","NO")</f>
        <v>SI</v>
      </c>
      <c r="T954">
        <v>45</v>
      </c>
    </row>
    <row r="955" spans="1:20" x14ac:dyDescent="0.3">
      <c r="A955" t="s">
        <v>26</v>
      </c>
      <c r="B955" t="s">
        <v>534</v>
      </c>
      <c r="C955">
        <v>579</v>
      </c>
      <c r="D955" s="3">
        <v>561000</v>
      </c>
      <c r="E955" s="1">
        <f>datos_limpios[[#This Row],[Price INR   ]]*0.011</f>
        <v>6171</v>
      </c>
      <c r="F955">
        <v>2015</v>
      </c>
      <c r="G955">
        <v>61000</v>
      </c>
      <c r="H955" t="s">
        <v>21</v>
      </c>
      <c r="I955" t="s">
        <v>14</v>
      </c>
      <c r="J955" t="s">
        <v>80</v>
      </c>
      <c r="K955" t="s">
        <v>16</v>
      </c>
      <c r="L955" t="s">
        <v>332</v>
      </c>
      <c r="M955" t="s">
        <v>144</v>
      </c>
      <c r="N955" s="2" t="str">
        <f t="shared" si="14"/>
        <v/>
      </c>
      <c r="O955">
        <v>3.9849999999999999</v>
      </c>
      <c r="P955">
        <v>1.734</v>
      </c>
      <c r="Q955">
        <v>1.5049999999999999</v>
      </c>
      <c r="R955">
        <v>5</v>
      </c>
      <c r="S955" t="str">
        <f>IF(datos_limpios[[#This Row],[Seating Capacity ]]&gt;4,"SI","NO")</f>
        <v>SI</v>
      </c>
      <c r="T955">
        <v>45</v>
      </c>
    </row>
    <row r="956" spans="1:20" x14ac:dyDescent="0.3">
      <c r="A956" t="s">
        <v>26</v>
      </c>
      <c r="B956" t="s">
        <v>1162</v>
      </c>
      <c r="C956">
        <v>585</v>
      </c>
      <c r="D956" s="3">
        <v>575000</v>
      </c>
      <c r="E956" s="1">
        <f>datos_limpios[[#This Row],[Price INR   ]]*0.011</f>
        <v>6325</v>
      </c>
      <c r="F956">
        <v>2016</v>
      </c>
      <c r="G956">
        <v>38000</v>
      </c>
      <c r="H956" t="s">
        <v>21</v>
      </c>
      <c r="I956" t="s">
        <v>14</v>
      </c>
      <c r="J956" t="s">
        <v>80</v>
      </c>
      <c r="K956" t="s">
        <v>16</v>
      </c>
      <c r="L956" t="s">
        <v>332</v>
      </c>
      <c r="M956" t="s">
        <v>144</v>
      </c>
      <c r="N956" s="2" t="str">
        <f t="shared" si="14"/>
        <v/>
      </c>
      <c r="O956">
        <v>3.9849999999999999</v>
      </c>
      <c r="P956">
        <v>1.734</v>
      </c>
      <c r="Q956">
        <v>1.5049999999999999</v>
      </c>
      <c r="R956">
        <v>5</v>
      </c>
      <c r="S956" t="str">
        <f>IF(datos_limpios[[#This Row],[Seating Capacity ]]&gt;4,"SI","NO")</f>
        <v>SI</v>
      </c>
      <c r="T956">
        <v>45</v>
      </c>
    </row>
    <row r="957" spans="1:20" x14ac:dyDescent="0.3">
      <c r="A957" t="s">
        <v>26</v>
      </c>
      <c r="B957" t="s">
        <v>1183</v>
      </c>
      <c r="C957">
        <v>648</v>
      </c>
      <c r="D957" s="3">
        <v>800000</v>
      </c>
      <c r="E957" s="1">
        <f>datos_limpios[[#This Row],[Price INR   ]]*0.011</f>
        <v>8800</v>
      </c>
      <c r="F957">
        <v>2015</v>
      </c>
      <c r="G957">
        <v>90000</v>
      </c>
      <c r="H957" t="s">
        <v>21</v>
      </c>
      <c r="I957" t="s">
        <v>14</v>
      </c>
      <c r="J957" t="s">
        <v>80</v>
      </c>
      <c r="K957" t="s">
        <v>16</v>
      </c>
      <c r="L957" t="s">
        <v>105</v>
      </c>
      <c r="M957" t="s">
        <v>106</v>
      </c>
      <c r="N957" s="2" t="str">
        <f t="shared" si="14"/>
        <v/>
      </c>
      <c r="O957">
        <v>4.2699999999999996</v>
      </c>
      <c r="P957">
        <v>1.78</v>
      </c>
      <c r="Q957">
        <v>1.63</v>
      </c>
      <c r="R957">
        <v>5</v>
      </c>
      <c r="S957" t="str">
        <f>IF(datos_limpios[[#This Row],[Seating Capacity ]]&gt;4,"SI","NO")</f>
        <v>SI</v>
      </c>
      <c r="T957">
        <v>60</v>
      </c>
    </row>
    <row r="958" spans="1:20" x14ac:dyDescent="0.3">
      <c r="A958" t="s">
        <v>26</v>
      </c>
      <c r="B958" t="s">
        <v>1037</v>
      </c>
      <c r="C958">
        <v>654</v>
      </c>
      <c r="D958" s="3">
        <v>825000</v>
      </c>
      <c r="E958" s="1">
        <f>datos_limpios[[#This Row],[Price INR   ]]*0.011</f>
        <v>9075</v>
      </c>
      <c r="F958">
        <v>2015</v>
      </c>
      <c r="G958">
        <v>75000</v>
      </c>
      <c r="H958" t="s">
        <v>21</v>
      </c>
      <c r="I958" t="s">
        <v>43</v>
      </c>
      <c r="J958" t="s">
        <v>80</v>
      </c>
      <c r="K958" t="s">
        <v>23</v>
      </c>
      <c r="L958" t="s">
        <v>1038</v>
      </c>
      <c r="M958" t="s">
        <v>1039</v>
      </c>
      <c r="N958" s="2" t="str">
        <f t="shared" si="14"/>
        <v/>
      </c>
      <c r="O958">
        <v>4.6900000000000004</v>
      </c>
      <c r="P958">
        <v>1.88</v>
      </c>
      <c r="Q958">
        <v>1.69</v>
      </c>
      <c r="R958">
        <v>7</v>
      </c>
      <c r="S958" t="str">
        <f>IF(datos_limpios[[#This Row],[Seating Capacity ]]&gt;4,"SI","NO")</f>
        <v>SI</v>
      </c>
      <c r="T958">
        <v>64</v>
      </c>
    </row>
    <row r="959" spans="1:20" x14ac:dyDescent="0.3">
      <c r="A959" t="s">
        <v>26</v>
      </c>
      <c r="B959" t="s">
        <v>103</v>
      </c>
      <c r="C959">
        <v>667</v>
      </c>
      <c r="D959" s="3">
        <v>890000</v>
      </c>
      <c r="E959" s="1">
        <f>datos_limpios[[#This Row],[Price INR   ]]*0.011</f>
        <v>9790</v>
      </c>
      <c r="F959">
        <v>2016</v>
      </c>
      <c r="G959">
        <v>88000</v>
      </c>
      <c r="H959" t="s">
        <v>21</v>
      </c>
      <c r="I959" t="s">
        <v>43</v>
      </c>
      <c r="J959" t="s">
        <v>80</v>
      </c>
      <c r="K959" t="s">
        <v>16</v>
      </c>
      <c r="L959" t="s">
        <v>105</v>
      </c>
      <c r="M959" t="s">
        <v>106</v>
      </c>
      <c r="N959" s="2" t="str">
        <f t="shared" si="14"/>
        <v/>
      </c>
      <c r="O959">
        <v>4.2699999999999996</v>
      </c>
      <c r="P959">
        <v>1.78</v>
      </c>
      <c r="Q959">
        <v>1.63</v>
      </c>
      <c r="R959">
        <v>5</v>
      </c>
      <c r="S959" t="str">
        <f>IF(datos_limpios[[#This Row],[Seating Capacity ]]&gt;4,"SI","NO")</f>
        <v>SI</v>
      </c>
      <c r="T959">
        <v>60</v>
      </c>
    </row>
    <row r="960" spans="1:20" x14ac:dyDescent="0.3">
      <c r="A960" t="s">
        <v>26</v>
      </c>
      <c r="B960" t="s">
        <v>103</v>
      </c>
      <c r="C960">
        <v>676</v>
      </c>
      <c r="D960" s="3">
        <v>950000</v>
      </c>
      <c r="E960" s="1">
        <f>datos_limpios[[#This Row],[Price INR   ]]*0.011</f>
        <v>10450</v>
      </c>
      <c r="F960">
        <v>2016</v>
      </c>
      <c r="G960">
        <v>73000</v>
      </c>
      <c r="H960" t="s">
        <v>21</v>
      </c>
      <c r="I960" t="s">
        <v>43</v>
      </c>
      <c r="J960" t="s">
        <v>80</v>
      </c>
      <c r="K960" t="s">
        <v>16</v>
      </c>
      <c r="L960" t="s">
        <v>105</v>
      </c>
      <c r="M960" t="s">
        <v>106</v>
      </c>
      <c r="N960" s="2" t="str">
        <f t="shared" si="14"/>
        <v/>
      </c>
      <c r="O960">
        <v>4.2699999999999996</v>
      </c>
      <c r="P960">
        <v>1.78</v>
      </c>
      <c r="Q960">
        <v>1.63</v>
      </c>
      <c r="R960">
        <v>5</v>
      </c>
      <c r="S960" t="str">
        <f>IF(datos_limpios[[#This Row],[Seating Capacity ]]&gt;4,"SI","NO")</f>
        <v>SI</v>
      </c>
      <c r="T960">
        <v>60</v>
      </c>
    </row>
    <row r="961" spans="1:20" x14ac:dyDescent="0.3">
      <c r="A961" t="s">
        <v>26</v>
      </c>
      <c r="B961" t="s">
        <v>801</v>
      </c>
      <c r="C961">
        <v>687</v>
      </c>
      <c r="D961" s="3">
        <v>1025000</v>
      </c>
      <c r="E961" s="1">
        <f>datos_limpios[[#This Row],[Price INR   ]]*0.011</f>
        <v>11275</v>
      </c>
      <c r="F961">
        <v>2019</v>
      </c>
      <c r="G961">
        <v>42000</v>
      </c>
      <c r="H961" t="s">
        <v>21</v>
      </c>
      <c r="I961" t="s">
        <v>14</v>
      </c>
      <c r="J961" t="s">
        <v>80</v>
      </c>
      <c r="K961" t="s">
        <v>16</v>
      </c>
      <c r="L961" t="s">
        <v>332</v>
      </c>
      <c r="M961" t="s">
        <v>144</v>
      </c>
      <c r="N961" s="2" t="str">
        <f t="shared" si="14"/>
        <v/>
      </c>
      <c r="O961">
        <v>3.9950000000000001</v>
      </c>
      <c r="P961">
        <v>1.77</v>
      </c>
      <c r="Q961">
        <v>1.605</v>
      </c>
      <c r="R961">
        <v>5</v>
      </c>
      <c r="S961" t="str">
        <f>IF(datos_limpios[[#This Row],[Seating Capacity ]]&gt;4,"SI","NO")</f>
        <v>SI</v>
      </c>
      <c r="T961">
        <v>45</v>
      </c>
    </row>
    <row r="962" spans="1:20" x14ac:dyDescent="0.3">
      <c r="A962" t="s">
        <v>26</v>
      </c>
      <c r="B962" t="s">
        <v>146</v>
      </c>
      <c r="C962">
        <v>691</v>
      </c>
      <c r="D962" s="3">
        <v>1050000</v>
      </c>
      <c r="E962" s="1">
        <f>datos_limpios[[#This Row],[Price INR   ]]*0.011</f>
        <v>11550</v>
      </c>
      <c r="F962">
        <v>2017</v>
      </c>
      <c r="G962">
        <v>97000</v>
      </c>
      <c r="H962" t="s">
        <v>21</v>
      </c>
      <c r="I962" t="s">
        <v>43</v>
      </c>
      <c r="J962" t="s">
        <v>80</v>
      </c>
      <c r="K962" t="s">
        <v>16</v>
      </c>
      <c r="L962" t="s">
        <v>105</v>
      </c>
      <c r="M962" t="s">
        <v>106</v>
      </c>
      <c r="N962" s="2" t="str">
        <f t="shared" ref="N962:N1025" si="15">MID(M962, 1, FIND("@", M962) - LEN(MID(M962, 1, FIND("@", M962) - 1)) - 1)</f>
        <v/>
      </c>
      <c r="O962">
        <v>4.2699999999999996</v>
      </c>
      <c r="P962">
        <v>1.78</v>
      </c>
      <c r="Q962">
        <v>1.63</v>
      </c>
      <c r="R962">
        <v>5</v>
      </c>
      <c r="S962" t="str">
        <f>IF(datos_limpios[[#This Row],[Seating Capacity ]]&gt;4,"SI","NO")</f>
        <v>SI</v>
      </c>
      <c r="T962">
        <v>60</v>
      </c>
    </row>
    <row r="963" spans="1:20" x14ac:dyDescent="0.3">
      <c r="A963" t="s">
        <v>26</v>
      </c>
      <c r="B963" t="s">
        <v>808</v>
      </c>
      <c r="C963">
        <v>710</v>
      </c>
      <c r="D963" s="3">
        <v>1123000</v>
      </c>
      <c r="E963" s="1">
        <f>datos_limpios[[#This Row],[Price INR   ]]*0.011</f>
        <v>12353</v>
      </c>
      <c r="F963">
        <v>2017</v>
      </c>
      <c r="G963">
        <v>80000</v>
      </c>
      <c r="H963" t="s">
        <v>21</v>
      </c>
      <c r="I963" t="s">
        <v>43</v>
      </c>
      <c r="J963" t="s">
        <v>80</v>
      </c>
      <c r="K963" t="s">
        <v>16</v>
      </c>
      <c r="L963" t="s">
        <v>105</v>
      </c>
      <c r="M963" t="s">
        <v>106</v>
      </c>
      <c r="N963" s="2" t="str">
        <f t="shared" si="15"/>
        <v/>
      </c>
      <c r="O963">
        <v>4.4400000000000004</v>
      </c>
      <c r="P963">
        <v>1.7290000000000001</v>
      </c>
      <c r="Q963">
        <v>1.4750000000000001</v>
      </c>
      <c r="R963">
        <v>5</v>
      </c>
      <c r="S963" t="str">
        <f>IF(datos_limpios[[#This Row],[Seating Capacity ]]&gt;4,"SI","NO")</f>
        <v>SI</v>
      </c>
      <c r="T963">
        <v>45</v>
      </c>
    </row>
    <row r="964" spans="1:20" x14ac:dyDescent="0.3">
      <c r="A964" t="s">
        <v>466</v>
      </c>
      <c r="B964" t="s">
        <v>467</v>
      </c>
      <c r="C964">
        <v>768</v>
      </c>
      <c r="D964" s="3">
        <v>1791000</v>
      </c>
      <c r="E964" s="1">
        <f>datos_limpios[[#This Row],[Price INR   ]]*0.011</f>
        <v>19701</v>
      </c>
      <c r="F964">
        <v>2017</v>
      </c>
      <c r="G964">
        <v>96095</v>
      </c>
      <c r="H964" t="s">
        <v>21</v>
      </c>
      <c r="I964" t="s">
        <v>43</v>
      </c>
      <c r="J964" t="s">
        <v>80</v>
      </c>
      <c r="K964" t="s">
        <v>16</v>
      </c>
      <c r="L964" t="s">
        <v>468</v>
      </c>
      <c r="M964" t="s">
        <v>469</v>
      </c>
      <c r="N964" s="2" t="str">
        <f t="shared" si="15"/>
        <v/>
      </c>
      <c r="O964">
        <v>4.8250000000000002</v>
      </c>
      <c r="P964">
        <v>1.86</v>
      </c>
      <c r="Q964">
        <v>1.84</v>
      </c>
      <c r="R964">
        <v>7</v>
      </c>
      <c r="S964" t="str">
        <f>IF(datos_limpios[[#This Row],[Seating Capacity ]]&gt;4,"SI","NO")</f>
        <v>SI</v>
      </c>
      <c r="T964">
        <v>65</v>
      </c>
    </row>
    <row r="965" spans="1:20" x14ac:dyDescent="0.3">
      <c r="A965" t="s">
        <v>441</v>
      </c>
      <c r="B965" t="s">
        <v>820</v>
      </c>
      <c r="C965">
        <v>776</v>
      </c>
      <c r="D965" s="3">
        <v>3750000</v>
      </c>
      <c r="E965" s="1">
        <f>datos_limpios[[#This Row],[Price INR   ]]*0.011</f>
        <v>41250</v>
      </c>
      <c r="F965">
        <v>2019</v>
      </c>
      <c r="G965">
        <v>13500</v>
      </c>
      <c r="H965" t="s">
        <v>21</v>
      </c>
      <c r="I965" t="s">
        <v>43</v>
      </c>
      <c r="J965" t="s">
        <v>80</v>
      </c>
      <c r="K965" t="s">
        <v>23</v>
      </c>
      <c r="L965" t="s">
        <v>311</v>
      </c>
      <c r="M965" t="s">
        <v>312</v>
      </c>
      <c r="N965" s="2" t="str">
        <f t="shared" si="15"/>
        <v/>
      </c>
      <c r="O965">
        <v>5.0670000000000002</v>
      </c>
      <c r="P965">
        <v>2.0910000000000002</v>
      </c>
      <c r="Q965">
        <v>1.4570000000000001</v>
      </c>
      <c r="R965">
        <v>5</v>
      </c>
      <c r="S965" t="str">
        <f>IF(datos_limpios[[#This Row],[Seating Capacity ]]&gt;4,"SI","NO")</f>
        <v>SI</v>
      </c>
      <c r="T965">
        <v>66</v>
      </c>
    </row>
    <row r="966" spans="1:20" x14ac:dyDescent="0.3">
      <c r="A966" t="s">
        <v>158</v>
      </c>
      <c r="B966" t="s">
        <v>963</v>
      </c>
      <c r="C966">
        <v>787</v>
      </c>
      <c r="D966" s="3">
        <v>1250000</v>
      </c>
      <c r="E966" s="1">
        <f>datos_limpios[[#This Row],[Price INR   ]]*0.011</f>
        <v>13750</v>
      </c>
      <c r="F966">
        <v>2018</v>
      </c>
      <c r="G966">
        <v>90000</v>
      </c>
      <c r="H966" t="s">
        <v>21</v>
      </c>
      <c r="I966" t="s">
        <v>14</v>
      </c>
      <c r="J966" t="s">
        <v>80</v>
      </c>
      <c r="K966" t="s">
        <v>16</v>
      </c>
      <c r="L966" t="s">
        <v>66</v>
      </c>
      <c r="M966" t="s">
        <v>160</v>
      </c>
      <c r="N966" s="2" t="str">
        <f t="shared" si="15"/>
        <v/>
      </c>
      <c r="O966">
        <v>4.3949999999999996</v>
      </c>
      <c r="P966">
        <v>1.8180000000000001</v>
      </c>
      <c r="Q966">
        <v>1.64</v>
      </c>
      <c r="R966">
        <v>5</v>
      </c>
      <c r="S966" t="str">
        <f>IF(datos_limpios[[#This Row],[Seating Capacity ]]&gt;4,"SI","NO")</f>
        <v>SI</v>
      </c>
      <c r="T966">
        <v>60</v>
      </c>
    </row>
    <row r="967" spans="1:20" x14ac:dyDescent="0.3">
      <c r="A967" t="s">
        <v>300</v>
      </c>
      <c r="B967" t="s">
        <v>1420</v>
      </c>
      <c r="C967">
        <v>803</v>
      </c>
      <c r="D967" s="3">
        <v>1300000</v>
      </c>
      <c r="E967" s="1">
        <f>datos_limpios[[#This Row],[Price INR   ]]*0.011</f>
        <v>14300</v>
      </c>
      <c r="F967">
        <v>2020</v>
      </c>
      <c r="G967">
        <v>27000</v>
      </c>
      <c r="H967" t="s">
        <v>21</v>
      </c>
      <c r="I967" t="s">
        <v>14</v>
      </c>
      <c r="J967" t="s">
        <v>80</v>
      </c>
      <c r="K967" t="s">
        <v>16</v>
      </c>
      <c r="L967" t="s">
        <v>189</v>
      </c>
      <c r="M967" t="s">
        <v>302</v>
      </c>
      <c r="N967" s="2" t="str">
        <f t="shared" si="15"/>
        <v/>
      </c>
      <c r="O967">
        <v>4.3150000000000004</v>
      </c>
      <c r="P967">
        <v>1.8</v>
      </c>
      <c r="Q967">
        <v>1.645</v>
      </c>
      <c r="R967">
        <v>5</v>
      </c>
      <c r="S967" t="str">
        <f>IF(datos_limpios[[#This Row],[Seating Capacity ]]&gt;4,"SI","NO")</f>
        <v>SI</v>
      </c>
      <c r="T967">
        <v>50</v>
      </c>
    </row>
    <row r="968" spans="1:20" x14ac:dyDescent="0.3">
      <c r="A968" t="s">
        <v>300</v>
      </c>
      <c r="B968" t="s">
        <v>301</v>
      </c>
      <c r="C968">
        <v>813</v>
      </c>
      <c r="D968" s="3">
        <v>1575000</v>
      </c>
      <c r="E968" s="1">
        <f>datos_limpios[[#This Row],[Price INR   ]]*0.011</f>
        <v>17325</v>
      </c>
      <c r="F968">
        <v>2019</v>
      </c>
      <c r="G968">
        <v>55000</v>
      </c>
      <c r="H968" t="s">
        <v>21</v>
      </c>
      <c r="I968" t="s">
        <v>14</v>
      </c>
      <c r="J968" t="s">
        <v>80</v>
      </c>
      <c r="K968" t="s">
        <v>16</v>
      </c>
      <c r="L968" t="s">
        <v>189</v>
      </c>
      <c r="M968" t="s">
        <v>302</v>
      </c>
      <c r="N968" s="2" t="str">
        <f t="shared" si="15"/>
        <v/>
      </c>
      <c r="O968">
        <v>4.3150000000000004</v>
      </c>
      <c r="P968">
        <v>1.8</v>
      </c>
      <c r="Q968">
        <v>1.645</v>
      </c>
      <c r="R968">
        <v>5</v>
      </c>
      <c r="S968" t="str">
        <f>IF(datos_limpios[[#This Row],[Seating Capacity ]]&gt;4,"SI","NO")</f>
        <v>SI</v>
      </c>
      <c r="T968">
        <v>50</v>
      </c>
    </row>
    <row r="969" spans="1:20" x14ac:dyDescent="0.3">
      <c r="A969" t="s">
        <v>136</v>
      </c>
      <c r="B969" t="s">
        <v>436</v>
      </c>
      <c r="C969">
        <v>870</v>
      </c>
      <c r="D969" s="3">
        <v>549000</v>
      </c>
      <c r="E969" s="1">
        <f>datos_limpios[[#This Row],[Price INR   ]]*0.011</f>
        <v>6039</v>
      </c>
      <c r="F969">
        <v>2012</v>
      </c>
      <c r="G969">
        <v>143000</v>
      </c>
      <c r="H969" t="s">
        <v>21</v>
      </c>
      <c r="I969" t="s">
        <v>14</v>
      </c>
      <c r="J969" t="s">
        <v>80</v>
      </c>
      <c r="K969" t="s">
        <v>16</v>
      </c>
      <c r="L969" t="s">
        <v>162</v>
      </c>
      <c r="M969" t="s">
        <v>410</v>
      </c>
      <c r="N969" s="2" t="str">
        <f t="shared" si="15"/>
        <v/>
      </c>
      <c r="O969">
        <v>4.585</v>
      </c>
      <c r="P969">
        <v>1.89</v>
      </c>
      <c r="Q969">
        <v>1.7849999999999999</v>
      </c>
      <c r="R969">
        <v>7</v>
      </c>
      <c r="S969" t="str">
        <f>IF(datos_limpios[[#This Row],[Seating Capacity ]]&gt;4,"SI","NO")</f>
        <v>SI</v>
      </c>
      <c r="T969">
        <v>70</v>
      </c>
    </row>
    <row r="970" spans="1:20" x14ac:dyDescent="0.3">
      <c r="A970" t="s">
        <v>136</v>
      </c>
      <c r="B970" t="s">
        <v>625</v>
      </c>
      <c r="C970">
        <v>884</v>
      </c>
      <c r="D970" s="3">
        <v>690000</v>
      </c>
      <c r="E970" s="1">
        <f>datos_limpios[[#This Row],[Price INR   ]]*0.011</f>
        <v>7590</v>
      </c>
      <c r="F970">
        <v>2015</v>
      </c>
      <c r="G970">
        <v>157662</v>
      </c>
      <c r="H970" t="s">
        <v>21</v>
      </c>
      <c r="I970" t="s">
        <v>14</v>
      </c>
      <c r="J970" t="s">
        <v>80</v>
      </c>
      <c r="K970" t="s">
        <v>23</v>
      </c>
      <c r="L970" t="s">
        <v>206</v>
      </c>
      <c r="M970" t="s">
        <v>67</v>
      </c>
      <c r="N970" s="2" t="str">
        <f t="shared" si="15"/>
        <v/>
      </c>
      <c r="O970">
        <v>4.585</v>
      </c>
      <c r="P970">
        <v>1.89</v>
      </c>
      <c r="Q970">
        <v>1.7849999999999999</v>
      </c>
      <c r="R970">
        <v>7</v>
      </c>
      <c r="S970" t="str">
        <f>IF(datos_limpios[[#This Row],[Seating Capacity ]]&gt;4,"SI","NO")</f>
        <v>SI</v>
      </c>
      <c r="T970">
        <v>70</v>
      </c>
    </row>
    <row r="971" spans="1:20" x14ac:dyDescent="0.3">
      <c r="A971" t="s">
        <v>136</v>
      </c>
      <c r="B971" t="s">
        <v>1399</v>
      </c>
      <c r="C971">
        <v>891</v>
      </c>
      <c r="D971" s="3">
        <v>800000</v>
      </c>
      <c r="E971" s="1">
        <f>datos_limpios[[#This Row],[Price INR   ]]*0.011</f>
        <v>8800</v>
      </c>
      <c r="F971">
        <v>2017</v>
      </c>
      <c r="G971">
        <v>112000</v>
      </c>
      <c r="H971" t="s">
        <v>21</v>
      </c>
      <c r="I971" t="s">
        <v>14</v>
      </c>
      <c r="J971" t="s">
        <v>80</v>
      </c>
      <c r="K971" t="s">
        <v>16</v>
      </c>
      <c r="L971" t="s">
        <v>206</v>
      </c>
      <c r="M971" t="s">
        <v>67</v>
      </c>
      <c r="N971" s="2" t="str">
        <f t="shared" si="15"/>
        <v/>
      </c>
      <c r="O971">
        <v>4.585</v>
      </c>
      <c r="P971">
        <v>1.89</v>
      </c>
      <c r="Q971">
        <v>1.7849999999999999</v>
      </c>
      <c r="R971">
        <v>7</v>
      </c>
      <c r="S971" t="str">
        <f>IF(datos_limpios[[#This Row],[Seating Capacity ]]&gt;4,"SI","NO")</f>
        <v>SI</v>
      </c>
      <c r="T971">
        <v>70</v>
      </c>
    </row>
    <row r="972" spans="1:20" x14ac:dyDescent="0.3">
      <c r="A972" t="s">
        <v>136</v>
      </c>
      <c r="B972" t="s">
        <v>819</v>
      </c>
      <c r="C972">
        <v>902</v>
      </c>
      <c r="D972" s="3">
        <v>925000</v>
      </c>
      <c r="E972" s="1">
        <f>datos_limpios[[#This Row],[Price INR   ]]*0.011</f>
        <v>10175</v>
      </c>
      <c r="F972">
        <v>2019</v>
      </c>
      <c r="G972">
        <v>60888</v>
      </c>
      <c r="H972" t="s">
        <v>21</v>
      </c>
      <c r="I972" t="s">
        <v>14</v>
      </c>
      <c r="J972" t="s">
        <v>80</v>
      </c>
      <c r="K972" t="s">
        <v>16</v>
      </c>
      <c r="L972" t="s">
        <v>169</v>
      </c>
      <c r="M972" t="s">
        <v>243</v>
      </c>
      <c r="N972" s="2" t="str">
        <f t="shared" si="15"/>
        <v/>
      </c>
      <c r="O972">
        <v>3.9950000000000001</v>
      </c>
      <c r="P972">
        <v>1.821</v>
      </c>
      <c r="Q972">
        <v>1.627</v>
      </c>
      <c r="R972">
        <v>5</v>
      </c>
      <c r="S972" t="str">
        <f>IF(datos_limpios[[#This Row],[Seating Capacity ]]&gt;4,"SI","NO")</f>
        <v>SI</v>
      </c>
      <c r="T972">
        <v>42</v>
      </c>
    </row>
    <row r="973" spans="1:20" x14ac:dyDescent="0.3">
      <c r="A973" t="s">
        <v>136</v>
      </c>
      <c r="B973" t="s">
        <v>1269</v>
      </c>
      <c r="C973">
        <v>911</v>
      </c>
      <c r="D973" s="3">
        <v>975000</v>
      </c>
      <c r="E973" s="1">
        <f>datos_limpios[[#This Row],[Price INR   ]]*0.011</f>
        <v>10725</v>
      </c>
      <c r="F973">
        <v>2017</v>
      </c>
      <c r="G973">
        <v>78000</v>
      </c>
      <c r="H973" t="s">
        <v>21</v>
      </c>
      <c r="I973" t="s">
        <v>14</v>
      </c>
      <c r="J973" t="s">
        <v>80</v>
      </c>
      <c r="K973" t="s">
        <v>16</v>
      </c>
      <c r="L973" t="s">
        <v>162</v>
      </c>
      <c r="M973" t="s">
        <v>410</v>
      </c>
      <c r="N973" s="2" t="str">
        <f t="shared" si="15"/>
        <v/>
      </c>
      <c r="O973">
        <v>4.585</v>
      </c>
      <c r="P973">
        <v>1.89</v>
      </c>
      <c r="Q973">
        <v>1.7849999999999999</v>
      </c>
      <c r="R973">
        <v>7</v>
      </c>
      <c r="S973" t="str">
        <f>IF(datos_limpios[[#This Row],[Seating Capacity ]]&gt;4,"SI","NO")</f>
        <v>SI</v>
      </c>
      <c r="T973">
        <v>70</v>
      </c>
    </row>
    <row r="974" spans="1:20" x14ac:dyDescent="0.3">
      <c r="A974" t="s">
        <v>136</v>
      </c>
      <c r="B974" t="s">
        <v>452</v>
      </c>
      <c r="C974">
        <v>917</v>
      </c>
      <c r="D974" s="3">
        <v>1075000</v>
      </c>
      <c r="E974" s="1">
        <f>datos_limpios[[#This Row],[Price INR   ]]*0.011</f>
        <v>11825</v>
      </c>
      <c r="F974">
        <v>2015</v>
      </c>
      <c r="G974">
        <v>138000</v>
      </c>
      <c r="H974" t="s">
        <v>21</v>
      </c>
      <c r="I974" t="s">
        <v>14</v>
      </c>
      <c r="J974" t="s">
        <v>80</v>
      </c>
      <c r="K974" t="s">
        <v>16</v>
      </c>
      <c r="L974" t="s">
        <v>162</v>
      </c>
      <c r="M974" t="s">
        <v>67</v>
      </c>
      <c r="N974" s="2" t="str">
        <f t="shared" si="15"/>
        <v/>
      </c>
      <c r="O974">
        <v>4.585</v>
      </c>
      <c r="P974">
        <v>1.89</v>
      </c>
      <c r="Q974">
        <v>1.7849999999999999</v>
      </c>
      <c r="R974">
        <v>7</v>
      </c>
      <c r="S974" t="str">
        <f>IF(datos_limpios[[#This Row],[Seating Capacity ]]&gt;4,"SI","NO")</f>
        <v>SI</v>
      </c>
      <c r="T974">
        <v>70</v>
      </c>
    </row>
    <row r="975" spans="1:20" x14ac:dyDescent="0.3">
      <c r="A975" t="s">
        <v>136</v>
      </c>
      <c r="B975" t="s">
        <v>584</v>
      </c>
      <c r="C975">
        <v>925</v>
      </c>
      <c r="D975" s="3">
        <v>1150000</v>
      </c>
      <c r="E975" s="1">
        <f>datos_limpios[[#This Row],[Price INR   ]]*0.011</f>
        <v>12650</v>
      </c>
      <c r="F975">
        <v>2014</v>
      </c>
      <c r="G975">
        <v>99000</v>
      </c>
      <c r="H975" t="s">
        <v>21</v>
      </c>
      <c r="I975" t="s">
        <v>14</v>
      </c>
      <c r="J975" t="s">
        <v>80</v>
      </c>
      <c r="K975" t="s">
        <v>16</v>
      </c>
      <c r="L975" t="s">
        <v>162</v>
      </c>
      <c r="M975" t="s">
        <v>163</v>
      </c>
      <c r="N975" s="2" t="str">
        <f t="shared" si="15"/>
        <v/>
      </c>
      <c r="O975">
        <v>4.4560000000000004</v>
      </c>
      <c r="P975">
        <v>1.82</v>
      </c>
      <c r="Q975">
        <v>1.9950000000000001</v>
      </c>
      <c r="R975">
        <v>8</v>
      </c>
      <c r="S975" t="str">
        <f>IF(datos_limpios[[#This Row],[Seating Capacity ]]&gt;4,"SI","NO")</f>
        <v>SI</v>
      </c>
      <c r="T975">
        <v>60</v>
      </c>
    </row>
    <row r="976" spans="1:20" x14ac:dyDescent="0.3">
      <c r="A976" t="s">
        <v>136</v>
      </c>
      <c r="B976" t="s">
        <v>1347</v>
      </c>
      <c r="C976">
        <v>955</v>
      </c>
      <c r="D976" s="3">
        <v>1700000</v>
      </c>
      <c r="E976" s="1">
        <f>datos_limpios[[#This Row],[Price INR   ]]*0.011</f>
        <v>18700</v>
      </c>
      <c r="F976">
        <v>2021</v>
      </c>
      <c r="G976">
        <v>17000</v>
      </c>
      <c r="H976" t="s">
        <v>21</v>
      </c>
      <c r="I976" t="s">
        <v>14</v>
      </c>
      <c r="J976" t="s">
        <v>80</v>
      </c>
      <c r="K976" t="s">
        <v>16</v>
      </c>
      <c r="L976" t="s">
        <v>457</v>
      </c>
      <c r="M976" t="s">
        <v>458</v>
      </c>
      <c r="N976" s="2" t="str">
        <f t="shared" si="15"/>
        <v/>
      </c>
      <c r="O976">
        <v>3.9849999999999999</v>
      </c>
      <c r="P976">
        <v>1.82</v>
      </c>
      <c r="Q976">
        <v>1.855</v>
      </c>
      <c r="R976">
        <v>4</v>
      </c>
      <c r="S976" t="str">
        <f>IF(datos_limpios[[#This Row],[Seating Capacity ]]&gt;4,"SI","NO")</f>
        <v>NO</v>
      </c>
      <c r="T976">
        <v>57</v>
      </c>
    </row>
    <row r="977" spans="1:20" x14ac:dyDescent="0.3">
      <c r="A977" t="s">
        <v>19</v>
      </c>
      <c r="B977" t="s">
        <v>407</v>
      </c>
      <c r="C977">
        <v>969</v>
      </c>
      <c r="D977" s="3">
        <v>120000</v>
      </c>
      <c r="E977" s="1">
        <f>datos_limpios[[#This Row],[Price INR   ]]*0.011</f>
        <v>1320</v>
      </c>
      <c r="F977">
        <v>2009</v>
      </c>
      <c r="G977">
        <v>80000</v>
      </c>
      <c r="H977" t="s">
        <v>21</v>
      </c>
      <c r="I977" t="s">
        <v>14</v>
      </c>
      <c r="J977" t="s">
        <v>80</v>
      </c>
      <c r="K977" t="s">
        <v>1063</v>
      </c>
      <c r="L977" t="s">
        <v>24</v>
      </c>
      <c r="M977" t="s">
        <v>358</v>
      </c>
      <c r="N977" s="2" t="str">
        <f t="shared" si="15"/>
        <v/>
      </c>
      <c r="O977">
        <v>3.7149999999999999</v>
      </c>
      <c r="P977">
        <v>1.68</v>
      </c>
      <c r="Q977">
        <v>1.62</v>
      </c>
      <c r="R977">
        <v>5</v>
      </c>
      <c r="S977" t="str">
        <f>IF(datos_limpios[[#This Row],[Seating Capacity ]]&gt;4,"SI","NO")</f>
        <v>SI</v>
      </c>
      <c r="T977">
        <v>43</v>
      </c>
    </row>
    <row r="978" spans="1:20" x14ac:dyDescent="0.3">
      <c r="A978" t="s">
        <v>19</v>
      </c>
      <c r="B978" t="s">
        <v>20</v>
      </c>
      <c r="C978">
        <v>980</v>
      </c>
      <c r="D978" s="3">
        <v>175000</v>
      </c>
      <c r="E978" s="1">
        <f>datos_limpios[[#This Row],[Price INR   ]]*0.011</f>
        <v>1925</v>
      </c>
      <c r="F978">
        <v>2008</v>
      </c>
      <c r="G978">
        <v>65000</v>
      </c>
      <c r="H978" t="s">
        <v>21</v>
      </c>
      <c r="I978" t="s">
        <v>14</v>
      </c>
      <c r="J978" t="s">
        <v>80</v>
      </c>
      <c r="K978" t="s">
        <v>23</v>
      </c>
      <c r="L978" t="s">
        <v>24</v>
      </c>
      <c r="M978" t="s">
        <v>25</v>
      </c>
      <c r="N978" s="2" t="str">
        <f t="shared" si="15"/>
        <v/>
      </c>
      <c r="O978">
        <v>3.9950000000000001</v>
      </c>
      <c r="P978">
        <v>1.6950000000000001</v>
      </c>
      <c r="Q978">
        <v>1.5549999999999999</v>
      </c>
      <c r="R978">
        <v>5</v>
      </c>
      <c r="S978" t="str">
        <f>IF(datos_limpios[[#This Row],[Seating Capacity ]]&gt;4,"SI","NO")</f>
        <v>SI</v>
      </c>
      <c r="T978">
        <v>42</v>
      </c>
    </row>
    <row r="979" spans="1:20" x14ac:dyDescent="0.3">
      <c r="A979" t="s">
        <v>19</v>
      </c>
      <c r="B979" t="s">
        <v>407</v>
      </c>
      <c r="C979">
        <v>1020</v>
      </c>
      <c r="D979" s="3">
        <v>275000</v>
      </c>
      <c r="E979" s="1">
        <f>datos_limpios[[#This Row],[Price INR   ]]*0.011</f>
        <v>3025</v>
      </c>
      <c r="F979">
        <v>2011</v>
      </c>
      <c r="G979">
        <v>65000</v>
      </c>
      <c r="H979" t="s">
        <v>21</v>
      </c>
      <c r="I979" t="s">
        <v>14</v>
      </c>
      <c r="J979" t="s">
        <v>80</v>
      </c>
      <c r="K979" t="s">
        <v>16</v>
      </c>
      <c r="L979" t="s">
        <v>24</v>
      </c>
      <c r="M979" t="s">
        <v>358</v>
      </c>
      <c r="N979" s="2" t="str">
        <f t="shared" si="15"/>
        <v/>
      </c>
      <c r="O979">
        <v>3.7149999999999999</v>
      </c>
      <c r="P979">
        <v>1.68</v>
      </c>
      <c r="Q979">
        <v>1.62</v>
      </c>
      <c r="R979">
        <v>5</v>
      </c>
      <c r="S979" t="str">
        <f>IF(datos_limpios[[#This Row],[Seating Capacity ]]&gt;4,"SI","NO")</f>
        <v>SI</v>
      </c>
      <c r="T979">
        <v>43</v>
      </c>
    </row>
    <row r="980" spans="1:20" x14ac:dyDescent="0.3">
      <c r="A980" t="s">
        <v>19</v>
      </c>
      <c r="B980" t="s">
        <v>407</v>
      </c>
      <c r="C980">
        <v>1022</v>
      </c>
      <c r="D980" s="3">
        <v>275000</v>
      </c>
      <c r="E980" s="1">
        <f>datos_limpios[[#This Row],[Price INR   ]]*0.011</f>
        <v>3025</v>
      </c>
      <c r="F980">
        <v>2013</v>
      </c>
      <c r="G980">
        <v>85785</v>
      </c>
      <c r="H980" t="s">
        <v>21</v>
      </c>
      <c r="I980" t="s">
        <v>14</v>
      </c>
      <c r="J980" t="s">
        <v>80</v>
      </c>
      <c r="K980" t="s">
        <v>23</v>
      </c>
      <c r="L980" t="s">
        <v>24</v>
      </c>
      <c r="M980" t="s">
        <v>1325</v>
      </c>
      <c r="N980" s="2" t="str">
        <f t="shared" si="15"/>
        <v/>
      </c>
      <c r="O980">
        <v>3.7749999999999999</v>
      </c>
      <c r="P980">
        <v>1.68</v>
      </c>
      <c r="Q980">
        <v>1.62</v>
      </c>
      <c r="R980">
        <v>5</v>
      </c>
      <c r="S980" t="str">
        <f>IF(datos_limpios[[#This Row],[Seating Capacity ]]&gt;4,"SI","NO")</f>
        <v>SI</v>
      </c>
      <c r="T980">
        <v>43</v>
      </c>
    </row>
    <row r="981" spans="1:20" x14ac:dyDescent="0.3">
      <c r="A981" t="s">
        <v>19</v>
      </c>
      <c r="B981" t="s">
        <v>357</v>
      </c>
      <c r="C981">
        <v>1035</v>
      </c>
      <c r="D981" s="3">
        <v>295000</v>
      </c>
      <c r="E981" s="1">
        <f>datos_limpios[[#This Row],[Price INR   ]]*0.011</f>
        <v>3245</v>
      </c>
      <c r="F981">
        <v>2011</v>
      </c>
      <c r="G981">
        <v>87230</v>
      </c>
      <c r="H981" t="s">
        <v>21</v>
      </c>
      <c r="I981" t="s">
        <v>14</v>
      </c>
      <c r="J981" t="s">
        <v>80</v>
      </c>
      <c r="K981" t="s">
        <v>16</v>
      </c>
      <c r="L981" t="s">
        <v>24</v>
      </c>
      <c r="M981" t="s">
        <v>358</v>
      </c>
      <c r="N981" s="2" t="str">
        <f t="shared" si="15"/>
        <v/>
      </c>
      <c r="O981">
        <v>3.76</v>
      </c>
      <c r="P981">
        <v>1.69</v>
      </c>
      <c r="Q981">
        <v>1.53</v>
      </c>
      <c r="R981">
        <v>5</v>
      </c>
      <c r="S981" t="str">
        <f>IF(datos_limpios[[#This Row],[Seating Capacity ]]&gt;4,"SI","NO")</f>
        <v>SI</v>
      </c>
      <c r="T981">
        <v>43</v>
      </c>
    </row>
    <row r="982" spans="1:20" x14ac:dyDescent="0.3">
      <c r="A982" t="s">
        <v>19</v>
      </c>
      <c r="B982" t="s">
        <v>1387</v>
      </c>
      <c r="C982">
        <v>1044</v>
      </c>
      <c r="D982" s="3">
        <v>299000</v>
      </c>
      <c r="E982" s="1">
        <f>datos_limpios[[#This Row],[Price INR   ]]*0.011</f>
        <v>3289</v>
      </c>
      <c r="F982">
        <v>2017</v>
      </c>
      <c r="G982">
        <v>65822</v>
      </c>
      <c r="H982" t="s">
        <v>21</v>
      </c>
      <c r="I982" t="s">
        <v>14</v>
      </c>
      <c r="J982" t="s">
        <v>80</v>
      </c>
      <c r="K982" t="s">
        <v>16</v>
      </c>
      <c r="L982" t="s">
        <v>1388</v>
      </c>
      <c r="M982" t="s">
        <v>1389</v>
      </c>
      <c r="N982" s="2" t="str">
        <f t="shared" si="15"/>
        <v/>
      </c>
      <c r="O982">
        <v>3.6</v>
      </c>
      <c r="P982">
        <v>1.6</v>
      </c>
      <c r="Q982">
        <v>1.56</v>
      </c>
      <c r="R982">
        <v>5</v>
      </c>
      <c r="S982" t="str">
        <f>IF(datos_limpios[[#This Row],[Seating Capacity ]]&gt;4,"SI","NO")</f>
        <v>SI</v>
      </c>
      <c r="T982">
        <v>35</v>
      </c>
    </row>
    <row r="983" spans="1:20" x14ac:dyDescent="0.3">
      <c r="A983" t="s">
        <v>19</v>
      </c>
      <c r="B983" t="s">
        <v>518</v>
      </c>
      <c r="C983">
        <v>1084</v>
      </c>
      <c r="D983" s="3">
        <v>375000</v>
      </c>
      <c r="E983" s="1">
        <f>datos_limpios[[#This Row],[Price INR   ]]*0.011</f>
        <v>4125</v>
      </c>
      <c r="F983">
        <v>2011</v>
      </c>
      <c r="G983">
        <v>120000</v>
      </c>
      <c r="H983" t="s">
        <v>21</v>
      </c>
      <c r="I983" t="s">
        <v>14</v>
      </c>
      <c r="J983" t="s">
        <v>80</v>
      </c>
      <c r="K983" t="s">
        <v>16</v>
      </c>
      <c r="L983" t="s">
        <v>24</v>
      </c>
      <c r="M983" t="s">
        <v>25</v>
      </c>
      <c r="N983" s="2" t="str">
        <f t="shared" si="15"/>
        <v/>
      </c>
      <c r="O983">
        <v>3.85</v>
      </c>
      <c r="P983">
        <v>1.6950000000000001</v>
      </c>
      <c r="Q983">
        <v>1.53</v>
      </c>
      <c r="R983">
        <v>5</v>
      </c>
      <c r="S983" t="str">
        <f>IF(datos_limpios[[#This Row],[Seating Capacity ]]&gt;4,"SI","NO")</f>
        <v>SI</v>
      </c>
      <c r="T983">
        <v>42</v>
      </c>
    </row>
    <row r="984" spans="1:20" x14ac:dyDescent="0.3">
      <c r="A984" t="s">
        <v>19</v>
      </c>
      <c r="B984" t="s">
        <v>20</v>
      </c>
      <c r="C984">
        <v>1100</v>
      </c>
      <c r="D984" s="3">
        <v>400000</v>
      </c>
      <c r="E984" s="1">
        <f>datos_limpios[[#This Row],[Price INR   ]]*0.011</f>
        <v>4400</v>
      </c>
      <c r="F984">
        <v>2015</v>
      </c>
      <c r="G984">
        <v>65000</v>
      </c>
      <c r="H984" t="s">
        <v>21</v>
      </c>
      <c r="I984" t="s">
        <v>14</v>
      </c>
      <c r="J984" t="s">
        <v>80</v>
      </c>
      <c r="K984" t="s">
        <v>23</v>
      </c>
      <c r="L984" t="s">
        <v>24</v>
      </c>
      <c r="M984" t="s">
        <v>25</v>
      </c>
      <c r="N984" s="2" t="str">
        <f t="shared" si="15"/>
        <v/>
      </c>
      <c r="O984">
        <v>3.9950000000000001</v>
      </c>
      <c r="P984">
        <v>1.6950000000000001</v>
      </c>
      <c r="Q984">
        <v>1.5549999999999999</v>
      </c>
      <c r="R984">
        <v>5</v>
      </c>
      <c r="S984" t="str">
        <f>IF(datos_limpios[[#This Row],[Seating Capacity ]]&gt;4,"SI","NO")</f>
        <v>SI</v>
      </c>
      <c r="T984">
        <v>42</v>
      </c>
    </row>
    <row r="985" spans="1:20" x14ac:dyDescent="0.3">
      <c r="A985" t="s">
        <v>19</v>
      </c>
      <c r="B985" t="s">
        <v>407</v>
      </c>
      <c r="C985">
        <v>1128</v>
      </c>
      <c r="D985" s="3">
        <v>445000</v>
      </c>
      <c r="E985" s="1">
        <f>datos_limpios[[#This Row],[Price INR   ]]*0.011</f>
        <v>4895</v>
      </c>
      <c r="F985">
        <v>2012</v>
      </c>
      <c r="G985">
        <v>54948</v>
      </c>
      <c r="H985" t="s">
        <v>21</v>
      </c>
      <c r="I985" t="s">
        <v>14</v>
      </c>
      <c r="J985" t="s">
        <v>80</v>
      </c>
      <c r="K985" t="s">
        <v>16</v>
      </c>
      <c r="L985" t="s">
        <v>24</v>
      </c>
      <c r="M985" t="s">
        <v>358</v>
      </c>
      <c r="N985" s="2" t="str">
        <f t="shared" si="15"/>
        <v/>
      </c>
      <c r="O985">
        <v>3.7149999999999999</v>
      </c>
      <c r="P985">
        <v>1.68</v>
      </c>
      <c r="Q985">
        <v>1.62</v>
      </c>
      <c r="R985">
        <v>5</v>
      </c>
      <c r="S985" t="str">
        <f>IF(datos_limpios[[#This Row],[Seating Capacity ]]&gt;4,"SI","NO")</f>
        <v>SI</v>
      </c>
      <c r="T985">
        <v>43</v>
      </c>
    </row>
    <row r="986" spans="1:20" x14ac:dyDescent="0.3">
      <c r="A986" t="s">
        <v>19</v>
      </c>
      <c r="B986" t="s">
        <v>20</v>
      </c>
      <c r="C986">
        <v>1144</v>
      </c>
      <c r="D986" s="3">
        <v>459999</v>
      </c>
      <c r="E986" s="1">
        <f>datos_limpios[[#This Row],[Price INR   ]]*0.011</f>
        <v>5059.9889999999996</v>
      </c>
      <c r="F986">
        <v>2015</v>
      </c>
      <c r="G986">
        <v>55000</v>
      </c>
      <c r="H986" t="s">
        <v>21</v>
      </c>
      <c r="I986" t="s">
        <v>14</v>
      </c>
      <c r="J986" t="s">
        <v>80</v>
      </c>
      <c r="K986" t="s">
        <v>23</v>
      </c>
      <c r="L986" t="s">
        <v>24</v>
      </c>
      <c r="M986" t="s">
        <v>25</v>
      </c>
      <c r="N986" s="2" t="str">
        <f t="shared" si="15"/>
        <v/>
      </c>
      <c r="O986">
        <v>3.9950000000000001</v>
      </c>
      <c r="P986">
        <v>1.6950000000000001</v>
      </c>
      <c r="Q986">
        <v>1.5549999999999999</v>
      </c>
      <c r="R986">
        <v>5</v>
      </c>
      <c r="S986" t="str">
        <f>IF(datos_limpios[[#This Row],[Seating Capacity ]]&gt;4,"SI","NO")</f>
        <v>SI</v>
      </c>
      <c r="T986">
        <v>42</v>
      </c>
    </row>
    <row r="987" spans="1:20" x14ac:dyDescent="0.3">
      <c r="A987" t="s">
        <v>19</v>
      </c>
      <c r="B987" t="s">
        <v>20</v>
      </c>
      <c r="C987">
        <v>1164</v>
      </c>
      <c r="D987" s="3">
        <v>500000</v>
      </c>
      <c r="E987" s="1">
        <f>datos_limpios[[#This Row],[Price INR   ]]*0.011</f>
        <v>5500</v>
      </c>
      <c r="F987">
        <v>2015</v>
      </c>
      <c r="G987">
        <v>50000</v>
      </c>
      <c r="H987" t="s">
        <v>21</v>
      </c>
      <c r="I987" t="s">
        <v>14</v>
      </c>
      <c r="J987" t="s">
        <v>80</v>
      </c>
      <c r="K987" t="s">
        <v>23</v>
      </c>
      <c r="L987" t="s">
        <v>24</v>
      </c>
      <c r="M987" t="s">
        <v>25</v>
      </c>
      <c r="N987" s="2" t="str">
        <f t="shared" si="15"/>
        <v/>
      </c>
      <c r="O987">
        <v>3.9950000000000001</v>
      </c>
      <c r="P987">
        <v>1.6950000000000001</v>
      </c>
      <c r="Q987">
        <v>1.5549999999999999</v>
      </c>
      <c r="R987">
        <v>5</v>
      </c>
      <c r="S987" t="str">
        <f>IF(datos_limpios[[#This Row],[Seating Capacity ]]&gt;4,"SI","NO")</f>
        <v>SI</v>
      </c>
      <c r="T987">
        <v>42</v>
      </c>
    </row>
    <row r="988" spans="1:20" x14ac:dyDescent="0.3">
      <c r="A988" t="s">
        <v>19</v>
      </c>
      <c r="B988" t="s">
        <v>713</v>
      </c>
      <c r="C988">
        <v>1220</v>
      </c>
      <c r="D988" s="3">
        <v>590000</v>
      </c>
      <c r="E988" s="1">
        <f>datos_limpios[[#This Row],[Price INR   ]]*0.011</f>
        <v>6490</v>
      </c>
      <c r="F988">
        <v>2016</v>
      </c>
      <c r="G988">
        <v>77000</v>
      </c>
      <c r="H988" t="s">
        <v>21</v>
      </c>
      <c r="I988" t="s">
        <v>14</v>
      </c>
      <c r="J988" t="s">
        <v>80</v>
      </c>
      <c r="K988" t="s">
        <v>16</v>
      </c>
      <c r="L988" t="s">
        <v>215</v>
      </c>
      <c r="M988" t="s">
        <v>714</v>
      </c>
      <c r="N988" s="2" t="str">
        <f t="shared" si="15"/>
        <v/>
      </c>
      <c r="O988">
        <v>4.3</v>
      </c>
      <c r="P988">
        <v>1.7649999999999999</v>
      </c>
      <c r="Q988">
        <v>1.59</v>
      </c>
      <c r="R988">
        <v>5</v>
      </c>
      <c r="S988" t="str">
        <f>IF(datos_limpios[[#This Row],[Seating Capacity ]]&gt;4,"SI","NO")</f>
        <v>SI</v>
      </c>
      <c r="T988">
        <v>48</v>
      </c>
    </row>
    <row r="989" spans="1:20" x14ac:dyDescent="0.3">
      <c r="A989" t="s">
        <v>19</v>
      </c>
      <c r="B989" t="s">
        <v>258</v>
      </c>
      <c r="C989">
        <v>1226</v>
      </c>
      <c r="D989" s="3">
        <v>599000</v>
      </c>
      <c r="E989" s="1">
        <f>datos_limpios[[#This Row],[Price INR   ]]*0.011</f>
        <v>6589</v>
      </c>
      <c r="F989">
        <v>2015</v>
      </c>
      <c r="G989">
        <v>72000</v>
      </c>
      <c r="H989" t="s">
        <v>21</v>
      </c>
      <c r="I989" t="s">
        <v>14</v>
      </c>
      <c r="J989" t="s">
        <v>80</v>
      </c>
      <c r="K989" t="s">
        <v>16</v>
      </c>
      <c r="L989" t="s">
        <v>24</v>
      </c>
      <c r="M989" t="s">
        <v>144</v>
      </c>
      <c r="N989" s="2" t="str">
        <f t="shared" si="15"/>
        <v/>
      </c>
      <c r="O989">
        <v>4.2649999999999997</v>
      </c>
      <c r="P989">
        <v>1.6950000000000001</v>
      </c>
      <c r="Q989">
        <v>1.6850000000000001</v>
      </c>
      <c r="R989">
        <v>7</v>
      </c>
      <c r="S989" t="str">
        <f>IF(datos_limpios[[#This Row],[Seating Capacity ]]&gt;4,"SI","NO")</f>
        <v>SI</v>
      </c>
      <c r="T989">
        <v>45</v>
      </c>
    </row>
    <row r="990" spans="1:20" x14ac:dyDescent="0.3">
      <c r="A990" t="s">
        <v>19</v>
      </c>
      <c r="B990" t="s">
        <v>518</v>
      </c>
      <c r="C990">
        <v>1234</v>
      </c>
      <c r="D990" s="3">
        <v>610000</v>
      </c>
      <c r="E990" s="1">
        <f>datos_limpios[[#This Row],[Price INR   ]]*0.011</f>
        <v>6710</v>
      </c>
      <c r="F990">
        <v>2017</v>
      </c>
      <c r="G990">
        <v>105000</v>
      </c>
      <c r="H990" t="s">
        <v>21</v>
      </c>
      <c r="I990" t="s">
        <v>14</v>
      </c>
      <c r="J990" t="s">
        <v>80</v>
      </c>
      <c r="K990" t="s">
        <v>16</v>
      </c>
      <c r="L990" t="s">
        <v>24</v>
      </c>
      <c r="M990" t="s">
        <v>25</v>
      </c>
      <c r="N990" s="2" t="str">
        <f t="shared" si="15"/>
        <v/>
      </c>
      <c r="O990">
        <v>3.85</v>
      </c>
      <c r="P990">
        <v>1.6950000000000001</v>
      </c>
      <c r="Q990">
        <v>1.53</v>
      </c>
      <c r="R990">
        <v>5</v>
      </c>
      <c r="S990" t="str">
        <f>IF(datos_limpios[[#This Row],[Seating Capacity ]]&gt;4,"SI","NO")</f>
        <v>SI</v>
      </c>
      <c r="T990">
        <v>42</v>
      </c>
    </row>
    <row r="991" spans="1:20" x14ac:dyDescent="0.3">
      <c r="A991" t="s">
        <v>19</v>
      </c>
      <c r="B991" t="s">
        <v>1019</v>
      </c>
      <c r="C991">
        <v>1261</v>
      </c>
      <c r="D991" s="3">
        <v>650000</v>
      </c>
      <c r="E991" s="1">
        <f>datos_limpios[[#This Row],[Price INR   ]]*0.011</f>
        <v>7150</v>
      </c>
      <c r="F991">
        <v>2017</v>
      </c>
      <c r="G991">
        <v>76000</v>
      </c>
      <c r="H991" t="s">
        <v>21</v>
      </c>
      <c r="I991" t="s">
        <v>43</v>
      </c>
      <c r="J991" t="s">
        <v>80</v>
      </c>
      <c r="K991" t="s">
        <v>16</v>
      </c>
      <c r="L991" t="s">
        <v>24</v>
      </c>
      <c r="M991" t="s">
        <v>25</v>
      </c>
      <c r="N991" s="2" t="str">
        <f t="shared" si="15"/>
        <v/>
      </c>
      <c r="O991">
        <v>3.9950000000000001</v>
      </c>
      <c r="P991">
        <v>1.6950000000000001</v>
      </c>
      <c r="Q991">
        <v>1.5549999999999999</v>
      </c>
      <c r="R991">
        <v>5</v>
      </c>
      <c r="S991" t="str">
        <f>IF(datos_limpios[[#This Row],[Seating Capacity ]]&gt;4,"SI","NO")</f>
        <v>SI</v>
      </c>
      <c r="T991">
        <v>42</v>
      </c>
    </row>
    <row r="992" spans="1:20" x14ac:dyDescent="0.3">
      <c r="A992" t="s">
        <v>19</v>
      </c>
      <c r="B992" t="s">
        <v>746</v>
      </c>
      <c r="C992">
        <v>1327</v>
      </c>
      <c r="D992" s="3">
        <v>770000</v>
      </c>
      <c r="E992" s="1">
        <f>datos_limpios[[#This Row],[Price INR   ]]*0.011</f>
        <v>8470</v>
      </c>
      <c r="F992">
        <v>2019</v>
      </c>
      <c r="G992">
        <v>72040</v>
      </c>
      <c r="H992" t="s">
        <v>21</v>
      </c>
      <c r="I992" t="s">
        <v>43</v>
      </c>
      <c r="J992" t="s">
        <v>80</v>
      </c>
      <c r="K992" t="s">
        <v>16</v>
      </c>
      <c r="L992" t="s">
        <v>24</v>
      </c>
      <c r="M992" t="s">
        <v>25</v>
      </c>
      <c r="N992" s="2" t="str">
        <f t="shared" si="15"/>
        <v/>
      </c>
      <c r="O992">
        <v>3.9950000000000001</v>
      </c>
      <c r="P992">
        <v>1.7350000000000001</v>
      </c>
      <c r="Q992">
        <v>1.5149999999999999</v>
      </c>
      <c r="R992">
        <v>5</v>
      </c>
      <c r="S992" t="str">
        <f>IF(datos_limpios[[#This Row],[Seating Capacity ]]&gt;4,"SI","NO")</f>
        <v>SI</v>
      </c>
      <c r="T992">
        <v>37</v>
      </c>
    </row>
    <row r="993" spans="1:20" x14ac:dyDescent="0.3">
      <c r="A993" t="s">
        <v>19</v>
      </c>
      <c r="B993" t="s">
        <v>888</v>
      </c>
      <c r="C993">
        <v>1344</v>
      </c>
      <c r="D993" s="3">
        <v>801000</v>
      </c>
      <c r="E993" s="1">
        <f>datos_limpios[[#This Row],[Price INR   ]]*0.011</f>
        <v>8811</v>
      </c>
      <c r="F993">
        <v>2018</v>
      </c>
      <c r="G993">
        <v>30000</v>
      </c>
      <c r="H993" t="s">
        <v>21</v>
      </c>
      <c r="I993" t="s">
        <v>14</v>
      </c>
      <c r="J993" t="s">
        <v>80</v>
      </c>
      <c r="K993" t="s">
        <v>16</v>
      </c>
      <c r="L993" t="s">
        <v>24</v>
      </c>
      <c r="M993" t="s">
        <v>144</v>
      </c>
      <c r="N993" s="2" t="str">
        <f t="shared" si="15"/>
        <v/>
      </c>
      <c r="O993">
        <v>3.9950000000000001</v>
      </c>
      <c r="P993">
        <v>1.79</v>
      </c>
      <c r="Q993">
        <v>1.64</v>
      </c>
      <c r="R993">
        <v>5</v>
      </c>
      <c r="S993" t="str">
        <f>IF(datos_limpios[[#This Row],[Seating Capacity ]]&gt;4,"SI","NO")</f>
        <v>SI</v>
      </c>
      <c r="T993">
        <v>48</v>
      </c>
    </row>
    <row r="994" spans="1:20" x14ac:dyDescent="0.3">
      <c r="A994" t="s">
        <v>19</v>
      </c>
      <c r="B994" t="s">
        <v>918</v>
      </c>
      <c r="C994">
        <v>1350</v>
      </c>
      <c r="D994" s="3">
        <v>825000</v>
      </c>
      <c r="E994" s="1">
        <f>datos_limpios[[#This Row],[Price INR   ]]*0.011</f>
        <v>9075</v>
      </c>
      <c r="F994">
        <v>2019</v>
      </c>
      <c r="G994">
        <v>25500</v>
      </c>
      <c r="H994" t="s">
        <v>21</v>
      </c>
      <c r="I994" t="s">
        <v>14</v>
      </c>
      <c r="J994" t="s">
        <v>80</v>
      </c>
      <c r="K994" t="s">
        <v>16</v>
      </c>
      <c r="L994" t="s">
        <v>24</v>
      </c>
      <c r="M994" t="s">
        <v>144</v>
      </c>
      <c r="N994" s="2" t="str">
        <f t="shared" si="15"/>
        <v/>
      </c>
      <c r="O994">
        <v>3.9950000000000001</v>
      </c>
      <c r="P994">
        <v>1.79</v>
      </c>
      <c r="Q994">
        <v>1.64</v>
      </c>
      <c r="R994">
        <v>5</v>
      </c>
      <c r="S994" t="str">
        <f>IF(datos_limpios[[#This Row],[Seating Capacity ]]&gt;4,"SI","NO")</f>
        <v>SI</v>
      </c>
      <c r="T994">
        <v>48</v>
      </c>
    </row>
    <row r="995" spans="1:20" x14ac:dyDescent="0.3">
      <c r="A995" t="s">
        <v>19</v>
      </c>
      <c r="B995" t="s">
        <v>307</v>
      </c>
      <c r="C995">
        <v>1357</v>
      </c>
      <c r="D995" s="3">
        <v>850000</v>
      </c>
      <c r="E995" s="1">
        <f>datos_limpios[[#This Row],[Price INR   ]]*0.011</f>
        <v>9350</v>
      </c>
      <c r="F995">
        <v>2019</v>
      </c>
      <c r="G995">
        <v>72000</v>
      </c>
      <c r="H995" t="s">
        <v>21</v>
      </c>
      <c r="I995" t="s">
        <v>14</v>
      </c>
      <c r="J995" t="s">
        <v>80</v>
      </c>
      <c r="K995" t="s">
        <v>16</v>
      </c>
      <c r="L995" t="s">
        <v>24</v>
      </c>
      <c r="M995" t="s">
        <v>144</v>
      </c>
      <c r="N995" s="2" t="str">
        <f t="shared" si="15"/>
        <v/>
      </c>
      <c r="O995">
        <v>4.2960000000000003</v>
      </c>
      <c r="P995">
        <v>1.6950000000000001</v>
      </c>
      <c r="Q995">
        <v>1.6850000000000001</v>
      </c>
      <c r="R995">
        <v>7</v>
      </c>
      <c r="S995" t="str">
        <f>IF(datos_limpios[[#This Row],[Seating Capacity ]]&gt;4,"SI","NO")</f>
        <v>SI</v>
      </c>
      <c r="T995">
        <v>45</v>
      </c>
    </row>
    <row r="996" spans="1:20" x14ac:dyDescent="0.3">
      <c r="A996" t="s">
        <v>19</v>
      </c>
      <c r="B996" t="s">
        <v>1310</v>
      </c>
      <c r="C996">
        <v>1382</v>
      </c>
      <c r="D996" s="3">
        <v>1011000</v>
      </c>
      <c r="E996" s="1">
        <f>datos_limpios[[#This Row],[Price INR   ]]*0.011</f>
        <v>11121</v>
      </c>
      <c r="F996">
        <v>2019</v>
      </c>
      <c r="G996">
        <v>74179</v>
      </c>
      <c r="H996" t="s">
        <v>21</v>
      </c>
      <c r="I996" t="s">
        <v>43</v>
      </c>
      <c r="J996" t="s">
        <v>80</v>
      </c>
      <c r="K996" t="s">
        <v>16</v>
      </c>
      <c r="L996" t="s">
        <v>24</v>
      </c>
      <c r="M996" t="s">
        <v>144</v>
      </c>
      <c r="N996" s="2" t="str">
        <f t="shared" si="15"/>
        <v/>
      </c>
      <c r="O996">
        <v>3.9950000000000001</v>
      </c>
      <c r="P996">
        <v>1.79</v>
      </c>
      <c r="Q996">
        <v>1.64</v>
      </c>
      <c r="R996">
        <v>5</v>
      </c>
      <c r="S996" t="str">
        <f>IF(datos_limpios[[#This Row],[Seating Capacity ]]&gt;4,"SI","NO")</f>
        <v>SI</v>
      </c>
      <c r="T996">
        <v>48</v>
      </c>
    </row>
    <row r="997" spans="1:20" x14ac:dyDescent="0.3">
      <c r="A997" t="s">
        <v>119</v>
      </c>
      <c r="B997" t="s">
        <v>378</v>
      </c>
      <c r="C997">
        <v>1405</v>
      </c>
      <c r="D997" s="3">
        <v>1150000</v>
      </c>
      <c r="E997" s="1">
        <f>datos_limpios[[#This Row],[Price INR   ]]*0.011</f>
        <v>12650</v>
      </c>
      <c r="F997">
        <v>2010</v>
      </c>
      <c r="G997">
        <v>120000</v>
      </c>
      <c r="H997" t="s">
        <v>21</v>
      </c>
      <c r="I997" t="s">
        <v>43</v>
      </c>
      <c r="J997" t="s">
        <v>80</v>
      </c>
      <c r="K997" t="s">
        <v>16</v>
      </c>
      <c r="L997" t="s">
        <v>367</v>
      </c>
      <c r="M997" t="s">
        <v>379</v>
      </c>
      <c r="N997" s="2" t="str">
        <f t="shared" si="15"/>
        <v/>
      </c>
      <c r="O997">
        <v>4.8680000000000003</v>
      </c>
      <c r="P997">
        <v>1.8540000000000001</v>
      </c>
      <c r="Q997">
        <v>1.4710000000000001</v>
      </c>
      <c r="R997">
        <v>5</v>
      </c>
      <c r="S997" t="str">
        <f>IF(datos_limpios[[#This Row],[Seating Capacity ]]&gt;4,"SI","NO")</f>
        <v>SI</v>
      </c>
      <c r="T997">
        <v>80</v>
      </c>
    </row>
    <row r="998" spans="1:20" x14ac:dyDescent="0.3">
      <c r="A998" t="s">
        <v>119</v>
      </c>
      <c r="B998" t="s">
        <v>217</v>
      </c>
      <c r="C998">
        <v>1417</v>
      </c>
      <c r="D998" s="3">
        <v>1650000</v>
      </c>
      <c r="E998" s="1">
        <f>datos_limpios[[#This Row],[Price INR   ]]*0.011</f>
        <v>18150</v>
      </c>
      <c r="F998">
        <v>2013</v>
      </c>
      <c r="G998">
        <v>58000</v>
      </c>
      <c r="H998" t="s">
        <v>21</v>
      </c>
      <c r="I998" t="s">
        <v>43</v>
      </c>
      <c r="J998" t="s">
        <v>80</v>
      </c>
      <c r="K998" t="s">
        <v>16</v>
      </c>
      <c r="L998" t="s">
        <v>121</v>
      </c>
      <c r="M998" t="s">
        <v>218</v>
      </c>
      <c r="N998" s="2" t="str">
        <f t="shared" si="15"/>
        <v/>
      </c>
      <c r="O998">
        <v>4.5960000000000001</v>
      </c>
      <c r="P998">
        <v>1.77</v>
      </c>
      <c r="Q998">
        <v>1.4470000000000001</v>
      </c>
      <c r="R998">
        <v>5</v>
      </c>
      <c r="S998" t="str">
        <f>IF(datos_limpios[[#This Row],[Seating Capacity ]]&gt;4,"SI","NO")</f>
        <v>SI</v>
      </c>
      <c r="T998">
        <v>66</v>
      </c>
    </row>
    <row r="999" spans="1:20" x14ac:dyDescent="0.3">
      <c r="A999" t="s">
        <v>119</v>
      </c>
      <c r="B999" t="s">
        <v>636</v>
      </c>
      <c r="C999">
        <v>1429</v>
      </c>
      <c r="D999" s="3">
        <v>1998999</v>
      </c>
      <c r="E999" s="1">
        <f>datos_limpios[[#This Row],[Price INR   ]]*0.011</f>
        <v>21988.988999999998</v>
      </c>
      <c r="F999">
        <v>2017</v>
      </c>
      <c r="G999">
        <v>39328</v>
      </c>
      <c r="H999" t="s">
        <v>21</v>
      </c>
      <c r="I999" t="s">
        <v>43</v>
      </c>
      <c r="J999" t="s">
        <v>80</v>
      </c>
      <c r="K999" t="s">
        <v>16</v>
      </c>
      <c r="L999" t="s">
        <v>121</v>
      </c>
      <c r="M999" t="s">
        <v>342</v>
      </c>
      <c r="N999" s="2" t="str">
        <f t="shared" si="15"/>
        <v/>
      </c>
      <c r="O999">
        <v>4.63</v>
      </c>
      <c r="P999">
        <v>1.7769999999999999</v>
      </c>
      <c r="Q999">
        <v>1.4319999999999999</v>
      </c>
      <c r="R999">
        <v>5</v>
      </c>
      <c r="S999" t="str">
        <f>IF(datos_limpios[[#This Row],[Seating Capacity ]]&gt;4,"SI","NO")</f>
        <v>SI</v>
      </c>
      <c r="T999">
        <v>56</v>
      </c>
    </row>
    <row r="1000" spans="1:20" x14ac:dyDescent="0.3">
      <c r="A1000" t="s">
        <v>119</v>
      </c>
      <c r="B1000" t="s">
        <v>248</v>
      </c>
      <c r="C1000">
        <v>1456</v>
      </c>
      <c r="D1000" s="3">
        <v>2690000</v>
      </c>
      <c r="E1000" s="1">
        <f>datos_limpios[[#This Row],[Price INR   ]]*0.011</f>
        <v>29590</v>
      </c>
      <c r="F1000">
        <v>2016</v>
      </c>
      <c r="G1000">
        <v>43323</v>
      </c>
      <c r="H1000" t="s">
        <v>21</v>
      </c>
      <c r="I1000" t="s">
        <v>43</v>
      </c>
      <c r="J1000" t="s">
        <v>80</v>
      </c>
      <c r="K1000" t="s">
        <v>23</v>
      </c>
      <c r="L1000" t="s">
        <v>121</v>
      </c>
      <c r="M1000" t="s">
        <v>249</v>
      </c>
      <c r="N1000" s="2" t="str">
        <f t="shared" si="15"/>
        <v/>
      </c>
      <c r="O1000">
        <v>4.8789999999999996</v>
      </c>
      <c r="P1000">
        <v>1.8540000000000001</v>
      </c>
      <c r="Q1000">
        <v>1.474</v>
      </c>
      <c r="R1000">
        <v>5</v>
      </c>
      <c r="S1000" t="str">
        <f>IF(datos_limpios[[#This Row],[Seating Capacity ]]&gt;4,"SI","NO")</f>
        <v>SI</v>
      </c>
      <c r="T1000">
        <v>80</v>
      </c>
    </row>
    <row r="1001" spans="1:20" x14ac:dyDescent="0.3">
      <c r="A1001" t="s">
        <v>119</v>
      </c>
      <c r="B1001" t="s">
        <v>859</v>
      </c>
      <c r="C1001">
        <v>1461</v>
      </c>
      <c r="D1001" s="3">
        <v>2850000</v>
      </c>
      <c r="E1001" s="1">
        <f>datos_limpios[[#This Row],[Price INR   ]]*0.011</f>
        <v>31350</v>
      </c>
      <c r="F1001">
        <v>2016</v>
      </c>
      <c r="G1001">
        <v>21200</v>
      </c>
      <c r="H1001" t="s">
        <v>21</v>
      </c>
      <c r="I1001" t="s">
        <v>43</v>
      </c>
      <c r="J1001" t="s">
        <v>80</v>
      </c>
      <c r="K1001" t="s">
        <v>16</v>
      </c>
      <c r="L1001" t="s">
        <v>121</v>
      </c>
      <c r="M1001" t="s">
        <v>122</v>
      </c>
      <c r="N1001" s="2" t="str">
        <f t="shared" si="15"/>
        <v/>
      </c>
      <c r="O1001">
        <v>4.6859999999999999</v>
      </c>
      <c r="P1001">
        <v>1.81</v>
      </c>
      <c r="Q1001">
        <v>1.4419999999999999</v>
      </c>
      <c r="R1001">
        <v>5</v>
      </c>
      <c r="S1001" t="str">
        <f>IF(datos_limpios[[#This Row],[Seating Capacity ]]&gt;4,"SI","NO")</f>
        <v>SI</v>
      </c>
      <c r="T1001">
        <v>66</v>
      </c>
    </row>
    <row r="1002" spans="1:20" x14ac:dyDescent="0.3">
      <c r="A1002" t="s">
        <v>119</v>
      </c>
      <c r="B1002" t="s">
        <v>366</v>
      </c>
      <c r="C1002">
        <v>1464</v>
      </c>
      <c r="D1002" s="3">
        <v>3200000</v>
      </c>
      <c r="E1002" s="1">
        <f>datos_limpios[[#This Row],[Price INR   ]]*0.011</f>
        <v>35200</v>
      </c>
      <c r="F1002">
        <v>2014</v>
      </c>
      <c r="G1002">
        <v>60514</v>
      </c>
      <c r="H1002" t="s">
        <v>21</v>
      </c>
      <c r="I1002" t="s">
        <v>43</v>
      </c>
      <c r="J1002" t="s">
        <v>80</v>
      </c>
      <c r="K1002" t="s">
        <v>16</v>
      </c>
      <c r="L1002" t="s">
        <v>367</v>
      </c>
      <c r="M1002" t="s">
        <v>368</v>
      </c>
      <c r="N1002" s="2" t="str">
        <f t="shared" si="15"/>
        <v/>
      </c>
      <c r="O1002">
        <v>4.7809999999999997</v>
      </c>
      <c r="P1002">
        <v>1.911</v>
      </c>
      <c r="Q1002">
        <v>1.774</v>
      </c>
      <c r="R1002">
        <v>5</v>
      </c>
      <c r="S1002" t="str">
        <f>IF(datos_limpios[[#This Row],[Seating Capacity ]]&gt;4,"SI","NO")</f>
        <v>SI</v>
      </c>
      <c r="T1002">
        <v>95</v>
      </c>
    </row>
    <row r="1003" spans="1:20" x14ac:dyDescent="0.3">
      <c r="A1003" t="s">
        <v>119</v>
      </c>
      <c r="B1003" t="s">
        <v>380</v>
      </c>
      <c r="C1003">
        <v>1465</v>
      </c>
      <c r="D1003" s="3">
        <v>3200000</v>
      </c>
      <c r="E1003" s="1">
        <f>datos_limpios[[#This Row],[Price INR   ]]*0.011</f>
        <v>35200</v>
      </c>
      <c r="F1003">
        <v>2014</v>
      </c>
      <c r="G1003">
        <v>60513</v>
      </c>
      <c r="H1003" t="s">
        <v>21</v>
      </c>
      <c r="I1003" t="s">
        <v>43</v>
      </c>
      <c r="J1003" t="s">
        <v>80</v>
      </c>
      <c r="K1003" t="s">
        <v>16</v>
      </c>
      <c r="L1003" t="s">
        <v>381</v>
      </c>
      <c r="M1003" t="s">
        <v>382</v>
      </c>
      <c r="N1003" s="2" t="str">
        <f t="shared" si="15"/>
        <v/>
      </c>
      <c r="O1003">
        <v>4.8040000000000003</v>
      </c>
      <c r="P1003">
        <v>2.141</v>
      </c>
      <c r="Q1003">
        <v>1.796</v>
      </c>
      <c r="R1003">
        <v>5</v>
      </c>
      <c r="S1003" t="str">
        <f>IF(datos_limpios[[#This Row],[Seating Capacity ]]&gt;4,"SI","NO")</f>
        <v>SI</v>
      </c>
      <c r="T1003">
        <v>70</v>
      </c>
    </row>
    <row r="1004" spans="1:20" x14ac:dyDescent="0.3">
      <c r="A1004" t="s">
        <v>119</v>
      </c>
      <c r="B1004" t="s">
        <v>727</v>
      </c>
      <c r="C1004">
        <v>1466</v>
      </c>
      <c r="D1004" s="3">
        <v>3390000</v>
      </c>
      <c r="E1004" s="1">
        <f>datos_limpios[[#This Row],[Price INR   ]]*0.011</f>
        <v>37290</v>
      </c>
      <c r="F1004">
        <v>2015</v>
      </c>
      <c r="G1004">
        <v>91100</v>
      </c>
      <c r="H1004" t="s">
        <v>21</v>
      </c>
      <c r="I1004" t="s">
        <v>43</v>
      </c>
      <c r="J1004" t="s">
        <v>80</v>
      </c>
      <c r="K1004" t="s">
        <v>16</v>
      </c>
      <c r="L1004" t="s">
        <v>367</v>
      </c>
      <c r="M1004" t="s">
        <v>728</v>
      </c>
      <c r="N1004" s="2" t="str">
        <f t="shared" si="15"/>
        <v/>
      </c>
      <c r="O1004">
        <v>5.12</v>
      </c>
      <c r="P1004">
        <v>1.9339999999999999</v>
      </c>
      <c r="Q1004">
        <v>1.85</v>
      </c>
      <c r="R1004">
        <v>7</v>
      </c>
      <c r="S1004" t="str">
        <f>IF(datos_limpios[[#This Row],[Seating Capacity ]]&gt;4,"SI","NO")</f>
        <v>SI</v>
      </c>
      <c r="T1004">
        <v>100</v>
      </c>
    </row>
    <row r="1005" spans="1:20" x14ac:dyDescent="0.3">
      <c r="A1005" t="s">
        <v>119</v>
      </c>
      <c r="B1005" t="s">
        <v>313</v>
      </c>
      <c r="C1005">
        <v>1489</v>
      </c>
      <c r="D1005" s="3">
        <v>4550000</v>
      </c>
      <c r="E1005" s="1">
        <f>datos_limpios[[#This Row],[Price INR   ]]*0.011</f>
        <v>50050</v>
      </c>
      <c r="F1005">
        <v>2017</v>
      </c>
      <c r="G1005">
        <v>34000</v>
      </c>
      <c r="H1005" t="s">
        <v>21</v>
      </c>
      <c r="I1005" t="s">
        <v>43</v>
      </c>
      <c r="J1005" t="s">
        <v>80</v>
      </c>
      <c r="K1005" t="s">
        <v>16</v>
      </c>
      <c r="L1005" t="s">
        <v>121</v>
      </c>
      <c r="M1005" t="s">
        <v>314</v>
      </c>
      <c r="N1005" s="2" t="str">
        <f t="shared" si="15"/>
        <v/>
      </c>
      <c r="O1005">
        <v>4.819</v>
      </c>
      <c r="P1005">
        <v>2.141</v>
      </c>
      <c r="Q1005">
        <v>1.796</v>
      </c>
      <c r="R1005">
        <v>5</v>
      </c>
      <c r="S1005" t="str">
        <f>IF(datos_limpios[[#This Row],[Seating Capacity ]]&gt;4,"SI","NO")</f>
        <v>SI</v>
      </c>
      <c r="T1005">
        <v>93</v>
      </c>
    </row>
    <row r="1006" spans="1:20" x14ac:dyDescent="0.3">
      <c r="A1006" t="s">
        <v>119</v>
      </c>
      <c r="B1006" t="s">
        <v>588</v>
      </c>
      <c r="C1006">
        <v>1513</v>
      </c>
      <c r="D1006" s="3">
        <v>6100000</v>
      </c>
      <c r="E1006" s="1">
        <f>datos_limpios[[#This Row],[Price INR   ]]*0.011</f>
        <v>67100</v>
      </c>
      <c r="F1006">
        <v>2020</v>
      </c>
      <c r="G1006">
        <v>9500</v>
      </c>
      <c r="H1006" t="s">
        <v>21</v>
      </c>
      <c r="I1006" t="s">
        <v>43</v>
      </c>
      <c r="J1006" t="s">
        <v>80</v>
      </c>
      <c r="K1006" t="s">
        <v>16</v>
      </c>
      <c r="L1006" t="s">
        <v>305</v>
      </c>
      <c r="M1006" t="s">
        <v>306</v>
      </c>
      <c r="N1006" s="2" t="str">
        <f t="shared" si="15"/>
        <v/>
      </c>
      <c r="O1006">
        <v>5.0629999999999997</v>
      </c>
      <c r="P1006">
        <v>1.86</v>
      </c>
      <c r="Q1006">
        <v>1.494</v>
      </c>
      <c r="R1006">
        <v>5</v>
      </c>
      <c r="S1006" t="str">
        <f>IF(datos_limpios[[#This Row],[Seating Capacity ]]&gt;4,"SI","NO")</f>
        <v>SI</v>
      </c>
      <c r="T1006">
        <v>80</v>
      </c>
    </row>
    <row r="1007" spans="1:20" x14ac:dyDescent="0.3">
      <c r="A1007" t="s">
        <v>119</v>
      </c>
      <c r="B1007" t="s">
        <v>860</v>
      </c>
      <c r="C1007">
        <v>1515</v>
      </c>
      <c r="D1007" s="3">
        <v>6225000</v>
      </c>
      <c r="E1007" s="1">
        <f>datos_limpios[[#This Row],[Price INR   ]]*0.011</f>
        <v>68475</v>
      </c>
      <c r="F1007">
        <v>2019</v>
      </c>
      <c r="G1007">
        <v>42079</v>
      </c>
      <c r="H1007" t="s">
        <v>21</v>
      </c>
      <c r="I1007" t="s">
        <v>43</v>
      </c>
      <c r="J1007" t="s">
        <v>80</v>
      </c>
      <c r="K1007" t="s">
        <v>16</v>
      </c>
      <c r="L1007" t="s">
        <v>367</v>
      </c>
      <c r="M1007" t="s">
        <v>477</v>
      </c>
      <c r="N1007" s="2" t="str">
        <f t="shared" si="15"/>
        <v/>
      </c>
      <c r="O1007">
        <v>5.0629999999999997</v>
      </c>
      <c r="P1007">
        <v>1.86</v>
      </c>
      <c r="Q1007">
        <v>1.494</v>
      </c>
      <c r="R1007">
        <v>5</v>
      </c>
      <c r="S1007" t="str">
        <f>IF(datos_limpios[[#This Row],[Seating Capacity ]]&gt;4,"SI","NO")</f>
        <v>SI</v>
      </c>
      <c r="T1007">
        <v>80</v>
      </c>
    </row>
    <row r="1008" spans="1:20" x14ac:dyDescent="0.3">
      <c r="A1008" t="s">
        <v>119</v>
      </c>
      <c r="B1008" t="s">
        <v>1354</v>
      </c>
      <c r="C1008">
        <v>1516</v>
      </c>
      <c r="D1008" s="3">
        <v>6300000</v>
      </c>
      <c r="E1008" s="1">
        <f>datos_limpios[[#This Row],[Price INR   ]]*0.011</f>
        <v>69300</v>
      </c>
      <c r="F1008">
        <v>2020</v>
      </c>
      <c r="G1008">
        <v>40000</v>
      </c>
      <c r="H1008" t="s">
        <v>21</v>
      </c>
      <c r="I1008" t="s">
        <v>43</v>
      </c>
      <c r="J1008" t="s">
        <v>80</v>
      </c>
      <c r="K1008" t="s">
        <v>16</v>
      </c>
      <c r="L1008" t="s">
        <v>305</v>
      </c>
      <c r="M1008" t="s">
        <v>1355</v>
      </c>
      <c r="N1008" s="2" t="str">
        <f t="shared" si="15"/>
        <v/>
      </c>
      <c r="O1008">
        <v>5.14</v>
      </c>
      <c r="P1008">
        <v>1.9279999999999999</v>
      </c>
      <c r="Q1008">
        <v>1.901</v>
      </c>
      <c r="R1008">
        <v>6</v>
      </c>
      <c r="S1008" t="str">
        <f>IF(datos_limpios[[#This Row],[Seating Capacity ]]&gt;4,"SI","NO")</f>
        <v>SI</v>
      </c>
      <c r="T1008">
        <v>57</v>
      </c>
    </row>
    <row r="1009" spans="1:20" x14ac:dyDescent="0.3">
      <c r="A1009" t="s">
        <v>119</v>
      </c>
      <c r="B1009" t="s">
        <v>906</v>
      </c>
      <c r="C1009">
        <v>1521</v>
      </c>
      <c r="D1009" s="3">
        <v>6500000</v>
      </c>
      <c r="E1009" s="1">
        <f>datos_limpios[[#This Row],[Price INR   ]]*0.011</f>
        <v>71500</v>
      </c>
      <c r="F1009">
        <v>2020</v>
      </c>
      <c r="G1009">
        <v>13000</v>
      </c>
      <c r="H1009" t="s">
        <v>21</v>
      </c>
      <c r="I1009" t="s">
        <v>43</v>
      </c>
      <c r="J1009" t="s">
        <v>80</v>
      </c>
      <c r="K1009" t="s">
        <v>16</v>
      </c>
      <c r="L1009" t="s">
        <v>305</v>
      </c>
      <c r="M1009" t="s">
        <v>306</v>
      </c>
      <c r="N1009" s="2" t="str">
        <f t="shared" si="15"/>
        <v/>
      </c>
      <c r="O1009">
        <v>4.6580000000000004</v>
      </c>
      <c r="P1009">
        <v>1.89</v>
      </c>
      <c r="Q1009">
        <v>1.6439999999999999</v>
      </c>
      <c r="R1009">
        <v>5</v>
      </c>
      <c r="S1009" t="str">
        <f>IF(datos_limpios[[#This Row],[Seating Capacity ]]&gt;4,"SI","NO")</f>
        <v>SI</v>
      </c>
      <c r="T1009">
        <v>66</v>
      </c>
    </row>
    <row r="1010" spans="1:20" x14ac:dyDescent="0.3">
      <c r="A1010" t="s">
        <v>119</v>
      </c>
      <c r="B1010" t="s">
        <v>906</v>
      </c>
      <c r="C1010">
        <v>1524</v>
      </c>
      <c r="D1010" s="3">
        <v>6800000</v>
      </c>
      <c r="E1010" s="1">
        <f>datos_limpios[[#This Row],[Price INR   ]]*0.011</f>
        <v>74800</v>
      </c>
      <c r="F1010">
        <v>2020</v>
      </c>
      <c r="G1010">
        <v>14500</v>
      </c>
      <c r="H1010" t="s">
        <v>21</v>
      </c>
      <c r="I1010" t="s">
        <v>43</v>
      </c>
      <c r="J1010" t="s">
        <v>80</v>
      </c>
      <c r="K1010" t="s">
        <v>16</v>
      </c>
      <c r="L1010" t="s">
        <v>305</v>
      </c>
      <c r="M1010" t="s">
        <v>306</v>
      </c>
      <c r="N1010" s="2" t="str">
        <f t="shared" si="15"/>
        <v/>
      </c>
      <c r="O1010">
        <v>4.6580000000000004</v>
      </c>
      <c r="P1010">
        <v>1.89</v>
      </c>
      <c r="Q1010">
        <v>1.6439999999999999</v>
      </c>
      <c r="R1010">
        <v>5</v>
      </c>
      <c r="S1010" t="str">
        <f>IF(datos_limpios[[#This Row],[Seating Capacity ]]&gt;4,"SI","NO")</f>
        <v>SI</v>
      </c>
      <c r="T1010">
        <v>66</v>
      </c>
    </row>
    <row r="1011" spans="1:20" x14ac:dyDescent="0.3">
      <c r="A1011" t="s">
        <v>149</v>
      </c>
      <c r="B1011" t="s">
        <v>885</v>
      </c>
      <c r="C1011">
        <v>1570</v>
      </c>
      <c r="D1011" s="3">
        <v>3950000</v>
      </c>
      <c r="E1011" s="1">
        <f>datos_limpios[[#This Row],[Price INR   ]]*0.011</f>
        <v>43450</v>
      </c>
      <c r="F1011">
        <v>2021</v>
      </c>
      <c r="G1011">
        <v>40000</v>
      </c>
      <c r="H1011" t="s">
        <v>21</v>
      </c>
      <c r="I1011" t="s">
        <v>43</v>
      </c>
      <c r="J1011" t="s">
        <v>80</v>
      </c>
      <c r="K1011" t="s">
        <v>16</v>
      </c>
      <c r="L1011" t="s">
        <v>734</v>
      </c>
      <c r="M1011" t="s">
        <v>735</v>
      </c>
      <c r="N1011" s="2" t="str">
        <f t="shared" si="15"/>
        <v/>
      </c>
      <c r="O1011">
        <v>4.9850000000000003</v>
      </c>
      <c r="P1011">
        <v>1.9259999999999999</v>
      </c>
      <c r="Q1011">
        <v>1.867</v>
      </c>
      <c r="R1011">
        <v>6</v>
      </c>
      <c r="S1011" t="str">
        <f>IF(datos_limpios[[#This Row],[Seating Capacity ]]&gt;4,"SI","NO")</f>
        <v>SI</v>
      </c>
      <c r="T1011">
        <v>75</v>
      </c>
    </row>
    <row r="1012" spans="1:20" x14ac:dyDescent="0.3">
      <c r="A1012" t="s">
        <v>677</v>
      </c>
      <c r="B1012" t="s">
        <v>1161</v>
      </c>
      <c r="C1012">
        <v>1585</v>
      </c>
      <c r="D1012" s="3">
        <v>1995000</v>
      </c>
      <c r="E1012" s="1">
        <f>datos_limpios[[#This Row],[Price INR   ]]*0.011</f>
        <v>21945</v>
      </c>
      <c r="F1012">
        <v>2018</v>
      </c>
      <c r="G1012">
        <v>122000</v>
      </c>
      <c r="H1012" t="s">
        <v>21</v>
      </c>
      <c r="I1012" t="s">
        <v>43</v>
      </c>
      <c r="J1012" t="s">
        <v>80</v>
      </c>
      <c r="K1012" t="s">
        <v>16</v>
      </c>
      <c r="L1012" t="s">
        <v>679</v>
      </c>
      <c r="M1012" t="s">
        <v>680</v>
      </c>
      <c r="N1012" s="2" t="str">
        <f t="shared" si="15"/>
        <v/>
      </c>
      <c r="O1012">
        <v>4.6950000000000003</v>
      </c>
      <c r="P1012">
        <v>1.8149999999999999</v>
      </c>
      <c r="Q1012">
        <v>1.84</v>
      </c>
      <c r="R1012">
        <v>7</v>
      </c>
      <c r="S1012" t="str">
        <f>IF(datos_limpios[[#This Row],[Seating Capacity ]]&gt;4,"SI","NO")</f>
        <v>SI</v>
      </c>
      <c r="T1012">
        <v>70</v>
      </c>
    </row>
    <row r="1013" spans="1:20" x14ac:dyDescent="0.3">
      <c r="A1013" t="s">
        <v>50</v>
      </c>
      <c r="B1013" t="s">
        <v>1429</v>
      </c>
      <c r="C1013">
        <v>1591</v>
      </c>
      <c r="D1013" s="3">
        <v>425000</v>
      </c>
      <c r="E1013" s="1">
        <f>datos_limpios[[#This Row],[Price INR   ]]*0.011</f>
        <v>4675</v>
      </c>
      <c r="F1013">
        <v>2014</v>
      </c>
      <c r="G1013">
        <v>74000</v>
      </c>
      <c r="H1013" t="s">
        <v>21</v>
      </c>
      <c r="I1013" t="s">
        <v>14</v>
      </c>
      <c r="J1013" t="s">
        <v>80</v>
      </c>
      <c r="K1013" t="s">
        <v>23</v>
      </c>
      <c r="L1013" t="s">
        <v>52</v>
      </c>
      <c r="M1013" t="s">
        <v>53</v>
      </c>
      <c r="N1013" s="2" t="str">
        <f t="shared" si="15"/>
        <v/>
      </c>
      <c r="O1013">
        <v>4.3310000000000004</v>
      </c>
      <c r="P1013">
        <v>1.8220000000000001</v>
      </c>
      <c r="Q1013">
        <v>1.671</v>
      </c>
      <c r="R1013">
        <v>5</v>
      </c>
      <c r="S1013" t="str">
        <f>IF(datos_limpios[[#This Row],[Seating Capacity ]]&gt;4,"SI","NO")</f>
        <v>SI</v>
      </c>
      <c r="T1013">
        <v>50</v>
      </c>
    </row>
    <row r="1014" spans="1:20" x14ac:dyDescent="0.3">
      <c r="A1014" t="s">
        <v>50</v>
      </c>
      <c r="B1014" t="s">
        <v>455</v>
      </c>
      <c r="C1014">
        <v>1593</v>
      </c>
      <c r="D1014" s="3">
        <v>450000</v>
      </c>
      <c r="E1014" s="1">
        <f>datos_limpios[[#This Row],[Price INR   ]]*0.011</f>
        <v>4950</v>
      </c>
      <c r="F1014">
        <v>2014</v>
      </c>
      <c r="G1014">
        <v>85000</v>
      </c>
      <c r="H1014" t="s">
        <v>21</v>
      </c>
      <c r="I1014" t="s">
        <v>14</v>
      </c>
      <c r="J1014" t="s">
        <v>80</v>
      </c>
      <c r="K1014" t="s">
        <v>23</v>
      </c>
      <c r="L1014" t="s">
        <v>52</v>
      </c>
      <c r="M1014" t="s">
        <v>53</v>
      </c>
      <c r="N1014" s="2" t="str">
        <f t="shared" si="15"/>
        <v/>
      </c>
      <c r="O1014">
        <v>4.3310000000000004</v>
      </c>
      <c r="P1014">
        <v>1.8220000000000001</v>
      </c>
      <c r="Q1014">
        <v>1.671</v>
      </c>
      <c r="R1014">
        <v>5</v>
      </c>
      <c r="S1014" t="str">
        <f>IF(datos_limpios[[#This Row],[Seating Capacity ]]&gt;4,"SI","NO")</f>
        <v>SI</v>
      </c>
      <c r="T1014">
        <v>50</v>
      </c>
    </row>
    <row r="1015" spans="1:20" x14ac:dyDescent="0.3">
      <c r="A1015" t="s">
        <v>227</v>
      </c>
      <c r="B1015" t="s">
        <v>529</v>
      </c>
      <c r="C1015">
        <v>1603</v>
      </c>
      <c r="D1015" s="3">
        <v>5350000</v>
      </c>
      <c r="E1015" s="1">
        <f>datos_limpios[[#This Row],[Price INR   ]]*0.011</f>
        <v>58850</v>
      </c>
      <c r="F1015">
        <v>2016</v>
      </c>
      <c r="G1015">
        <v>55700</v>
      </c>
      <c r="H1015" t="s">
        <v>21</v>
      </c>
      <c r="I1015" t="s">
        <v>43</v>
      </c>
      <c r="J1015" t="s">
        <v>80</v>
      </c>
      <c r="K1015" t="s">
        <v>16</v>
      </c>
      <c r="L1015" t="s">
        <v>277</v>
      </c>
      <c r="M1015" t="s">
        <v>351</v>
      </c>
      <c r="N1015" s="2" t="str">
        <f t="shared" si="15"/>
        <v/>
      </c>
      <c r="O1015">
        <v>4.8550000000000004</v>
      </c>
      <c r="P1015">
        <v>1.9390000000000001</v>
      </c>
      <c r="Q1015">
        <v>1.7050000000000001</v>
      </c>
      <c r="R1015">
        <v>5</v>
      </c>
      <c r="S1015" t="str">
        <f>IF(datos_limpios[[#This Row],[Seating Capacity ]]&gt;4,"SI","NO")</f>
        <v>SI</v>
      </c>
      <c r="T1015">
        <v>85</v>
      </c>
    </row>
    <row r="1016" spans="1:20" x14ac:dyDescent="0.3">
      <c r="A1016" t="s">
        <v>55</v>
      </c>
      <c r="B1016" t="s">
        <v>764</v>
      </c>
      <c r="C1016">
        <v>1630</v>
      </c>
      <c r="D1016" s="3">
        <v>390000</v>
      </c>
      <c r="E1016" s="1">
        <f>datos_limpios[[#This Row],[Price INR   ]]*0.011</f>
        <v>4290</v>
      </c>
      <c r="F1016">
        <v>2013</v>
      </c>
      <c r="G1016">
        <v>62000</v>
      </c>
      <c r="H1016" t="s">
        <v>21</v>
      </c>
      <c r="I1016" t="s">
        <v>14</v>
      </c>
      <c r="J1016" t="s">
        <v>80</v>
      </c>
      <c r="K1016" t="s">
        <v>16</v>
      </c>
      <c r="L1016" t="s">
        <v>52</v>
      </c>
      <c r="M1016" t="s">
        <v>765</v>
      </c>
      <c r="N1016" s="2" t="str">
        <f t="shared" si="15"/>
        <v/>
      </c>
      <c r="O1016">
        <v>4.6180000000000003</v>
      </c>
      <c r="P1016">
        <v>1.8129999999999999</v>
      </c>
      <c r="Q1016">
        <v>1.488</v>
      </c>
      <c r="R1016">
        <v>5</v>
      </c>
      <c r="S1016" t="str">
        <f>IF(datos_limpios[[#This Row],[Seating Capacity ]]&gt;4,"SI","NO")</f>
        <v>SI</v>
      </c>
      <c r="T1016">
        <v>67</v>
      </c>
    </row>
    <row r="1017" spans="1:20" x14ac:dyDescent="0.3">
      <c r="A1017" t="s">
        <v>55</v>
      </c>
      <c r="B1017" t="s">
        <v>960</v>
      </c>
      <c r="C1017">
        <v>1645</v>
      </c>
      <c r="D1017" s="3">
        <v>525000</v>
      </c>
      <c r="E1017" s="1">
        <f>datos_limpios[[#This Row],[Price INR   ]]*0.011</f>
        <v>5775</v>
      </c>
      <c r="F1017">
        <v>2014</v>
      </c>
      <c r="G1017">
        <v>48000</v>
      </c>
      <c r="H1017" t="s">
        <v>21</v>
      </c>
      <c r="I1017" t="s">
        <v>14</v>
      </c>
      <c r="J1017" t="s">
        <v>80</v>
      </c>
      <c r="K1017" t="s">
        <v>16</v>
      </c>
      <c r="L1017" t="s">
        <v>52</v>
      </c>
      <c r="M1017" t="s">
        <v>53</v>
      </c>
      <c r="N1017" s="2" t="str">
        <f t="shared" si="15"/>
        <v/>
      </c>
      <c r="O1017">
        <v>4.3150000000000004</v>
      </c>
      <c r="P1017">
        <v>1.8220000000000001</v>
      </c>
      <c r="Q1017">
        <v>1.6950000000000001</v>
      </c>
      <c r="R1017">
        <v>5</v>
      </c>
      <c r="S1017" t="str">
        <f>IF(datos_limpios[[#This Row],[Seating Capacity ]]&gt;4,"SI","NO")</f>
        <v>SI</v>
      </c>
      <c r="T1017">
        <v>50</v>
      </c>
    </row>
    <row r="1018" spans="1:20" x14ac:dyDescent="0.3">
      <c r="A1018" t="s">
        <v>46</v>
      </c>
      <c r="B1018" t="s">
        <v>608</v>
      </c>
      <c r="C1018">
        <v>1668</v>
      </c>
      <c r="D1018" s="3">
        <v>745000</v>
      </c>
      <c r="E1018" s="1">
        <f>datos_limpios[[#This Row],[Price INR   ]]*0.011</f>
        <v>8195</v>
      </c>
      <c r="F1018">
        <v>2016</v>
      </c>
      <c r="G1018">
        <v>117048</v>
      </c>
      <c r="H1018" t="s">
        <v>21</v>
      </c>
      <c r="I1018" t="s">
        <v>14</v>
      </c>
      <c r="J1018" t="s">
        <v>80</v>
      </c>
      <c r="K1018" t="s">
        <v>16</v>
      </c>
      <c r="L1018" t="s">
        <v>215</v>
      </c>
      <c r="M1018" t="s">
        <v>609</v>
      </c>
      <c r="N1018" s="2" t="str">
        <f t="shared" si="15"/>
        <v/>
      </c>
      <c r="O1018">
        <v>4.3860000000000001</v>
      </c>
      <c r="P1018">
        <v>1.6990000000000001</v>
      </c>
      <c r="Q1018">
        <v>1.466</v>
      </c>
      <c r="R1018">
        <v>5</v>
      </c>
      <c r="S1018" t="str">
        <f>IF(datos_limpios[[#This Row],[Seating Capacity ]]&gt;4,"SI","NO")</f>
        <v>SI</v>
      </c>
      <c r="T1018">
        <v>55</v>
      </c>
    </row>
    <row r="1019" spans="1:20" x14ac:dyDescent="0.3">
      <c r="A1019" t="s">
        <v>46</v>
      </c>
      <c r="B1019" t="s">
        <v>608</v>
      </c>
      <c r="C1019">
        <v>1674</v>
      </c>
      <c r="D1019" s="3">
        <v>950000</v>
      </c>
      <c r="E1019" s="1">
        <f>datos_limpios[[#This Row],[Price INR   ]]*0.011</f>
        <v>10450</v>
      </c>
      <c r="F1019">
        <v>2019</v>
      </c>
      <c r="G1019">
        <v>32809</v>
      </c>
      <c r="H1019" t="s">
        <v>21</v>
      </c>
      <c r="I1019" t="s">
        <v>14</v>
      </c>
      <c r="J1019" t="s">
        <v>80</v>
      </c>
      <c r="K1019" t="s">
        <v>16</v>
      </c>
      <c r="L1019" t="s">
        <v>215</v>
      </c>
      <c r="M1019" t="s">
        <v>609</v>
      </c>
      <c r="N1019" s="2" t="str">
        <f t="shared" si="15"/>
        <v/>
      </c>
      <c r="O1019">
        <v>4.3860000000000001</v>
      </c>
      <c r="P1019">
        <v>1.6990000000000001</v>
      </c>
      <c r="Q1019">
        <v>1.466</v>
      </c>
      <c r="R1019">
        <v>5</v>
      </c>
      <c r="S1019" t="str">
        <f>IF(datos_limpios[[#This Row],[Seating Capacity ]]&gt;4,"SI","NO")</f>
        <v>SI</v>
      </c>
      <c r="T1019">
        <v>55</v>
      </c>
    </row>
    <row r="1020" spans="1:20" x14ac:dyDescent="0.3">
      <c r="A1020" t="s">
        <v>947</v>
      </c>
      <c r="B1020" t="s">
        <v>948</v>
      </c>
      <c r="C1020">
        <v>1698</v>
      </c>
      <c r="D1020" s="3">
        <v>975000</v>
      </c>
      <c r="E1020" s="1">
        <f>datos_limpios[[#This Row],[Price INR   ]]*0.011</f>
        <v>10725</v>
      </c>
      <c r="F1020">
        <v>2013</v>
      </c>
      <c r="G1020">
        <v>72000</v>
      </c>
      <c r="H1020" t="s">
        <v>21</v>
      </c>
      <c r="I1020" t="s">
        <v>43</v>
      </c>
      <c r="J1020" t="s">
        <v>80</v>
      </c>
      <c r="K1020" t="s">
        <v>16</v>
      </c>
      <c r="L1020" t="s">
        <v>949</v>
      </c>
      <c r="M1020" t="s">
        <v>179</v>
      </c>
      <c r="N1020" s="2" t="str">
        <f t="shared" si="15"/>
        <v/>
      </c>
      <c r="O1020">
        <v>4.7549999999999999</v>
      </c>
      <c r="P1020">
        <v>1.9</v>
      </c>
      <c r="Q1020">
        <v>1.7849999999999999</v>
      </c>
      <c r="R1020">
        <v>7</v>
      </c>
      <c r="S1020" t="str">
        <f>IF(datos_limpios[[#This Row],[Seating Capacity ]]&gt;4,"SI","NO")</f>
        <v>SI</v>
      </c>
      <c r="T1020">
        <v>78</v>
      </c>
    </row>
    <row r="1021" spans="1:20" x14ac:dyDescent="0.3">
      <c r="A1021" t="s">
        <v>63</v>
      </c>
      <c r="B1021" t="s">
        <v>576</v>
      </c>
      <c r="C1021">
        <v>1702</v>
      </c>
      <c r="D1021" s="3">
        <v>250999</v>
      </c>
      <c r="E1021" s="1">
        <f>datos_limpios[[#This Row],[Price INR   ]]*0.011</f>
        <v>2760.989</v>
      </c>
      <c r="F1021">
        <v>2011</v>
      </c>
      <c r="G1021">
        <v>98000</v>
      </c>
      <c r="H1021" t="s">
        <v>21</v>
      </c>
      <c r="I1021" t="s">
        <v>14</v>
      </c>
      <c r="J1021" t="s">
        <v>80</v>
      </c>
      <c r="K1021" t="s">
        <v>16</v>
      </c>
      <c r="L1021" t="s">
        <v>162</v>
      </c>
      <c r="M1021" t="s">
        <v>577</v>
      </c>
      <c r="N1021" s="2" t="str">
        <f t="shared" si="15"/>
        <v/>
      </c>
      <c r="O1021">
        <v>4.4210000000000003</v>
      </c>
      <c r="P1021">
        <v>1.78</v>
      </c>
      <c r="Q1021">
        <v>1.94</v>
      </c>
      <c r="R1021">
        <v>7</v>
      </c>
      <c r="S1021" t="str">
        <f>IF(datos_limpios[[#This Row],[Seating Capacity ]]&gt;4,"SI","NO")</f>
        <v>SI</v>
      </c>
      <c r="T1021">
        <v>65</v>
      </c>
    </row>
    <row r="1022" spans="1:20" x14ac:dyDescent="0.3">
      <c r="A1022" t="s">
        <v>63</v>
      </c>
      <c r="B1022" t="s">
        <v>253</v>
      </c>
      <c r="C1022">
        <v>1709</v>
      </c>
      <c r="D1022" s="3">
        <v>425000</v>
      </c>
      <c r="E1022" s="1">
        <f>datos_limpios[[#This Row],[Price INR   ]]*0.011</f>
        <v>4675</v>
      </c>
      <c r="F1022">
        <v>2017</v>
      </c>
      <c r="G1022">
        <v>39000</v>
      </c>
      <c r="H1022" t="s">
        <v>21</v>
      </c>
      <c r="I1022" t="s">
        <v>14</v>
      </c>
      <c r="J1022" t="s">
        <v>80</v>
      </c>
      <c r="K1022" t="s">
        <v>16</v>
      </c>
      <c r="L1022" t="s">
        <v>24</v>
      </c>
      <c r="M1022" t="s">
        <v>25</v>
      </c>
      <c r="N1022" s="2" t="str">
        <f t="shared" si="15"/>
        <v/>
      </c>
      <c r="O1022">
        <v>3.9950000000000001</v>
      </c>
      <c r="P1022">
        <v>1.706</v>
      </c>
      <c r="Q1022">
        <v>1.57</v>
      </c>
      <c r="R1022">
        <v>5</v>
      </c>
      <c r="S1022" t="str">
        <f>IF(datos_limpios[[#This Row],[Seating Capacity ]]&gt;4,"SI","NO")</f>
        <v>SI</v>
      </c>
      <c r="T1022">
        <v>44</v>
      </c>
    </row>
    <row r="1023" spans="1:20" x14ac:dyDescent="0.3">
      <c r="A1023" t="s">
        <v>63</v>
      </c>
      <c r="B1023" t="s">
        <v>1056</v>
      </c>
      <c r="C1023">
        <v>1740</v>
      </c>
      <c r="D1023" s="3">
        <v>1750000</v>
      </c>
      <c r="E1023" s="1">
        <f>datos_limpios[[#This Row],[Price INR   ]]*0.011</f>
        <v>19250</v>
      </c>
      <c r="F1023">
        <v>2020</v>
      </c>
      <c r="G1023">
        <v>14400</v>
      </c>
      <c r="H1023" t="s">
        <v>21</v>
      </c>
      <c r="I1023" t="s">
        <v>14</v>
      </c>
      <c r="J1023" t="s">
        <v>80</v>
      </c>
      <c r="K1023" t="s">
        <v>16</v>
      </c>
      <c r="L1023" t="s">
        <v>66</v>
      </c>
      <c r="M1023" t="s">
        <v>265</v>
      </c>
      <c r="N1023" s="2" t="str">
        <f t="shared" si="15"/>
        <v/>
      </c>
      <c r="O1023">
        <v>4.5979999999999999</v>
      </c>
      <c r="P1023">
        <v>1.8939999999999999</v>
      </c>
      <c r="Q1023">
        <v>1.706</v>
      </c>
      <c r="R1023">
        <v>5</v>
      </c>
      <c r="S1023" t="str">
        <f>IF(datos_limpios[[#This Row],[Seating Capacity ]]&gt;4,"SI","NO")</f>
        <v>SI</v>
      </c>
      <c r="T1023">
        <v>50</v>
      </c>
    </row>
    <row r="1024" spans="1:20" x14ac:dyDescent="0.3">
      <c r="A1024" t="s">
        <v>31</v>
      </c>
      <c r="B1024" t="s">
        <v>935</v>
      </c>
      <c r="C1024">
        <v>1753</v>
      </c>
      <c r="D1024" s="3">
        <v>300000</v>
      </c>
      <c r="E1024" s="1">
        <f>datos_limpios[[#This Row],[Price INR   ]]*0.011</f>
        <v>3300</v>
      </c>
      <c r="F1024">
        <v>2013</v>
      </c>
      <c r="G1024">
        <v>75000</v>
      </c>
      <c r="H1024" t="s">
        <v>21</v>
      </c>
      <c r="I1024" t="s">
        <v>14</v>
      </c>
      <c r="J1024" t="s">
        <v>80</v>
      </c>
      <c r="K1024" t="s">
        <v>23</v>
      </c>
      <c r="L1024" t="s">
        <v>581</v>
      </c>
      <c r="M1024" t="s">
        <v>936</v>
      </c>
      <c r="N1024" s="2" t="str">
        <f t="shared" si="15"/>
        <v/>
      </c>
      <c r="O1024">
        <v>4.2649999999999997</v>
      </c>
      <c r="P1024">
        <v>1.6950000000000001</v>
      </c>
      <c r="Q1024">
        <v>1.51</v>
      </c>
      <c r="R1024">
        <v>5</v>
      </c>
      <c r="S1024" t="str">
        <f>IF(datos_limpios[[#This Row],[Seating Capacity ]]&gt;4,"SI","NO")</f>
        <v>SI</v>
      </c>
      <c r="T1024">
        <v>45</v>
      </c>
    </row>
    <row r="1025" spans="1:20" x14ac:dyDescent="0.3">
      <c r="A1025" t="s">
        <v>31</v>
      </c>
      <c r="B1025" t="s">
        <v>1475</v>
      </c>
      <c r="C1025">
        <v>1763</v>
      </c>
      <c r="D1025" s="3">
        <v>465000</v>
      </c>
      <c r="E1025" s="1">
        <f>datos_limpios[[#This Row],[Price INR   ]]*0.011</f>
        <v>5115</v>
      </c>
      <c r="F1025">
        <v>2014</v>
      </c>
      <c r="G1025">
        <v>82000</v>
      </c>
      <c r="H1025" t="s">
        <v>21</v>
      </c>
      <c r="I1025" t="s">
        <v>14</v>
      </c>
      <c r="J1025" t="s">
        <v>80</v>
      </c>
      <c r="K1025" t="s">
        <v>16</v>
      </c>
      <c r="L1025" t="s">
        <v>581</v>
      </c>
      <c r="M1025" t="s">
        <v>582</v>
      </c>
      <c r="N1025" s="2" t="str">
        <f t="shared" si="15"/>
        <v/>
      </c>
      <c r="O1025">
        <v>4.2649999999999997</v>
      </c>
      <c r="P1025">
        <v>1.6950000000000001</v>
      </c>
      <c r="Q1025">
        <v>1.51</v>
      </c>
      <c r="R1025">
        <v>5</v>
      </c>
      <c r="S1025" t="str">
        <f>IF(datos_limpios[[#This Row],[Seating Capacity ]]&gt;4,"SI","NO")</f>
        <v>SI</v>
      </c>
      <c r="T1025">
        <v>45</v>
      </c>
    </row>
    <row r="1026" spans="1:20" x14ac:dyDescent="0.3">
      <c r="A1026" t="s">
        <v>31</v>
      </c>
      <c r="B1026" t="s">
        <v>742</v>
      </c>
      <c r="C1026">
        <v>1778</v>
      </c>
      <c r="D1026" s="3">
        <v>750000</v>
      </c>
      <c r="E1026" s="1">
        <f>datos_limpios[[#This Row],[Price INR   ]]*0.011</f>
        <v>8250</v>
      </c>
      <c r="F1026">
        <v>2014</v>
      </c>
      <c r="G1026">
        <v>126000</v>
      </c>
      <c r="H1026" t="s">
        <v>21</v>
      </c>
      <c r="I1026" t="s">
        <v>14</v>
      </c>
      <c r="J1026" t="s">
        <v>80</v>
      </c>
      <c r="K1026" t="s">
        <v>16</v>
      </c>
      <c r="L1026" t="s">
        <v>154</v>
      </c>
      <c r="M1026" t="s">
        <v>743</v>
      </c>
      <c r="N1026" s="2" t="str">
        <f t="shared" ref="N1026:N1089" si="16">MID(M1026, 1, FIND("@", M1026) - LEN(MID(M1026, 1, FIND("@", M1026) - 1)) - 1)</f>
        <v/>
      </c>
      <c r="O1026">
        <v>4.585</v>
      </c>
      <c r="P1026">
        <v>1.76</v>
      </c>
      <c r="Q1026">
        <v>1.76</v>
      </c>
      <c r="R1026">
        <v>7</v>
      </c>
      <c r="S1026" t="str">
        <f>IF(datos_limpios[[#This Row],[Seating Capacity ]]&gt;4,"SI","NO")</f>
        <v>SI</v>
      </c>
      <c r="T1026">
        <v>55</v>
      </c>
    </row>
    <row r="1027" spans="1:20" x14ac:dyDescent="0.3">
      <c r="A1027" t="s">
        <v>31</v>
      </c>
      <c r="B1027" t="s">
        <v>153</v>
      </c>
      <c r="C1027">
        <v>1783</v>
      </c>
      <c r="D1027" s="3">
        <v>865000</v>
      </c>
      <c r="E1027" s="1">
        <f>datos_limpios[[#This Row],[Price INR   ]]*0.011</f>
        <v>9515</v>
      </c>
      <c r="F1027">
        <v>2015</v>
      </c>
      <c r="G1027">
        <v>43634</v>
      </c>
      <c r="H1027" t="s">
        <v>21</v>
      </c>
      <c r="I1027" t="s">
        <v>14</v>
      </c>
      <c r="J1027" t="s">
        <v>80</v>
      </c>
      <c r="K1027" t="s">
        <v>16</v>
      </c>
      <c r="L1027" t="s">
        <v>154</v>
      </c>
      <c r="M1027" t="s">
        <v>155</v>
      </c>
      <c r="N1027" s="2" t="str">
        <f t="shared" si="16"/>
        <v/>
      </c>
      <c r="O1027">
        <v>4.585</v>
      </c>
      <c r="P1027">
        <v>1.7649999999999999</v>
      </c>
      <c r="Q1027">
        <v>1.76</v>
      </c>
      <c r="R1027">
        <v>7</v>
      </c>
      <c r="S1027" t="str">
        <f>IF(datos_limpios[[#This Row],[Seating Capacity ]]&gt;4,"SI","NO")</f>
        <v>SI</v>
      </c>
      <c r="T1027">
        <v>55</v>
      </c>
    </row>
    <row r="1028" spans="1:20" x14ac:dyDescent="0.3">
      <c r="A1028" t="s">
        <v>31</v>
      </c>
      <c r="B1028" t="s">
        <v>1421</v>
      </c>
      <c r="C1028">
        <v>1787</v>
      </c>
      <c r="D1028" s="3">
        <v>899000</v>
      </c>
      <c r="E1028" s="1">
        <f>datos_limpios[[#This Row],[Price INR   ]]*0.011</f>
        <v>9889</v>
      </c>
      <c r="F1028">
        <v>2015</v>
      </c>
      <c r="G1028">
        <v>125000</v>
      </c>
      <c r="H1028" t="s">
        <v>21</v>
      </c>
      <c r="I1028" t="s">
        <v>14</v>
      </c>
      <c r="J1028" t="s">
        <v>80</v>
      </c>
      <c r="K1028" t="s">
        <v>184</v>
      </c>
      <c r="L1028" t="s">
        <v>154</v>
      </c>
      <c r="M1028" t="s">
        <v>155</v>
      </c>
      <c r="N1028" s="2" t="str">
        <f t="shared" si="16"/>
        <v/>
      </c>
      <c r="O1028">
        <v>4.585</v>
      </c>
      <c r="P1028">
        <v>1.7649999999999999</v>
      </c>
      <c r="Q1028">
        <v>1.76</v>
      </c>
      <c r="R1028">
        <v>8</v>
      </c>
      <c r="S1028" t="str">
        <f>IF(datos_limpios[[#This Row],[Seating Capacity ]]&gt;4,"SI","NO")</f>
        <v>SI</v>
      </c>
      <c r="T1028">
        <v>55</v>
      </c>
    </row>
    <row r="1029" spans="1:20" x14ac:dyDescent="0.3">
      <c r="A1029" t="s">
        <v>31</v>
      </c>
      <c r="B1029" t="s">
        <v>1278</v>
      </c>
      <c r="C1029">
        <v>1789</v>
      </c>
      <c r="D1029" s="3">
        <v>960000</v>
      </c>
      <c r="E1029" s="1">
        <f>datos_limpios[[#This Row],[Price INR   ]]*0.011</f>
        <v>10560</v>
      </c>
      <c r="F1029">
        <v>2012</v>
      </c>
      <c r="G1029">
        <v>222000</v>
      </c>
      <c r="H1029" t="s">
        <v>21</v>
      </c>
      <c r="I1029" t="s">
        <v>14</v>
      </c>
      <c r="J1029" t="s">
        <v>80</v>
      </c>
      <c r="K1029" t="s">
        <v>16</v>
      </c>
      <c r="L1029" t="s">
        <v>154</v>
      </c>
      <c r="M1029" t="s">
        <v>362</v>
      </c>
      <c r="N1029" s="2" t="str">
        <f t="shared" si="16"/>
        <v/>
      </c>
      <c r="O1029">
        <v>4.5549999999999997</v>
      </c>
      <c r="P1029">
        <v>1.77</v>
      </c>
      <c r="Q1029">
        <v>1.7549999999999999</v>
      </c>
      <c r="R1029">
        <v>7</v>
      </c>
      <c r="S1029" t="str">
        <f>IF(datos_limpios[[#This Row],[Seating Capacity ]]&gt;4,"SI","NO")</f>
        <v>SI</v>
      </c>
      <c r="T1029">
        <v>55</v>
      </c>
    </row>
    <row r="1030" spans="1:20" x14ac:dyDescent="0.3">
      <c r="A1030" t="s">
        <v>31</v>
      </c>
      <c r="B1030" t="s">
        <v>1321</v>
      </c>
      <c r="C1030">
        <v>1791</v>
      </c>
      <c r="D1030" s="3">
        <v>1000000</v>
      </c>
      <c r="E1030" s="1">
        <f>datos_limpios[[#This Row],[Price INR   ]]*0.011</f>
        <v>11000</v>
      </c>
      <c r="F1030">
        <v>2014</v>
      </c>
      <c r="G1030">
        <v>158690</v>
      </c>
      <c r="H1030" t="s">
        <v>21</v>
      </c>
      <c r="I1030" t="s">
        <v>14</v>
      </c>
      <c r="J1030" t="s">
        <v>80</v>
      </c>
      <c r="K1030" t="s">
        <v>23</v>
      </c>
      <c r="L1030" t="s">
        <v>154</v>
      </c>
      <c r="M1030" t="s">
        <v>743</v>
      </c>
      <c r="N1030" s="2" t="str">
        <f t="shared" si="16"/>
        <v/>
      </c>
      <c r="O1030">
        <v>4.585</v>
      </c>
      <c r="P1030">
        <v>1.76</v>
      </c>
      <c r="Q1030">
        <v>1.76</v>
      </c>
      <c r="R1030">
        <v>7</v>
      </c>
      <c r="S1030" t="str">
        <f>IF(datos_limpios[[#This Row],[Seating Capacity ]]&gt;4,"SI","NO")</f>
        <v>SI</v>
      </c>
      <c r="T1030">
        <v>55</v>
      </c>
    </row>
    <row r="1031" spans="1:20" x14ac:dyDescent="0.3">
      <c r="A1031" t="s">
        <v>31</v>
      </c>
      <c r="B1031" t="s">
        <v>869</v>
      </c>
      <c r="C1031">
        <v>1801</v>
      </c>
      <c r="D1031" s="3">
        <v>1290000</v>
      </c>
      <c r="E1031" s="1">
        <f>datos_limpios[[#This Row],[Price INR   ]]*0.011</f>
        <v>14190</v>
      </c>
      <c r="F1031">
        <v>2014</v>
      </c>
      <c r="G1031">
        <v>85000</v>
      </c>
      <c r="H1031" t="s">
        <v>21</v>
      </c>
      <c r="I1031" t="s">
        <v>14</v>
      </c>
      <c r="J1031" t="s">
        <v>80</v>
      </c>
      <c r="K1031" t="s">
        <v>23</v>
      </c>
      <c r="L1031" t="s">
        <v>154</v>
      </c>
      <c r="M1031" t="s">
        <v>743</v>
      </c>
      <c r="N1031" s="2" t="str">
        <f t="shared" si="16"/>
        <v/>
      </c>
      <c r="O1031">
        <v>4.585</v>
      </c>
      <c r="P1031">
        <v>1.76</v>
      </c>
      <c r="Q1031">
        <v>1.76</v>
      </c>
      <c r="R1031">
        <v>7</v>
      </c>
      <c r="S1031" t="str">
        <f>IF(datos_limpios[[#This Row],[Seating Capacity ]]&gt;4,"SI","NO")</f>
        <v>SI</v>
      </c>
      <c r="T1031">
        <v>55</v>
      </c>
    </row>
    <row r="1032" spans="1:20" x14ac:dyDescent="0.3">
      <c r="A1032" t="s">
        <v>31</v>
      </c>
      <c r="B1032" t="s">
        <v>603</v>
      </c>
      <c r="C1032">
        <v>1837</v>
      </c>
      <c r="D1032" s="3">
        <v>1998999</v>
      </c>
      <c r="E1032" s="1">
        <f>datos_limpios[[#This Row],[Price INR   ]]*0.011</f>
        <v>21988.988999999998</v>
      </c>
      <c r="F1032">
        <v>2019</v>
      </c>
      <c r="G1032">
        <v>71063</v>
      </c>
      <c r="H1032" t="s">
        <v>21</v>
      </c>
      <c r="I1032" t="s">
        <v>14</v>
      </c>
      <c r="J1032" t="s">
        <v>80</v>
      </c>
      <c r="K1032" t="s">
        <v>16</v>
      </c>
      <c r="L1032" t="s">
        <v>36</v>
      </c>
      <c r="M1032" t="s">
        <v>37</v>
      </c>
      <c r="N1032" s="2" t="str">
        <f t="shared" si="16"/>
        <v/>
      </c>
      <c r="O1032">
        <v>4.7350000000000003</v>
      </c>
      <c r="P1032">
        <v>1.83</v>
      </c>
      <c r="Q1032">
        <v>1.7949999999999999</v>
      </c>
      <c r="R1032">
        <v>8</v>
      </c>
      <c r="S1032" t="str">
        <f>IF(datos_limpios[[#This Row],[Seating Capacity ]]&gt;4,"SI","NO")</f>
        <v>SI</v>
      </c>
      <c r="T1032">
        <v>55</v>
      </c>
    </row>
    <row r="1033" spans="1:20" x14ac:dyDescent="0.3">
      <c r="A1033" t="s">
        <v>31</v>
      </c>
      <c r="B1033" t="s">
        <v>839</v>
      </c>
      <c r="C1033">
        <v>1848</v>
      </c>
      <c r="D1033" s="3">
        <v>2295000</v>
      </c>
      <c r="E1033" s="1">
        <f>datos_limpios[[#This Row],[Price INR   ]]*0.011</f>
        <v>25245</v>
      </c>
      <c r="F1033">
        <v>2019</v>
      </c>
      <c r="G1033">
        <v>26000</v>
      </c>
      <c r="H1033" t="s">
        <v>21</v>
      </c>
      <c r="I1033" t="s">
        <v>43</v>
      </c>
      <c r="J1033" t="s">
        <v>80</v>
      </c>
      <c r="K1033" t="s">
        <v>16</v>
      </c>
      <c r="L1033" t="s">
        <v>181</v>
      </c>
      <c r="M1033" t="s">
        <v>412</v>
      </c>
      <c r="N1033" s="2" t="str">
        <f t="shared" si="16"/>
        <v/>
      </c>
      <c r="O1033">
        <v>4.7350000000000003</v>
      </c>
      <c r="P1033">
        <v>1.83</v>
      </c>
      <c r="Q1033">
        <v>1.7949999999999999</v>
      </c>
      <c r="R1033">
        <v>7</v>
      </c>
      <c r="S1033" t="str">
        <f>IF(datos_limpios[[#This Row],[Seating Capacity ]]&gt;4,"SI","NO")</f>
        <v>SI</v>
      </c>
      <c r="T1033">
        <v>55</v>
      </c>
    </row>
    <row r="1034" spans="1:20" x14ac:dyDescent="0.3">
      <c r="A1034" t="s">
        <v>31</v>
      </c>
      <c r="B1034" t="s">
        <v>870</v>
      </c>
      <c r="C1034">
        <v>1873</v>
      </c>
      <c r="D1034" s="3">
        <v>3470000</v>
      </c>
      <c r="E1034" s="1">
        <f>datos_limpios[[#This Row],[Price INR   ]]*0.011</f>
        <v>38170</v>
      </c>
      <c r="F1034">
        <v>2018</v>
      </c>
      <c r="G1034">
        <v>62152</v>
      </c>
      <c r="H1034" t="s">
        <v>21</v>
      </c>
      <c r="I1034" t="s">
        <v>43</v>
      </c>
      <c r="J1034" t="s">
        <v>80</v>
      </c>
      <c r="K1034" t="s">
        <v>16</v>
      </c>
      <c r="L1034" t="s">
        <v>181</v>
      </c>
      <c r="M1034" t="s">
        <v>182</v>
      </c>
      <c r="N1034" s="2" t="str">
        <f t="shared" si="16"/>
        <v/>
      </c>
      <c r="O1034">
        <v>4.7949999999999999</v>
      </c>
      <c r="P1034">
        <v>1.855</v>
      </c>
      <c r="Q1034">
        <v>1.835</v>
      </c>
      <c r="R1034">
        <v>7</v>
      </c>
      <c r="S1034" t="str">
        <f>IF(datos_limpios[[#This Row],[Seating Capacity ]]&gt;4,"SI","NO")</f>
        <v>SI</v>
      </c>
      <c r="T1034">
        <v>80</v>
      </c>
    </row>
    <row r="1035" spans="1:20" x14ac:dyDescent="0.3">
      <c r="A1035" t="s">
        <v>68</v>
      </c>
      <c r="B1035" t="s">
        <v>171</v>
      </c>
      <c r="C1035">
        <v>1886</v>
      </c>
      <c r="D1035" s="3">
        <v>365000</v>
      </c>
      <c r="E1035" s="1">
        <f>datos_limpios[[#This Row],[Price INR   ]]*0.011</f>
        <v>4014.9999999999995</v>
      </c>
      <c r="F1035">
        <v>2013</v>
      </c>
      <c r="G1035">
        <v>78000</v>
      </c>
      <c r="H1035" t="s">
        <v>21</v>
      </c>
      <c r="I1035" t="s">
        <v>14</v>
      </c>
      <c r="J1035" t="s">
        <v>80</v>
      </c>
      <c r="K1035" t="s">
        <v>16</v>
      </c>
      <c r="L1035" t="s">
        <v>100</v>
      </c>
      <c r="M1035" t="s">
        <v>172</v>
      </c>
      <c r="N1035" s="2" t="str">
        <f t="shared" si="16"/>
        <v/>
      </c>
      <c r="O1035">
        <v>3.97</v>
      </c>
      <c r="P1035">
        <v>1.6819999999999999</v>
      </c>
      <c r="Q1035">
        <v>1.4530000000000001</v>
      </c>
      <c r="R1035">
        <v>5</v>
      </c>
      <c r="S1035" t="str">
        <f>IF(datos_limpios[[#This Row],[Seating Capacity ]]&gt;4,"SI","NO")</f>
        <v>SI</v>
      </c>
      <c r="T1035">
        <v>45</v>
      </c>
    </row>
    <row r="1036" spans="1:20" x14ac:dyDescent="0.3">
      <c r="A1036" t="s">
        <v>68</v>
      </c>
      <c r="B1036" t="s">
        <v>1020</v>
      </c>
      <c r="C1036">
        <v>1898</v>
      </c>
      <c r="D1036" s="3">
        <v>545000</v>
      </c>
      <c r="E1036" s="1">
        <f>datos_limpios[[#This Row],[Price INR   ]]*0.011</f>
        <v>5995</v>
      </c>
      <c r="F1036">
        <v>2013</v>
      </c>
      <c r="G1036">
        <v>110000</v>
      </c>
      <c r="H1036" t="s">
        <v>21</v>
      </c>
      <c r="I1036" t="s">
        <v>14</v>
      </c>
      <c r="J1036" t="s">
        <v>80</v>
      </c>
      <c r="K1036" t="s">
        <v>16</v>
      </c>
      <c r="L1036" t="s">
        <v>215</v>
      </c>
      <c r="M1036" t="s">
        <v>336</v>
      </c>
      <c r="N1036" s="2" t="str">
        <f t="shared" si="16"/>
        <v/>
      </c>
      <c r="O1036">
        <v>4.3840000000000003</v>
      </c>
      <c r="P1036">
        <v>1.6990000000000001</v>
      </c>
      <c r="Q1036">
        <v>1.466</v>
      </c>
      <c r="R1036">
        <v>5</v>
      </c>
      <c r="S1036" t="str">
        <f>IF(datos_limpios[[#This Row],[Seating Capacity ]]&gt;4,"SI","NO")</f>
        <v>SI</v>
      </c>
      <c r="T1036">
        <v>55</v>
      </c>
    </row>
    <row r="1037" spans="1:20" x14ac:dyDescent="0.3">
      <c r="A1037" t="s">
        <v>369</v>
      </c>
      <c r="B1037" t="s">
        <v>370</v>
      </c>
      <c r="C1037">
        <v>1924</v>
      </c>
      <c r="D1037" s="3">
        <v>1250000</v>
      </c>
      <c r="E1037" s="1">
        <f>datos_limpios[[#This Row],[Price INR   ]]*0.011</f>
        <v>13750</v>
      </c>
      <c r="F1037">
        <v>2013</v>
      </c>
      <c r="G1037">
        <v>71141</v>
      </c>
      <c r="H1037" t="s">
        <v>21</v>
      </c>
      <c r="I1037" t="s">
        <v>43</v>
      </c>
      <c r="J1037" t="s">
        <v>80</v>
      </c>
      <c r="K1037" t="s">
        <v>16</v>
      </c>
      <c r="L1037" t="s">
        <v>274</v>
      </c>
      <c r="M1037" t="s">
        <v>371</v>
      </c>
      <c r="N1037" s="2" t="str">
        <f t="shared" si="16"/>
        <v/>
      </c>
      <c r="O1037">
        <v>4.37</v>
      </c>
      <c r="P1037">
        <v>1.7829999999999999</v>
      </c>
      <c r="Q1037">
        <v>1.458</v>
      </c>
      <c r="R1037">
        <v>5</v>
      </c>
      <c r="S1037" t="str">
        <f>IF(datos_limpios[[#This Row],[Seating Capacity ]]&gt;4,"SI","NO")</f>
        <v>SI</v>
      </c>
      <c r="T1037">
        <v>60</v>
      </c>
    </row>
    <row r="1038" spans="1:20" x14ac:dyDescent="0.3">
      <c r="A1038" t="s">
        <v>128</v>
      </c>
      <c r="B1038" t="s">
        <v>830</v>
      </c>
      <c r="C1038">
        <v>3</v>
      </c>
      <c r="D1038" s="3">
        <v>1000000</v>
      </c>
      <c r="E1038" s="1">
        <f>datos_limpios[[#This Row],[Price INR   ]]*0.011</f>
        <v>11000</v>
      </c>
      <c r="F1038">
        <v>2010</v>
      </c>
      <c r="G1038">
        <v>67000</v>
      </c>
      <c r="H1038" t="s">
        <v>13</v>
      </c>
      <c r="I1038" t="s">
        <v>43</v>
      </c>
      <c r="J1038" t="s">
        <v>80</v>
      </c>
      <c r="K1038" t="s">
        <v>23</v>
      </c>
      <c r="L1038" t="s">
        <v>48</v>
      </c>
      <c r="M1038" t="s">
        <v>831</v>
      </c>
      <c r="N1038" s="2" t="str">
        <f t="shared" si="16"/>
        <v/>
      </c>
      <c r="O1038">
        <v>4.7009999999999996</v>
      </c>
      <c r="P1038">
        <v>1.8260000000000001</v>
      </c>
      <c r="Q1038">
        <v>1.427</v>
      </c>
      <c r="R1038">
        <v>5</v>
      </c>
      <c r="S1038" t="str">
        <f>IF(datos_limpios[[#This Row],[Seating Capacity ]]&gt;4,"SI","NO")</f>
        <v>SI</v>
      </c>
      <c r="T1038">
        <v>63</v>
      </c>
    </row>
    <row r="1039" spans="1:20" x14ac:dyDescent="0.3">
      <c r="A1039" t="s">
        <v>128</v>
      </c>
      <c r="B1039" t="s">
        <v>1133</v>
      </c>
      <c r="C1039">
        <v>119</v>
      </c>
      <c r="D1039" s="3">
        <v>9900000</v>
      </c>
      <c r="E1039" s="1">
        <f>datos_limpios[[#This Row],[Price INR   ]]*0.011</f>
        <v>108900</v>
      </c>
      <c r="F1039">
        <v>2021</v>
      </c>
      <c r="G1039">
        <v>28000</v>
      </c>
      <c r="H1039" t="s">
        <v>13</v>
      </c>
      <c r="I1039" t="s">
        <v>43</v>
      </c>
      <c r="J1039" t="s">
        <v>80</v>
      </c>
      <c r="K1039" t="s">
        <v>16</v>
      </c>
      <c r="L1039" t="s">
        <v>229</v>
      </c>
      <c r="M1039" t="s">
        <v>1134</v>
      </c>
      <c r="N1039" s="2" t="str">
        <f t="shared" si="16"/>
        <v/>
      </c>
      <c r="O1039">
        <v>4.9859999999999998</v>
      </c>
      <c r="P1039">
        <v>1.9950000000000001</v>
      </c>
      <c r="Q1039">
        <v>1.7050000000000001</v>
      </c>
      <c r="R1039">
        <v>5</v>
      </c>
      <c r="S1039" t="str">
        <f>IF(datos_limpios[[#This Row],[Seating Capacity ]]&gt;4,"SI","NO")</f>
        <v>SI</v>
      </c>
      <c r="T1039">
        <v>85</v>
      </c>
    </row>
    <row r="1040" spans="1:20" x14ac:dyDescent="0.3">
      <c r="A1040" t="s">
        <v>832</v>
      </c>
      <c r="B1040" t="s">
        <v>1478</v>
      </c>
      <c r="C1040">
        <v>212</v>
      </c>
      <c r="D1040" s="3">
        <v>299000</v>
      </c>
      <c r="E1040" s="1">
        <f>datos_limpios[[#This Row],[Price INR   ]]*0.011</f>
        <v>3289</v>
      </c>
      <c r="F1040">
        <v>2014</v>
      </c>
      <c r="G1040">
        <v>32000</v>
      </c>
      <c r="H1040" t="s">
        <v>13</v>
      </c>
      <c r="I1040" t="s">
        <v>14</v>
      </c>
      <c r="J1040" t="s">
        <v>80</v>
      </c>
      <c r="K1040" t="s">
        <v>16</v>
      </c>
      <c r="L1040" t="s">
        <v>100</v>
      </c>
      <c r="M1040" t="s">
        <v>95</v>
      </c>
      <c r="N1040" s="2" t="str">
        <f t="shared" si="16"/>
        <v/>
      </c>
      <c r="O1040">
        <v>4.2489999999999997</v>
      </c>
      <c r="P1040">
        <v>1.69</v>
      </c>
      <c r="Q1040">
        <v>1.5029999999999999</v>
      </c>
      <c r="R1040">
        <v>5</v>
      </c>
      <c r="S1040" t="str">
        <f>IF(datos_limpios[[#This Row],[Seating Capacity ]]&gt;4,"SI","NO")</f>
        <v>SI</v>
      </c>
      <c r="T1040">
        <v>42</v>
      </c>
    </row>
    <row r="1041" spans="1:20" x14ac:dyDescent="0.3">
      <c r="A1041" t="s">
        <v>688</v>
      </c>
      <c r="B1041" t="s">
        <v>871</v>
      </c>
      <c r="C1041">
        <v>220</v>
      </c>
      <c r="D1041" s="3">
        <v>270000</v>
      </c>
      <c r="E1041" s="1">
        <f>datos_limpios[[#This Row],[Price INR   ]]*0.011</f>
        <v>2970</v>
      </c>
      <c r="F1041">
        <v>2017</v>
      </c>
      <c r="G1041">
        <v>27000</v>
      </c>
      <c r="H1041" t="s">
        <v>13</v>
      </c>
      <c r="I1041" t="s">
        <v>14</v>
      </c>
      <c r="J1041" t="s">
        <v>80</v>
      </c>
      <c r="K1041" t="s">
        <v>16</v>
      </c>
      <c r="L1041" t="s">
        <v>17</v>
      </c>
      <c r="M1041" t="s">
        <v>690</v>
      </c>
      <c r="N1041" s="2" t="str">
        <f t="shared" si="16"/>
        <v/>
      </c>
      <c r="O1041">
        <v>3.7850000000000001</v>
      </c>
      <c r="P1041">
        <v>1.635</v>
      </c>
      <c r="Q1041">
        <v>1.4850000000000001</v>
      </c>
      <c r="R1041">
        <v>5</v>
      </c>
      <c r="S1041" t="str">
        <f>IF(datos_limpios[[#This Row],[Seating Capacity ]]&gt;4,"SI","NO")</f>
        <v>SI</v>
      </c>
      <c r="T1041">
        <v>35</v>
      </c>
    </row>
    <row r="1042" spans="1:20" x14ac:dyDescent="0.3">
      <c r="A1042" t="s">
        <v>688</v>
      </c>
      <c r="B1042" t="s">
        <v>871</v>
      </c>
      <c r="C1042">
        <v>223</v>
      </c>
      <c r="D1042" s="3">
        <v>345000</v>
      </c>
      <c r="E1042" s="1">
        <f>datos_limpios[[#This Row],[Price INR   ]]*0.011</f>
        <v>3795</v>
      </c>
      <c r="F1042">
        <v>2019</v>
      </c>
      <c r="G1042">
        <v>60969</v>
      </c>
      <c r="H1042" t="s">
        <v>13</v>
      </c>
      <c r="I1042" t="s">
        <v>14</v>
      </c>
      <c r="J1042" t="s">
        <v>80</v>
      </c>
      <c r="K1042" t="s">
        <v>16</v>
      </c>
      <c r="L1042" t="s">
        <v>17</v>
      </c>
      <c r="M1042" t="s">
        <v>690</v>
      </c>
      <c r="N1042" s="2" t="str">
        <f t="shared" si="16"/>
        <v/>
      </c>
      <c r="O1042">
        <v>3.7850000000000001</v>
      </c>
      <c r="P1042">
        <v>1.635</v>
      </c>
      <c r="Q1042">
        <v>1.4850000000000001</v>
      </c>
      <c r="R1042">
        <v>5</v>
      </c>
      <c r="S1042" t="str">
        <f>IF(datos_limpios[[#This Row],[Seating Capacity ]]&gt;4,"SI","NO")</f>
        <v>SI</v>
      </c>
      <c r="T1042">
        <v>35</v>
      </c>
    </row>
    <row r="1043" spans="1:20" x14ac:dyDescent="0.3">
      <c r="A1043" t="s">
        <v>107</v>
      </c>
      <c r="B1043" t="s">
        <v>1487</v>
      </c>
      <c r="C1043">
        <v>232</v>
      </c>
      <c r="D1043" s="3">
        <v>240000</v>
      </c>
      <c r="E1043" s="1">
        <f>datos_limpios[[#This Row],[Price INR   ]]*0.011</f>
        <v>2640</v>
      </c>
      <c r="F1043">
        <v>2013</v>
      </c>
      <c r="G1043">
        <v>73000</v>
      </c>
      <c r="H1043" t="s">
        <v>13</v>
      </c>
      <c r="I1043" t="s">
        <v>14</v>
      </c>
      <c r="J1043" t="s">
        <v>80</v>
      </c>
      <c r="K1043" t="s">
        <v>16</v>
      </c>
      <c r="L1043" t="s">
        <v>175</v>
      </c>
      <c r="M1043" t="s">
        <v>615</v>
      </c>
      <c r="N1043" s="2" t="str">
        <f t="shared" si="16"/>
        <v/>
      </c>
      <c r="O1043">
        <v>3.7949999999999999</v>
      </c>
      <c r="P1043">
        <v>1.68</v>
      </c>
      <c r="Q1043">
        <v>1.427</v>
      </c>
      <c r="R1043">
        <v>5</v>
      </c>
      <c r="S1043" t="str">
        <f>IF(datos_limpios[[#This Row],[Seating Capacity ]]&gt;4,"SI","NO")</f>
        <v>SI</v>
      </c>
      <c r="T1043">
        <v>45</v>
      </c>
    </row>
    <row r="1044" spans="1:20" x14ac:dyDescent="0.3">
      <c r="A1044" t="s">
        <v>107</v>
      </c>
      <c r="B1044" t="s">
        <v>108</v>
      </c>
      <c r="C1044">
        <v>247</v>
      </c>
      <c r="D1044" s="3">
        <v>535000</v>
      </c>
      <c r="E1044" s="1">
        <f>datos_limpios[[#This Row],[Price INR   ]]*0.011</f>
        <v>5885</v>
      </c>
      <c r="F1044">
        <v>2015</v>
      </c>
      <c r="G1044">
        <v>28000</v>
      </c>
      <c r="H1044" t="s">
        <v>13</v>
      </c>
      <c r="I1044" t="s">
        <v>14</v>
      </c>
      <c r="J1044" t="s">
        <v>80</v>
      </c>
      <c r="K1044" t="s">
        <v>16</v>
      </c>
      <c r="L1044" t="s">
        <v>57</v>
      </c>
      <c r="M1044" t="s">
        <v>109</v>
      </c>
      <c r="N1044" s="2" t="str">
        <f t="shared" si="16"/>
        <v/>
      </c>
      <c r="O1044">
        <v>3.9990000000000001</v>
      </c>
      <c r="P1044">
        <v>1.7649999999999999</v>
      </c>
      <c r="Q1044">
        <v>1.708</v>
      </c>
      <c r="R1044">
        <v>5</v>
      </c>
      <c r="S1044" t="str">
        <f>IF(datos_limpios[[#This Row],[Seating Capacity ]]&gt;4,"SI","NO")</f>
        <v>SI</v>
      </c>
      <c r="T1044">
        <v>52</v>
      </c>
    </row>
    <row r="1045" spans="1:20" x14ac:dyDescent="0.3">
      <c r="A1045" t="s">
        <v>11</v>
      </c>
      <c r="B1045" t="s">
        <v>504</v>
      </c>
      <c r="C1045">
        <v>278</v>
      </c>
      <c r="D1045" s="3">
        <v>195000</v>
      </c>
      <c r="E1045" s="1">
        <f>datos_limpios[[#This Row],[Price INR   ]]*0.011</f>
        <v>2145</v>
      </c>
      <c r="F1045">
        <v>2010</v>
      </c>
      <c r="G1045">
        <v>32000</v>
      </c>
      <c r="H1045" t="s">
        <v>13</v>
      </c>
      <c r="I1045" t="s">
        <v>14</v>
      </c>
      <c r="J1045" t="s">
        <v>80</v>
      </c>
      <c r="K1045" t="s">
        <v>16</v>
      </c>
      <c r="L1045" t="s">
        <v>17</v>
      </c>
      <c r="M1045" t="s">
        <v>505</v>
      </c>
      <c r="N1045" s="2" t="str">
        <f t="shared" si="16"/>
        <v/>
      </c>
      <c r="O1045">
        <v>3.9</v>
      </c>
      <c r="P1045">
        <v>1.6950000000000001</v>
      </c>
      <c r="Q1045">
        <v>1.5349999999999999</v>
      </c>
      <c r="R1045">
        <v>5</v>
      </c>
      <c r="S1045" t="str">
        <f>IF(datos_limpios[[#This Row],[Seating Capacity ]]&gt;4,"SI","NO")</f>
        <v>SI</v>
      </c>
      <c r="T1045">
        <v>42</v>
      </c>
    </row>
    <row r="1046" spans="1:20" x14ac:dyDescent="0.3">
      <c r="A1046" t="s">
        <v>11</v>
      </c>
      <c r="B1046" t="s">
        <v>246</v>
      </c>
      <c r="C1046">
        <v>281</v>
      </c>
      <c r="D1046" s="3">
        <v>250000</v>
      </c>
      <c r="E1046" s="1">
        <f>datos_limpios[[#This Row],[Price INR   ]]*0.011</f>
        <v>2750</v>
      </c>
      <c r="F1046">
        <v>2011</v>
      </c>
      <c r="G1046">
        <v>55000</v>
      </c>
      <c r="H1046" t="s">
        <v>13</v>
      </c>
      <c r="I1046" t="s">
        <v>14</v>
      </c>
      <c r="J1046" t="s">
        <v>80</v>
      </c>
      <c r="K1046" t="s">
        <v>16</v>
      </c>
      <c r="L1046" t="s">
        <v>169</v>
      </c>
      <c r="M1046" t="s">
        <v>247</v>
      </c>
      <c r="N1046" s="2" t="str">
        <f t="shared" si="16"/>
        <v/>
      </c>
      <c r="O1046">
        <v>4.42</v>
      </c>
      <c r="P1046">
        <v>1.6950000000000001</v>
      </c>
      <c r="Q1046">
        <v>1.48</v>
      </c>
      <c r="R1046">
        <v>5</v>
      </c>
      <c r="S1046" t="str">
        <f>IF(datos_limpios[[#This Row],[Seating Capacity ]]&gt;4,"SI","NO")</f>
        <v>SI</v>
      </c>
      <c r="T1046">
        <v>42</v>
      </c>
    </row>
    <row r="1047" spans="1:20" x14ac:dyDescent="0.3">
      <c r="A1047" t="s">
        <v>11</v>
      </c>
      <c r="B1047" t="s">
        <v>785</v>
      </c>
      <c r="C1047">
        <v>286</v>
      </c>
      <c r="D1047" s="3">
        <v>269000</v>
      </c>
      <c r="E1047" s="1">
        <f>datos_limpios[[#This Row],[Price INR   ]]*0.011</f>
        <v>2959</v>
      </c>
      <c r="F1047">
        <v>2010</v>
      </c>
      <c r="G1047">
        <v>73000</v>
      </c>
      <c r="H1047" t="s">
        <v>13</v>
      </c>
      <c r="I1047" t="s">
        <v>14</v>
      </c>
      <c r="J1047" t="s">
        <v>80</v>
      </c>
      <c r="K1047" t="s">
        <v>23</v>
      </c>
      <c r="L1047" t="s">
        <v>169</v>
      </c>
      <c r="M1047" t="s">
        <v>247</v>
      </c>
      <c r="N1047" s="2" t="str">
        <f t="shared" si="16"/>
        <v/>
      </c>
      <c r="O1047">
        <v>4.42</v>
      </c>
      <c r="P1047">
        <v>1.6950000000000001</v>
      </c>
      <c r="Q1047">
        <v>1.48</v>
      </c>
      <c r="R1047">
        <v>5</v>
      </c>
      <c r="S1047" t="str">
        <f>IF(datos_limpios[[#This Row],[Seating Capacity ]]&gt;4,"SI","NO")</f>
        <v>SI</v>
      </c>
      <c r="T1047">
        <v>42</v>
      </c>
    </row>
    <row r="1048" spans="1:20" x14ac:dyDescent="0.3">
      <c r="A1048" t="s">
        <v>11</v>
      </c>
      <c r="B1048" t="s">
        <v>408</v>
      </c>
      <c r="C1048">
        <v>293</v>
      </c>
      <c r="D1048" s="3">
        <v>325000</v>
      </c>
      <c r="E1048" s="1">
        <f>datos_limpios[[#This Row],[Price INR   ]]*0.011</f>
        <v>3575</v>
      </c>
      <c r="F1048">
        <v>2014</v>
      </c>
      <c r="G1048">
        <v>43037</v>
      </c>
      <c r="H1048" t="s">
        <v>13</v>
      </c>
      <c r="I1048" t="s">
        <v>14</v>
      </c>
      <c r="J1048" t="s">
        <v>80</v>
      </c>
      <c r="K1048" t="s">
        <v>16</v>
      </c>
      <c r="L1048" t="s">
        <v>17</v>
      </c>
      <c r="M1048" t="s">
        <v>18</v>
      </c>
      <c r="N1048" s="2" t="str">
        <f t="shared" si="16"/>
        <v/>
      </c>
      <c r="O1048">
        <v>3.61</v>
      </c>
      <c r="P1048">
        <v>1.68</v>
      </c>
      <c r="Q1048">
        <v>1.5</v>
      </c>
      <c r="R1048">
        <v>5</v>
      </c>
      <c r="S1048" t="str">
        <f>IF(datos_limpios[[#This Row],[Seating Capacity ]]&gt;4,"SI","NO")</f>
        <v>SI</v>
      </c>
      <c r="T1048">
        <v>35</v>
      </c>
    </row>
    <row r="1049" spans="1:20" x14ac:dyDescent="0.3">
      <c r="A1049" t="s">
        <v>11</v>
      </c>
      <c r="B1049" t="s">
        <v>973</v>
      </c>
      <c r="C1049">
        <v>295</v>
      </c>
      <c r="D1049" s="3">
        <v>325000</v>
      </c>
      <c r="E1049" s="1">
        <f>datos_limpios[[#This Row],[Price INR   ]]*0.011</f>
        <v>3575</v>
      </c>
      <c r="F1049">
        <v>2011</v>
      </c>
      <c r="G1049">
        <v>89000</v>
      </c>
      <c r="H1049" t="s">
        <v>13</v>
      </c>
      <c r="I1049" t="s">
        <v>43</v>
      </c>
      <c r="J1049" t="s">
        <v>80</v>
      </c>
      <c r="K1049" t="s">
        <v>23</v>
      </c>
      <c r="L1049" t="s">
        <v>169</v>
      </c>
      <c r="M1049" t="s">
        <v>247</v>
      </c>
      <c r="N1049" s="2" t="str">
        <f t="shared" si="16"/>
        <v/>
      </c>
      <c r="O1049">
        <v>4.42</v>
      </c>
      <c r="P1049">
        <v>1.6950000000000001</v>
      </c>
      <c r="Q1049">
        <v>1.48</v>
      </c>
      <c r="R1049">
        <v>5</v>
      </c>
      <c r="S1049" t="str">
        <f>IF(datos_limpios[[#This Row],[Seating Capacity ]]&gt;4,"SI","NO")</f>
        <v>SI</v>
      </c>
      <c r="T1049">
        <v>42</v>
      </c>
    </row>
    <row r="1050" spans="1:20" x14ac:dyDescent="0.3">
      <c r="A1050" t="s">
        <v>11</v>
      </c>
      <c r="B1050" t="s">
        <v>1460</v>
      </c>
      <c r="C1050">
        <v>296</v>
      </c>
      <c r="D1050" s="3">
        <v>335000</v>
      </c>
      <c r="E1050" s="1">
        <f>datos_limpios[[#This Row],[Price INR   ]]*0.011</f>
        <v>3685</v>
      </c>
      <c r="F1050">
        <v>2013</v>
      </c>
      <c r="G1050">
        <v>64418</v>
      </c>
      <c r="H1050" t="s">
        <v>13</v>
      </c>
      <c r="I1050" t="s">
        <v>43</v>
      </c>
      <c r="J1050" t="s">
        <v>80</v>
      </c>
      <c r="K1050" t="s">
        <v>23</v>
      </c>
      <c r="L1050" t="s">
        <v>17</v>
      </c>
      <c r="M1050" t="s">
        <v>18</v>
      </c>
      <c r="N1050" s="2" t="str">
        <f t="shared" si="16"/>
        <v/>
      </c>
      <c r="O1050">
        <v>3.61</v>
      </c>
      <c r="P1050">
        <v>1.68</v>
      </c>
      <c r="Q1050">
        <v>1.5</v>
      </c>
      <c r="R1050">
        <v>5</v>
      </c>
      <c r="S1050" t="str">
        <f>IF(datos_limpios[[#This Row],[Seating Capacity ]]&gt;4,"SI","NO")</f>
        <v>SI</v>
      </c>
      <c r="T1050">
        <v>35</v>
      </c>
    </row>
    <row r="1051" spans="1:20" x14ac:dyDescent="0.3">
      <c r="A1051" t="s">
        <v>11</v>
      </c>
      <c r="B1051" t="s">
        <v>908</v>
      </c>
      <c r="C1051">
        <v>303</v>
      </c>
      <c r="D1051" s="3">
        <v>375000</v>
      </c>
      <c r="E1051" s="1">
        <f>datos_limpios[[#This Row],[Price INR   ]]*0.011</f>
        <v>4125</v>
      </c>
      <c r="F1051">
        <v>2016</v>
      </c>
      <c r="G1051">
        <v>35134</v>
      </c>
      <c r="H1051" t="s">
        <v>13</v>
      </c>
      <c r="I1051" t="s">
        <v>14</v>
      </c>
      <c r="J1051" t="s">
        <v>80</v>
      </c>
      <c r="K1051" t="s">
        <v>16</v>
      </c>
      <c r="L1051" t="s">
        <v>17</v>
      </c>
      <c r="M1051" t="s">
        <v>18</v>
      </c>
      <c r="N1051" s="2" t="str">
        <f t="shared" si="16"/>
        <v/>
      </c>
      <c r="O1051">
        <v>3.61</v>
      </c>
      <c r="P1051">
        <v>1.68</v>
      </c>
      <c r="Q1051">
        <v>1.5</v>
      </c>
      <c r="R1051">
        <v>5</v>
      </c>
      <c r="S1051" t="str">
        <f>IF(datos_limpios[[#This Row],[Seating Capacity ]]&gt;4,"SI","NO")</f>
        <v>SI</v>
      </c>
      <c r="T1051">
        <v>35</v>
      </c>
    </row>
    <row r="1052" spans="1:20" x14ac:dyDescent="0.3">
      <c r="A1052" t="s">
        <v>11</v>
      </c>
      <c r="B1052" t="s">
        <v>785</v>
      </c>
      <c r="C1052">
        <v>304</v>
      </c>
      <c r="D1052" s="3">
        <v>375000</v>
      </c>
      <c r="E1052" s="1">
        <f>datos_limpios[[#This Row],[Price INR   ]]*0.011</f>
        <v>4125</v>
      </c>
      <c r="F1052">
        <v>2012</v>
      </c>
      <c r="G1052">
        <v>80350</v>
      </c>
      <c r="H1052" t="s">
        <v>13</v>
      </c>
      <c r="I1052" t="s">
        <v>14</v>
      </c>
      <c r="J1052" t="s">
        <v>80</v>
      </c>
      <c r="K1052" t="s">
        <v>16</v>
      </c>
      <c r="L1052" t="s">
        <v>169</v>
      </c>
      <c r="M1052" t="s">
        <v>726</v>
      </c>
      <c r="N1052" s="2" t="str">
        <f t="shared" si="16"/>
        <v/>
      </c>
      <c r="O1052">
        <v>4.4400000000000004</v>
      </c>
      <c r="P1052">
        <v>1.6950000000000001</v>
      </c>
      <c r="Q1052">
        <v>1.4850000000000001</v>
      </c>
      <c r="R1052">
        <v>5</v>
      </c>
      <c r="S1052" t="str">
        <f>IF(datos_limpios[[#This Row],[Seating Capacity ]]&gt;4,"SI","NO")</f>
        <v>SI</v>
      </c>
      <c r="T1052">
        <v>42</v>
      </c>
    </row>
    <row r="1053" spans="1:20" x14ac:dyDescent="0.3">
      <c r="A1053" t="s">
        <v>11</v>
      </c>
      <c r="B1053" t="s">
        <v>567</v>
      </c>
      <c r="C1053">
        <v>322</v>
      </c>
      <c r="D1053" s="3">
        <v>465000</v>
      </c>
      <c r="E1053" s="1">
        <f>datos_limpios[[#This Row],[Price INR   ]]*0.011</f>
        <v>5115</v>
      </c>
      <c r="F1053">
        <v>2014</v>
      </c>
      <c r="G1053">
        <v>29442</v>
      </c>
      <c r="H1053" t="s">
        <v>13</v>
      </c>
      <c r="I1053" t="s">
        <v>43</v>
      </c>
      <c r="J1053" t="s">
        <v>80</v>
      </c>
      <c r="K1053" t="s">
        <v>16</v>
      </c>
      <c r="L1053" t="s">
        <v>17</v>
      </c>
      <c r="M1053" t="s">
        <v>18</v>
      </c>
      <c r="N1053" s="2" t="str">
        <f t="shared" si="16"/>
        <v/>
      </c>
      <c r="O1053">
        <v>3.99</v>
      </c>
      <c r="P1053">
        <v>1.68</v>
      </c>
      <c r="Q1053">
        <v>1.5049999999999999</v>
      </c>
      <c r="R1053">
        <v>5</v>
      </c>
      <c r="S1053" t="str">
        <f>IF(datos_limpios[[#This Row],[Seating Capacity ]]&gt;4,"SI","NO")</f>
        <v>SI</v>
      </c>
      <c r="T1053">
        <v>35</v>
      </c>
    </row>
    <row r="1054" spans="1:20" x14ac:dyDescent="0.3">
      <c r="A1054" t="s">
        <v>11</v>
      </c>
      <c r="B1054" t="s">
        <v>717</v>
      </c>
      <c r="C1054">
        <v>324</v>
      </c>
      <c r="D1054" s="3">
        <v>475000</v>
      </c>
      <c r="E1054" s="1">
        <f>datos_limpios[[#This Row],[Price INR   ]]*0.011</f>
        <v>5225</v>
      </c>
      <c r="F1054">
        <v>2014</v>
      </c>
      <c r="G1054">
        <v>65000</v>
      </c>
      <c r="H1054" t="s">
        <v>13</v>
      </c>
      <c r="I1054" t="s">
        <v>14</v>
      </c>
      <c r="J1054" t="s">
        <v>80</v>
      </c>
      <c r="K1054" t="s">
        <v>23</v>
      </c>
      <c r="L1054" t="s">
        <v>17</v>
      </c>
      <c r="M1054" t="s">
        <v>18</v>
      </c>
      <c r="N1054" s="2" t="str">
        <f t="shared" si="16"/>
        <v/>
      </c>
      <c r="O1054">
        <v>3.99</v>
      </c>
      <c r="P1054">
        <v>1.68</v>
      </c>
      <c r="Q1054">
        <v>1.5049999999999999</v>
      </c>
      <c r="R1054">
        <v>5</v>
      </c>
      <c r="S1054" t="str">
        <f>IF(datos_limpios[[#This Row],[Seating Capacity ]]&gt;4,"SI","NO")</f>
        <v>SI</v>
      </c>
      <c r="T1054">
        <v>35</v>
      </c>
    </row>
    <row r="1055" spans="1:20" x14ac:dyDescent="0.3">
      <c r="A1055" t="s">
        <v>11</v>
      </c>
      <c r="B1055" t="s">
        <v>246</v>
      </c>
      <c r="C1055">
        <v>332</v>
      </c>
      <c r="D1055" s="3">
        <v>499000</v>
      </c>
      <c r="E1055" s="1">
        <f>datos_limpios[[#This Row],[Price INR   ]]*0.011</f>
        <v>5489</v>
      </c>
      <c r="F1055">
        <v>2012</v>
      </c>
      <c r="G1055">
        <v>96506</v>
      </c>
      <c r="H1055" t="s">
        <v>13</v>
      </c>
      <c r="I1055" t="s">
        <v>14</v>
      </c>
      <c r="J1055" t="s">
        <v>80</v>
      </c>
      <c r="K1055" t="s">
        <v>23</v>
      </c>
      <c r="L1055" t="s">
        <v>169</v>
      </c>
      <c r="M1055" t="s">
        <v>726</v>
      </c>
      <c r="N1055" s="2" t="str">
        <f t="shared" si="16"/>
        <v/>
      </c>
      <c r="O1055">
        <v>4.4400000000000004</v>
      </c>
      <c r="P1055">
        <v>1.6950000000000001</v>
      </c>
      <c r="Q1055">
        <v>1.4850000000000001</v>
      </c>
      <c r="R1055">
        <v>5</v>
      </c>
      <c r="S1055" t="str">
        <f>IF(datos_limpios[[#This Row],[Seating Capacity ]]&gt;4,"SI","NO")</f>
        <v>SI</v>
      </c>
      <c r="T1055">
        <v>42</v>
      </c>
    </row>
    <row r="1056" spans="1:20" x14ac:dyDescent="0.3">
      <c r="A1056" t="s">
        <v>11</v>
      </c>
      <c r="B1056" t="s">
        <v>773</v>
      </c>
      <c r="C1056">
        <v>334</v>
      </c>
      <c r="D1056" s="3">
        <v>500000</v>
      </c>
      <c r="E1056" s="1">
        <f>datos_limpios[[#This Row],[Price INR   ]]*0.011</f>
        <v>5500</v>
      </c>
      <c r="F1056">
        <v>2016</v>
      </c>
      <c r="G1056">
        <v>54440</v>
      </c>
      <c r="H1056" t="s">
        <v>13</v>
      </c>
      <c r="I1056" t="s">
        <v>14</v>
      </c>
      <c r="J1056" t="s">
        <v>80</v>
      </c>
      <c r="K1056" t="s">
        <v>16</v>
      </c>
      <c r="L1056" t="s">
        <v>100</v>
      </c>
      <c r="M1056" t="s">
        <v>101</v>
      </c>
      <c r="N1056" s="2" t="str">
        <f t="shared" si="16"/>
        <v/>
      </c>
      <c r="O1056">
        <v>3.9550000000000001</v>
      </c>
      <c r="P1056">
        <v>1.694</v>
      </c>
      <c r="Q1056">
        <v>1.544</v>
      </c>
      <c r="R1056">
        <v>5</v>
      </c>
      <c r="S1056" t="str">
        <f>IF(datos_limpios[[#This Row],[Seating Capacity ]]&gt;4,"SI","NO")</f>
        <v>SI</v>
      </c>
      <c r="T1056">
        <v>40</v>
      </c>
    </row>
    <row r="1057" spans="1:20" x14ac:dyDescent="0.3">
      <c r="A1057" t="s">
        <v>11</v>
      </c>
      <c r="B1057" t="s">
        <v>197</v>
      </c>
      <c r="C1057">
        <v>351</v>
      </c>
      <c r="D1057" s="3">
        <v>585000</v>
      </c>
      <c r="E1057" s="1">
        <f>datos_limpios[[#This Row],[Price INR   ]]*0.011</f>
        <v>6435</v>
      </c>
      <c r="F1057">
        <v>2017</v>
      </c>
      <c r="G1057">
        <v>24100</v>
      </c>
      <c r="H1057" t="s">
        <v>13</v>
      </c>
      <c r="I1057" t="s">
        <v>14</v>
      </c>
      <c r="J1057" t="s">
        <v>80</v>
      </c>
      <c r="K1057" t="s">
        <v>16</v>
      </c>
      <c r="L1057" t="s">
        <v>100</v>
      </c>
      <c r="M1057" t="s">
        <v>101</v>
      </c>
      <c r="N1057" s="2" t="str">
        <f t="shared" si="16"/>
        <v/>
      </c>
      <c r="O1057">
        <v>3.9550000000000001</v>
      </c>
      <c r="P1057">
        <v>1.694</v>
      </c>
      <c r="Q1057">
        <v>1.544</v>
      </c>
      <c r="R1057">
        <v>5</v>
      </c>
      <c r="S1057" t="str">
        <f>IF(datos_limpios[[#This Row],[Seating Capacity ]]&gt;4,"SI","NO")</f>
        <v>SI</v>
      </c>
      <c r="T1057">
        <v>40</v>
      </c>
    </row>
    <row r="1058" spans="1:20" x14ac:dyDescent="0.3">
      <c r="A1058" t="s">
        <v>11</v>
      </c>
      <c r="B1058" t="s">
        <v>890</v>
      </c>
      <c r="C1058">
        <v>376</v>
      </c>
      <c r="D1058" s="3">
        <v>690000</v>
      </c>
      <c r="E1058" s="1">
        <f>datos_limpios[[#This Row],[Price INR   ]]*0.011</f>
        <v>7590</v>
      </c>
      <c r="F1058">
        <v>2015</v>
      </c>
      <c r="G1058">
        <v>59000</v>
      </c>
      <c r="H1058" t="s">
        <v>13</v>
      </c>
      <c r="I1058" t="s">
        <v>43</v>
      </c>
      <c r="J1058" t="s">
        <v>80</v>
      </c>
      <c r="K1058" t="s">
        <v>16</v>
      </c>
      <c r="L1058" t="s">
        <v>169</v>
      </c>
      <c r="M1058" t="s">
        <v>170</v>
      </c>
      <c r="N1058" s="2" t="str">
        <f t="shared" si="16"/>
        <v/>
      </c>
      <c r="O1058">
        <v>4.4400000000000004</v>
      </c>
      <c r="P1058">
        <v>1.6950000000000001</v>
      </c>
      <c r="Q1058">
        <v>1.4950000000000001</v>
      </c>
      <c r="R1058">
        <v>5</v>
      </c>
      <c r="S1058" t="str">
        <f>IF(datos_limpios[[#This Row],[Seating Capacity ]]&gt;4,"SI","NO")</f>
        <v>SI</v>
      </c>
      <c r="T1058">
        <v>40</v>
      </c>
    </row>
    <row r="1059" spans="1:20" x14ac:dyDescent="0.3">
      <c r="A1059" t="s">
        <v>11</v>
      </c>
      <c r="B1059" t="s">
        <v>328</v>
      </c>
      <c r="C1059">
        <v>380</v>
      </c>
      <c r="D1059" s="3">
        <v>745000</v>
      </c>
      <c r="E1059" s="1">
        <f>datos_limpios[[#This Row],[Price INR   ]]*0.011</f>
        <v>8195</v>
      </c>
      <c r="F1059">
        <v>2016</v>
      </c>
      <c r="G1059">
        <v>38000</v>
      </c>
      <c r="H1059" t="s">
        <v>13</v>
      </c>
      <c r="I1059" t="s">
        <v>14</v>
      </c>
      <c r="J1059" t="s">
        <v>80</v>
      </c>
      <c r="K1059" t="s">
        <v>16</v>
      </c>
      <c r="L1059" t="s">
        <v>169</v>
      </c>
      <c r="M1059" t="s">
        <v>170</v>
      </c>
      <c r="N1059" s="2" t="str">
        <f t="shared" si="16"/>
        <v/>
      </c>
      <c r="O1059">
        <v>4.4400000000000004</v>
      </c>
      <c r="P1059">
        <v>1.6950000000000001</v>
      </c>
      <c r="Q1059">
        <v>1.4950000000000001</v>
      </c>
      <c r="R1059">
        <v>5</v>
      </c>
      <c r="S1059" t="str">
        <f>IF(datos_limpios[[#This Row],[Seating Capacity ]]&gt;4,"SI","NO")</f>
        <v>SI</v>
      </c>
      <c r="T1059">
        <v>40</v>
      </c>
    </row>
    <row r="1060" spans="1:20" x14ac:dyDescent="0.3">
      <c r="A1060" t="s">
        <v>11</v>
      </c>
      <c r="B1060" t="s">
        <v>1413</v>
      </c>
      <c r="C1060">
        <v>381</v>
      </c>
      <c r="D1060" s="3">
        <v>745000</v>
      </c>
      <c r="E1060" s="1">
        <f>datos_limpios[[#This Row],[Price INR   ]]*0.011</f>
        <v>8195</v>
      </c>
      <c r="F1060">
        <v>2018</v>
      </c>
      <c r="G1060">
        <v>54000</v>
      </c>
      <c r="H1060" t="s">
        <v>13</v>
      </c>
      <c r="I1060" t="s">
        <v>43</v>
      </c>
      <c r="J1060" t="s">
        <v>80</v>
      </c>
      <c r="K1060" t="s">
        <v>16</v>
      </c>
      <c r="L1060" t="s">
        <v>169</v>
      </c>
      <c r="M1060" t="s">
        <v>170</v>
      </c>
      <c r="N1060" s="2" t="str">
        <f t="shared" si="16"/>
        <v/>
      </c>
      <c r="O1060">
        <v>4.4530000000000003</v>
      </c>
      <c r="P1060">
        <v>1.7350000000000001</v>
      </c>
      <c r="Q1060">
        <v>1.6659999999999999</v>
      </c>
      <c r="R1060">
        <v>7</v>
      </c>
      <c r="S1060" t="str">
        <f>IF(datos_limpios[[#This Row],[Seating Capacity ]]&gt;4,"SI","NO")</f>
        <v>SI</v>
      </c>
      <c r="T1060">
        <v>42</v>
      </c>
    </row>
    <row r="1061" spans="1:20" x14ac:dyDescent="0.3">
      <c r="A1061" t="s">
        <v>11</v>
      </c>
      <c r="B1061" t="s">
        <v>328</v>
      </c>
      <c r="C1061">
        <v>397</v>
      </c>
      <c r="D1061" s="3">
        <v>850000</v>
      </c>
      <c r="E1061" s="1">
        <f>datos_limpios[[#This Row],[Price INR   ]]*0.011</f>
        <v>9350</v>
      </c>
      <c r="F1061">
        <v>2018</v>
      </c>
      <c r="G1061">
        <v>52890</v>
      </c>
      <c r="H1061" t="s">
        <v>13</v>
      </c>
      <c r="I1061" t="s">
        <v>14</v>
      </c>
      <c r="J1061" t="s">
        <v>80</v>
      </c>
      <c r="K1061" t="s">
        <v>16</v>
      </c>
      <c r="L1061" t="s">
        <v>169</v>
      </c>
      <c r="M1061" t="s">
        <v>170</v>
      </c>
      <c r="N1061" s="2" t="str">
        <f t="shared" si="16"/>
        <v/>
      </c>
      <c r="O1061">
        <v>4.4400000000000004</v>
      </c>
      <c r="P1061">
        <v>1.6950000000000001</v>
      </c>
      <c r="Q1061">
        <v>1.4950000000000001</v>
      </c>
      <c r="R1061">
        <v>5</v>
      </c>
      <c r="S1061" t="str">
        <f>IF(datos_limpios[[#This Row],[Seating Capacity ]]&gt;4,"SI","NO")</f>
        <v>SI</v>
      </c>
      <c r="T1061">
        <v>40</v>
      </c>
    </row>
    <row r="1062" spans="1:20" x14ac:dyDescent="0.3">
      <c r="A1062" t="s">
        <v>11</v>
      </c>
      <c r="B1062" t="s">
        <v>328</v>
      </c>
      <c r="C1062">
        <v>401</v>
      </c>
      <c r="D1062" s="3">
        <v>875000</v>
      </c>
      <c r="E1062" s="1">
        <f>datos_limpios[[#This Row],[Price INR   ]]*0.011</f>
        <v>9625</v>
      </c>
      <c r="F1062">
        <v>2018</v>
      </c>
      <c r="G1062">
        <v>28000</v>
      </c>
      <c r="H1062" t="s">
        <v>13</v>
      </c>
      <c r="I1062" t="s">
        <v>14</v>
      </c>
      <c r="J1062" t="s">
        <v>80</v>
      </c>
      <c r="K1062" t="s">
        <v>16</v>
      </c>
      <c r="L1062" t="s">
        <v>169</v>
      </c>
      <c r="M1062" t="s">
        <v>170</v>
      </c>
      <c r="N1062" s="2" t="str">
        <f t="shared" si="16"/>
        <v/>
      </c>
      <c r="O1062">
        <v>4.4400000000000004</v>
      </c>
      <c r="P1062">
        <v>1.6950000000000001</v>
      </c>
      <c r="Q1062">
        <v>1.4950000000000001</v>
      </c>
      <c r="R1062">
        <v>5</v>
      </c>
      <c r="S1062" t="str">
        <f>IF(datos_limpios[[#This Row],[Seating Capacity ]]&gt;4,"SI","NO")</f>
        <v>SI</v>
      </c>
      <c r="T1062">
        <v>40</v>
      </c>
    </row>
    <row r="1063" spans="1:20" x14ac:dyDescent="0.3">
      <c r="A1063" t="s">
        <v>11</v>
      </c>
      <c r="B1063" t="s">
        <v>1137</v>
      </c>
      <c r="C1063">
        <v>403</v>
      </c>
      <c r="D1063" s="3">
        <v>875000</v>
      </c>
      <c r="E1063" s="1">
        <f>datos_limpios[[#This Row],[Price INR   ]]*0.011</f>
        <v>9625</v>
      </c>
      <c r="F1063">
        <v>2018</v>
      </c>
      <c r="G1063">
        <v>50000</v>
      </c>
      <c r="H1063" t="s">
        <v>13</v>
      </c>
      <c r="I1063" t="s">
        <v>14</v>
      </c>
      <c r="J1063" t="s">
        <v>80</v>
      </c>
      <c r="K1063" t="s">
        <v>16</v>
      </c>
      <c r="L1063" t="s">
        <v>169</v>
      </c>
      <c r="M1063" t="s">
        <v>170</v>
      </c>
      <c r="N1063" s="2" t="str">
        <f t="shared" si="16"/>
        <v/>
      </c>
      <c r="O1063">
        <v>4.4400000000000004</v>
      </c>
      <c r="P1063">
        <v>1.6950000000000001</v>
      </c>
      <c r="Q1063">
        <v>1.4950000000000001</v>
      </c>
      <c r="R1063">
        <v>5</v>
      </c>
      <c r="S1063" t="str">
        <f>IF(datos_limpios[[#This Row],[Seating Capacity ]]&gt;4,"SI","NO")</f>
        <v>SI</v>
      </c>
      <c r="T1063">
        <v>40</v>
      </c>
    </row>
    <row r="1064" spans="1:20" x14ac:dyDescent="0.3">
      <c r="A1064" t="s">
        <v>11</v>
      </c>
      <c r="B1064" t="s">
        <v>360</v>
      </c>
      <c r="C1064">
        <v>410</v>
      </c>
      <c r="D1064" s="3">
        <v>975000</v>
      </c>
      <c r="E1064" s="1">
        <f>datos_limpios[[#This Row],[Price INR   ]]*0.011</f>
        <v>10725</v>
      </c>
      <c r="F1064">
        <v>2019</v>
      </c>
      <c r="G1064">
        <v>56881</v>
      </c>
      <c r="H1064" t="s">
        <v>13</v>
      </c>
      <c r="I1064" t="s">
        <v>14</v>
      </c>
      <c r="J1064" t="s">
        <v>80</v>
      </c>
      <c r="K1064" t="s">
        <v>16</v>
      </c>
      <c r="L1064" t="s">
        <v>169</v>
      </c>
      <c r="M1064" t="s">
        <v>170</v>
      </c>
      <c r="N1064" s="2" t="str">
        <f t="shared" si="16"/>
        <v/>
      </c>
      <c r="O1064">
        <v>4.4400000000000004</v>
      </c>
      <c r="P1064">
        <v>1.6950000000000001</v>
      </c>
      <c r="Q1064">
        <v>1.4950000000000001</v>
      </c>
      <c r="R1064">
        <v>5</v>
      </c>
      <c r="S1064" t="str">
        <f>IF(datos_limpios[[#This Row],[Seating Capacity ]]&gt;4,"SI","NO")</f>
        <v>SI</v>
      </c>
      <c r="T1064">
        <v>40</v>
      </c>
    </row>
    <row r="1065" spans="1:20" x14ac:dyDescent="0.3">
      <c r="A1065" t="s">
        <v>11</v>
      </c>
      <c r="B1065" t="s">
        <v>1012</v>
      </c>
      <c r="C1065">
        <v>412</v>
      </c>
      <c r="D1065" s="3">
        <v>1050000</v>
      </c>
      <c r="E1065" s="1">
        <f>datos_limpios[[#This Row],[Price INR   ]]*0.011</f>
        <v>11550</v>
      </c>
      <c r="F1065">
        <v>2017</v>
      </c>
      <c r="G1065">
        <v>29386</v>
      </c>
      <c r="H1065" t="s">
        <v>13</v>
      </c>
      <c r="I1065" t="s">
        <v>43</v>
      </c>
      <c r="J1065" t="s">
        <v>80</v>
      </c>
      <c r="K1065" t="s">
        <v>23</v>
      </c>
      <c r="L1065" t="s">
        <v>169</v>
      </c>
      <c r="M1065" t="s">
        <v>170</v>
      </c>
      <c r="N1065" s="2" t="str">
        <f t="shared" si="16"/>
        <v/>
      </c>
      <c r="O1065">
        <v>4.4400000000000004</v>
      </c>
      <c r="P1065">
        <v>1.6950000000000001</v>
      </c>
      <c r="Q1065">
        <v>1.4950000000000001</v>
      </c>
      <c r="R1065">
        <v>5</v>
      </c>
      <c r="S1065" t="str">
        <f>IF(datos_limpios[[#This Row],[Seating Capacity ]]&gt;4,"SI","NO")</f>
        <v>SI</v>
      </c>
      <c r="T1065">
        <v>40</v>
      </c>
    </row>
    <row r="1066" spans="1:20" x14ac:dyDescent="0.3">
      <c r="A1066" t="s">
        <v>11</v>
      </c>
      <c r="B1066" t="s">
        <v>1021</v>
      </c>
      <c r="C1066">
        <v>414</v>
      </c>
      <c r="D1066" s="3">
        <v>1095000</v>
      </c>
      <c r="E1066" s="1">
        <f>datos_limpios[[#This Row],[Price INR   ]]*0.011</f>
        <v>12045</v>
      </c>
      <c r="F1066">
        <v>2022</v>
      </c>
      <c r="G1066">
        <v>2700</v>
      </c>
      <c r="H1066" t="s">
        <v>13</v>
      </c>
      <c r="I1066" t="s">
        <v>14</v>
      </c>
      <c r="J1066" t="s">
        <v>80</v>
      </c>
      <c r="K1066" t="s">
        <v>16</v>
      </c>
      <c r="L1066" t="s">
        <v>169</v>
      </c>
      <c r="M1066" t="s">
        <v>611</v>
      </c>
      <c r="N1066" s="2" t="str">
        <f t="shared" si="16"/>
        <v/>
      </c>
      <c r="O1066">
        <v>4.4400000000000004</v>
      </c>
      <c r="P1066">
        <v>1.6950000000000001</v>
      </c>
      <c r="Q1066">
        <v>1.4950000000000001</v>
      </c>
      <c r="R1066">
        <v>5</v>
      </c>
      <c r="S1066" t="str">
        <f>IF(datos_limpios[[#This Row],[Seating Capacity ]]&gt;4,"SI","NO")</f>
        <v>SI</v>
      </c>
      <c r="T1066">
        <v>40</v>
      </c>
    </row>
    <row r="1067" spans="1:20" x14ac:dyDescent="0.3">
      <c r="A1067" t="s">
        <v>11</v>
      </c>
      <c r="B1067" t="s">
        <v>829</v>
      </c>
      <c r="C1067">
        <v>416</v>
      </c>
      <c r="D1067" s="3">
        <v>1138000</v>
      </c>
      <c r="E1067" s="1">
        <f>datos_limpios[[#This Row],[Price INR   ]]*0.011</f>
        <v>12518</v>
      </c>
      <c r="F1067">
        <v>2018</v>
      </c>
      <c r="G1067">
        <v>6000</v>
      </c>
      <c r="H1067" t="s">
        <v>13</v>
      </c>
      <c r="I1067" t="s">
        <v>43</v>
      </c>
      <c r="J1067" t="s">
        <v>80</v>
      </c>
      <c r="K1067" t="s">
        <v>16</v>
      </c>
      <c r="L1067" t="s">
        <v>169</v>
      </c>
      <c r="M1067" t="s">
        <v>170</v>
      </c>
      <c r="N1067" s="2" t="str">
        <f t="shared" si="16"/>
        <v/>
      </c>
      <c r="O1067">
        <v>4.4400000000000004</v>
      </c>
      <c r="P1067">
        <v>1.6950000000000001</v>
      </c>
      <c r="Q1067">
        <v>1.4950000000000001</v>
      </c>
      <c r="R1067">
        <v>5</v>
      </c>
      <c r="S1067" t="str">
        <f>IF(datos_limpios[[#This Row],[Seating Capacity ]]&gt;4,"SI","NO")</f>
        <v>SI</v>
      </c>
      <c r="T1067">
        <v>40</v>
      </c>
    </row>
    <row r="1068" spans="1:20" x14ac:dyDescent="0.3">
      <c r="A1068" t="s">
        <v>26</v>
      </c>
      <c r="B1068" t="s">
        <v>1344</v>
      </c>
      <c r="C1068">
        <v>427</v>
      </c>
      <c r="D1068" s="3">
        <v>130000</v>
      </c>
      <c r="E1068" s="1">
        <f>datos_limpios[[#This Row],[Price INR   ]]*0.011</f>
        <v>1430</v>
      </c>
      <c r="F1068">
        <v>2009</v>
      </c>
      <c r="G1068">
        <v>59000</v>
      </c>
      <c r="H1068" t="s">
        <v>13</v>
      </c>
      <c r="I1068" t="s">
        <v>14</v>
      </c>
      <c r="J1068" t="s">
        <v>80</v>
      </c>
      <c r="K1068" t="s">
        <v>23</v>
      </c>
      <c r="L1068" t="s">
        <v>87</v>
      </c>
      <c r="M1068" t="s">
        <v>1188</v>
      </c>
      <c r="N1068" s="2" t="str">
        <f t="shared" si="16"/>
        <v/>
      </c>
      <c r="O1068">
        <v>3.5649999999999999</v>
      </c>
      <c r="P1068">
        <v>1.595</v>
      </c>
      <c r="Q1068">
        <v>1.55</v>
      </c>
      <c r="R1068">
        <v>5</v>
      </c>
      <c r="S1068" t="str">
        <f>IF(datos_limpios[[#This Row],[Seating Capacity ]]&gt;4,"SI","NO")</f>
        <v>SI</v>
      </c>
      <c r="T1068">
        <v>35</v>
      </c>
    </row>
    <row r="1069" spans="1:20" x14ac:dyDescent="0.3">
      <c r="A1069" t="s">
        <v>26</v>
      </c>
      <c r="B1069" t="s">
        <v>1205</v>
      </c>
      <c r="C1069">
        <v>428</v>
      </c>
      <c r="D1069" s="3">
        <v>141000</v>
      </c>
      <c r="E1069" s="1">
        <f>datos_limpios[[#This Row],[Price INR   ]]*0.011</f>
        <v>1551</v>
      </c>
      <c r="F1069">
        <v>2009</v>
      </c>
      <c r="G1069">
        <v>56400</v>
      </c>
      <c r="H1069" t="s">
        <v>13</v>
      </c>
      <c r="I1069" t="s">
        <v>14</v>
      </c>
      <c r="J1069" t="s">
        <v>80</v>
      </c>
      <c r="K1069" t="s">
        <v>184</v>
      </c>
      <c r="L1069" t="s">
        <v>87</v>
      </c>
      <c r="M1069" t="s">
        <v>111</v>
      </c>
      <c r="N1069" s="2" t="str">
        <f t="shared" si="16"/>
        <v/>
      </c>
      <c r="O1069">
        <v>3.5649999999999999</v>
      </c>
      <c r="P1069">
        <v>1.5249999999999999</v>
      </c>
      <c r="Q1069">
        <v>1.59</v>
      </c>
      <c r="R1069">
        <v>5</v>
      </c>
      <c r="S1069" t="str">
        <f>IF(datos_limpios[[#This Row],[Seating Capacity ]]&gt;4,"SI","NO")</f>
        <v>SI</v>
      </c>
      <c r="T1069">
        <v>35</v>
      </c>
    </row>
    <row r="1070" spans="1:20" x14ac:dyDescent="0.3">
      <c r="A1070" t="s">
        <v>26</v>
      </c>
      <c r="B1070" t="s">
        <v>1187</v>
      </c>
      <c r="C1070">
        <v>432</v>
      </c>
      <c r="D1070" s="3">
        <v>170000</v>
      </c>
      <c r="E1070" s="1">
        <f>datos_limpios[[#This Row],[Price INR   ]]*0.011</f>
        <v>1870</v>
      </c>
      <c r="F1070">
        <v>2009</v>
      </c>
      <c r="G1070">
        <v>135797</v>
      </c>
      <c r="H1070" t="s">
        <v>13</v>
      </c>
      <c r="I1070" t="s">
        <v>14</v>
      </c>
      <c r="J1070" t="s">
        <v>80</v>
      </c>
      <c r="K1070" t="s">
        <v>23</v>
      </c>
      <c r="L1070" t="s">
        <v>87</v>
      </c>
      <c r="M1070" t="s">
        <v>1188</v>
      </c>
      <c r="N1070" s="2" t="str">
        <f t="shared" si="16"/>
        <v/>
      </c>
      <c r="O1070">
        <v>3.5649999999999999</v>
      </c>
      <c r="P1070">
        <v>1.595</v>
      </c>
      <c r="Q1070">
        <v>1.55</v>
      </c>
      <c r="R1070">
        <v>5</v>
      </c>
      <c r="S1070" t="str">
        <f>IF(datos_limpios[[#This Row],[Seating Capacity ]]&gt;4,"SI","NO")</f>
        <v>SI</v>
      </c>
      <c r="T1070">
        <v>35</v>
      </c>
    </row>
    <row r="1071" spans="1:20" x14ac:dyDescent="0.3">
      <c r="A1071" t="s">
        <v>26</v>
      </c>
      <c r="B1071" t="s">
        <v>1228</v>
      </c>
      <c r="C1071">
        <v>435</v>
      </c>
      <c r="D1071" s="3">
        <v>178000</v>
      </c>
      <c r="E1071" s="1">
        <f>datos_limpios[[#This Row],[Price INR   ]]*0.011</f>
        <v>1958</v>
      </c>
      <c r="F1071">
        <v>2007</v>
      </c>
      <c r="G1071">
        <v>85000</v>
      </c>
      <c r="H1071" t="s">
        <v>13</v>
      </c>
      <c r="I1071" t="s">
        <v>14</v>
      </c>
      <c r="J1071" t="s">
        <v>80</v>
      </c>
      <c r="K1071" t="s">
        <v>23</v>
      </c>
      <c r="L1071" t="s">
        <v>87</v>
      </c>
      <c r="M1071" t="s">
        <v>262</v>
      </c>
      <c r="N1071" s="2" t="str">
        <f t="shared" si="16"/>
        <v/>
      </c>
      <c r="O1071">
        <v>3.5649999999999999</v>
      </c>
      <c r="P1071">
        <v>1.5249999999999999</v>
      </c>
      <c r="Q1071">
        <v>1.59</v>
      </c>
      <c r="R1071">
        <v>5</v>
      </c>
      <c r="S1071" t="str">
        <f>IF(datos_limpios[[#This Row],[Seating Capacity ]]&gt;4,"SI","NO")</f>
        <v>SI</v>
      </c>
      <c r="T1071">
        <v>35</v>
      </c>
    </row>
    <row r="1072" spans="1:20" x14ac:dyDescent="0.3">
      <c r="A1072" t="s">
        <v>26</v>
      </c>
      <c r="B1072" t="s">
        <v>778</v>
      </c>
      <c r="C1072">
        <v>436</v>
      </c>
      <c r="D1072" s="3">
        <v>185000</v>
      </c>
      <c r="E1072" s="1">
        <f>datos_limpios[[#This Row],[Price INR   ]]*0.011</f>
        <v>2034.9999999999998</v>
      </c>
      <c r="F1072">
        <v>2012</v>
      </c>
      <c r="G1072">
        <v>55700</v>
      </c>
      <c r="H1072" t="s">
        <v>13</v>
      </c>
      <c r="I1072" t="s">
        <v>14</v>
      </c>
      <c r="J1072" t="s">
        <v>80</v>
      </c>
      <c r="K1072" t="s">
        <v>23</v>
      </c>
      <c r="L1072" t="s">
        <v>698</v>
      </c>
      <c r="M1072" t="s">
        <v>779</v>
      </c>
      <c r="N1072" s="2" t="str">
        <f t="shared" si="16"/>
        <v/>
      </c>
      <c r="O1072">
        <v>3.4950000000000001</v>
      </c>
      <c r="P1072">
        <v>1.55</v>
      </c>
      <c r="Q1072">
        <v>1.5</v>
      </c>
      <c r="R1072">
        <v>5</v>
      </c>
      <c r="S1072" t="str">
        <f>IF(datos_limpios[[#This Row],[Seating Capacity ]]&gt;4,"SI","NO")</f>
        <v>SI</v>
      </c>
      <c r="T1072">
        <v>32</v>
      </c>
    </row>
    <row r="1073" spans="1:20" x14ac:dyDescent="0.3">
      <c r="A1073" t="s">
        <v>26</v>
      </c>
      <c r="B1073" t="s">
        <v>1302</v>
      </c>
      <c r="C1073">
        <v>461</v>
      </c>
      <c r="D1073" s="3">
        <v>254999</v>
      </c>
      <c r="E1073" s="1">
        <f>datos_limpios[[#This Row],[Price INR   ]]*0.011</f>
        <v>2804.989</v>
      </c>
      <c r="F1073">
        <v>2012</v>
      </c>
      <c r="G1073">
        <v>17000</v>
      </c>
      <c r="H1073" t="s">
        <v>13</v>
      </c>
      <c r="I1073" t="s">
        <v>14</v>
      </c>
      <c r="J1073" t="s">
        <v>80</v>
      </c>
      <c r="K1073" t="s">
        <v>16</v>
      </c>
      <c r="L1073" t="s">
        <v>87</v>
      </c>
      <c r="M1073" t="s">
        <v>111</v>
      </c>
      <c r="N1073" s="2" t="str">
        <f t="shared" si="16"/>
        <v/>
      </c>
      <c r="O1073">
        <v>3.5649999999999999</v>
      </c>
      <c r="P1073">
        <v>1.5249999999999999</v>
      </c>
      <c r="Q1073">
        <v>1.59</v>
      </c>
      <c r="R1073">
        <v>5</v>
      </c>
      <c r="S1073" t="str">
        <f>IF(datos_limpios[[#This Row],[Seating Capacity ]]&gt;4,"SI","NO")</f>
        <v>SI</v>
      </c>
      <c r="T1073">
        <v>35</v>
      </c>
    </row>
    <row r="1074" spans="1:20" x14ac:dyDescent="0.3">
      <c r="A1074" t="s">
        <v>26</v>
      </c>
      <c r="B1074" t="s">
        <v>27</v>
      </c>
      <c r="C1074">
        <v>463</v>
      </c>
      <c r="D1074" s="3">
        <v>270000</v>
      </c>
      <c r="E1074" s="1">
        <f>datos_limpios[[#This Row],[Price INR   ]]*0.011</f>
        <v>2970</v>
      </c>
      <c r="F1074">
        <v>2012</v>
      </c>
      <c r="G1074">
        <v>41200</v>
      </c>
      <c r="H1074" t="s">
        <v>13</v>
      </c>
      <c r="I1074" t="s">
        <v>14</v>
      </c>
      <c r="J1074" t="s">
        <v>80</v>
      </c>
      <c r="K1074" t="s">
        <v>16</v>
      </c>
      <c r="L1074" t="s">
        <v>29</v>
      </c>
      <c r="M1074" t="s">
        <v>30</v>
      </c>
      <c r="N1074" s="2" t="str">
        <f t="shared" si="16"/>
        <v/>
      </c>
      <c r="O1074">
        <v>3.585</v>
      </c>
      <c r="P1074">
        <v>1.595</v>
      </c>
      <c r="Q1074">
        <v>1.55</v>
      </c>
      <c r="R1074">
        <v>5</v>
      </c>
      <c r="S1074" t="str">
        <f>IF(datos_limpios[[#This Row],[Seating Capacity ]]&gt;4,"SI","NO")</f>
        <v>SI</v>
      </c>
      <c r="T1074">
        <v>35</v>
      </c>
    </row>
    <row r="1075" spans="1:20" x14ac:dyDescent="0.3">
      <c r="A1075" t="s">
        <v>26</v>
      </c>
      <c r="B1075" t="s">
        <v>294</v>
      </c>
      <c r="C1075">
        <v>472</v>
      </c>
      <c r="D1075" s="3">
        <v>300000</v>
      </c>
      <c r="E1075" s="1">
        <f>datos_limpios[[#This Row],[Price INR   ]]*0.011</f>
        <v>3300</v>
      </c>
      <c r="F1075">
        <v>2014</v>
      </c>
      <c r="G1075">
        <v>40000</v>
      </c>
      <c r="H1075" t="s">
        <v>13</v>
      </c>
      <c r="I1075" t="s">
        <v>14</v>
      </c>
      <c r="J1075" t="s">
        <v>80</v>
      </c>
      <c r="K1075" t="s">
        <v>16</v>
      </c>
      <c r="L1075" t="s">
        <v>29</v>
      </c>
      <c r="M1075" t="s">
        <v>141</v>
      </c>
      <c r="N1075" s="2" t="str">
        <f t="shared" si="16"/>
        <v/>
      </c>
      <c r="O1075">
        <v>3.9950000000000001</v>
      </c>
      <c r="P1075">
        <v>1.71</v>
      </c>
      <c r="Q1075">
        <v>1.5049999999999999</v>
      </c>
      <c r="R1075">
        <v>5</v>
      </c>
      <c r="S1075" t="str">
        <f>IF(datos_limpios[[#This Row],[Seating Capacity ]]&gt;4,"SI","NO")</f>
        <v>SI</v>
      </c>
      <c r="T1075">
        <v>45</v>
      </c>
    </row>
    <row r="1076" spans="1:20" x14ac:dyDescent="0.3">
      <c r="A1076" t="s">
        <v>26</v>
      </c>
      <c r="B1076" t="s">
        <v>995</v>
      </c>
      <c r="C1076">
        <v>473</v>
      </c>
      <c r="D1076" s="3">
        <v>310000</v>
      </c>
      <c r="E1076" s="1">
        <f>datos_limpios[[#This Row],[Price INR   ]]*0.011</f>
        <v>3410</v>
      </c>
      <c r="F1076">
        <v>2011</v>
      </c>
      <c r="G1076">
        <v>26000</v>
      </c>
      <c r="H1076" t="s">
        <v>13</v>
      </c>
      <c r="I1076" t="s">
        <v>43</v>
      </c>
      <c r="J1076" t="s">
        <v>80</v>
      </c>
      <c r="K1076" t="s">
        <v>16</v>
      </c>
      <c r="L1076" t="s">
        <v>332</v>
      </c>
      <c r="M1076" t="s">
        <v>996</v>
      </c>
      <c r="N1076" s="2" t="str">
        <f t="shared" si="16"/>
        <v/>
      </c>
      <c r="O1076">
        <v>3.94</v>
      </c>
      <c r="P1076">
        <v>1.71</v>
      </c>
      <c r="Q1076">
        <v>1.5049999999999999</v>
      </c>
      <c r="R1076">
        <v>5</v>
      </c>
      <c r="S1076" t="str">
        <f>IF(datos_limpios[[#This Row],[Seating Capacity ]]&gt;4,"SI","NO")</f>
        <v>SI</v>
      </c>
      <c r="T1076">
        <v>45</v>
      </c>
    </row>
    <row r="1077" spans="1:20" x14ac:dyDescent="0.3">
      <c r="A1077" t="s">
        <v>26</v>
      </c>
      <c r="B1077" t="s">
        <v>825</v>
      </c>
      <c r="C1077">
        <v>476</v>
      </c>
      <c r="D1077" s="3">
        <v>325000</v>
      </c>
      <c r="E1077" s="1">
        <f>datos_limpios[[#This Row],[Price INR   ]]*0.011</f>
        <v>3575</v>
      </c>
      <c r="F1077">
        <v>2013</v>
      </c>
      <c r="G1077">
        <v>46721</v>
      </c>
      <c r="H1077" t="s">
        <v>13</v>
      </c>
      <c r="I1077" t="s">
        <v>43</v>
      </c>
      <c r="J1077" t="s">
        <v>80</v>
      </c>
      <c r="K1077" t="s">
        <v>23</v>
      </c>
      <c r="L1077" t="s">
        <v>29</v>
      </c>
      <c r="M1077" t="s">
        <v>475</v>
      </c>
      <c r="N1077" s="2" t="str">
        <f t="shared" si="16"/>
        <v/>
      </c>
      <c r="O1077">
        <v>3.5649999999999999</v>
      </c>
      <c r="P1077">
        <v>1.595</v>
      </c>
      <c r="Q1077">
        <v>1.55</v>
      </c>
      <c r="R1077">
        <v>5</v>
      </c>
      <c r="S1077" t="str">
        <f>IF(datos_limpios[[#This Row],[Seating Capacity ]]&gt;4,"SI","NO")</f>
        <v>SI</v>
      </c>
      <c r="T1077">
        <v>35</v>
      </c>
    </row>
    <row r="1078" spans="1:20" x14ac:dyDescent="0.3">
      <c r="A1078" t="s">
        <v>26</v>
      </c>
      <c r="B1078" t="s">
        <v>1212</v>
      </c>
      <c r="C1078">
        <v>478</v>
      </c>
      <c r="D1078" s="3">
        <v>325000</v>
      </c>
      <c r="E1078" s="1">
        <f>datos_limpios[[#This Row],[Price INR   ]]*0.011</f>
        <v>3575</v>
      </c>
      <c r="F1078">
        <v>2017</v>
      </c>
      <c r="G1078">
        <v>56000</v>
      </c>
      <c r="H1078" t="s">
        <v>13</v>
      </c>
      <c r="I1078" t="s">
        <v>14</v>
      </c>
      <c r="J1078" t="s">
        <v>80</v>
      </c>
      <c r="K1078" t="s">
        <v>16</v>
      </c>
      <c r="L1078" t="s">
        <v>698</v>
      </c>
      <c r="M1078" t="s">
        <v>699</v>
      </c>
      <c r="N1078" s="2" t="str">
        <f t="shared" si="16"/>
        <v/>
      </c>
      <c r="O1078">
        <v>3.4950000000000001</v>
      </c>
      <c r="P1078">
        <v>1.55</v>
      </c>
      <c r="Q1078">
        <v>1.5</v>
      </c>
      <c r="R1078">
        <v>5</v>
      </c>
      <c r="S1078" t="str">
        <f>IF(datos_limpios[[#This Row],[Seating Capacity ]]&gt;4,"SI","NO")</f>
        <v>SI</v>
      </c>
      <c r="T1078">
        <v>32</v>
      </c>
    </row>
    <row r="1079" spans="1:20" x14ac:dyDescent="0.3">
      <c r="A1079" t="s">
        <v>26</v>
      </c>
      <c r="B1079" t="s">
        <v>285</v>
      </c>
      <c r="C1079">
        <v>504</v>
      </c>
      <c r="D1079" s="3">
        <v>399000</v>
      </c>
      <c r="E1079" s="1">
        <f>datos_limpios[[#This Row],[Price INR   ]]*0.011</f>
        <v>4389</v>
      </c>
      <c r="F1079">
        <v>2018</v>
      </c>
      <c r="G1079">
        <v>38000</v>
      </c>
      <c r="H1079" t="s">
        <v>13</v>
      </c>
      <c r="I1079" t="s">
        <v>14</v>
      </c>
      <c r="J1079" t="s">
        <v>80</v>
      </c>
      <c r="K1079" t="s">
        <v>16</v>
      </c>
      <c r="L1079" t="s">
        <v>29</v>
      </c>
      <c r="M1079" t="s">
        <v>269</v>
      </c>
      <c r="N1079" s="2" t="str">
        <f t="shared" si="16"/>
        <v/>
      </c>
      <c r="O1079">
        <v>3.7650000000000001</v>
      </c>
      <c r="P1079">
        <v>1.66</v>
      </c>
      <c r="Q1079">
        <v>1.52</v>
      </c>
      <c r="R1079">
        <v>5</v>
      </c>
      <c r="S1079" t="str">
        <f>IF(datos_limpios[[#This Row],[Seating Capacity ]]&gt;4,"SI","NO")</f>
        <v>SI</v>
      </c>
      <c r="T1079">
        <v>43</v>
      </c>
    </row>
    <row r="1080" spans="1:20" x14ac:dyDescent="0.3">
      <c r="A1080" t="s">
        <v>26</v>
      </c>
      <c r="B1080" t="s">
        <v>1003</v>
      </c>
      <c r="C1080">
        <v>509</v>
      </c>
      <c r="D1080" s="3">
        <v>409999</v>
      </c>
      <c r="E1080" s="1">
        <f>datos_limpios[[#This Row],[Price INR   ]]*0.011</f>
        <v>4509.9889999999996</v>
      </c>
      <c r="F1080">
        <v>2019</v>
      </c>
      <c r="G1080">
        <v>32000</v>
      </c>
      <c r="H1080" t="s">
        <v>13</v>
      </c>
      <c r="I1080" t="s">
        <v>14</v>
      </c>
      <c r="J1080" t="s">
        <v>80</v>
      </c>
      <c r="K1080" t="s">
        <v>16</v>
      </c>
      <c r="L1080" t="s">
        <v>87</v>
      </c>
      <c r="M1080" t="s">
        <v>88</v>
      </c>
      <c r="N1080" s="2" t="str">
        <f t="shared" si="16"/>
        <v/>
      </c>
      <c r="O1080">
        <v>3.61</v>
      </c>
      <c r="P1080">
        <v>1.645</v>
      </c>
      <c r="Q1080">
        <v>1.56</v>
      </c>
      <c r="R1080">
        <v>5</v>
      </c>
      <c r="S1080" t="str">
        <f>IF(datos_limpios[[#This Row],[Seating Capacity ]]&gt;4,"SI","NO")</f>
        <v>SI</v>
      </c>
      <c r="T1080">
        <v>35</v>
      </c>
    </row>
    <row r="1081" spans="1:20" x14ac:dyDescent="0.3">
      <c r="A1081" t="s">
        <v>26</v>
      </c>
      <c r="B1081" t="s">
        <v>927</v>
      </c>
      <c r="C1081">
        <v>510</v>
      </c>
      <c r="D1081" s="3">
        <v>409999</v>
      </c>
      <c r="E1081" s="1">
        <f>datos_limpios[[#This Row],[Price INR   ]]*0.011</f>
        <v>4509.9889999999996</v>
      </c>
      <c r="F1081">
        <v>2014</v>
      </c>
      <c r="G1081">
        <v>55000</v>
      </c>
      <c r="H1081" t="s">
        <v>13</v>
      </c>
      <c r="I1081" t="s">
        <v>14</v>
      </c>
      <c r="J1081" t="s">
        <v>80</v>
      </c>
      <c r="K1081" t="s">
        <v>16</v>
      </c>
      <c r="L1081" t="s">
        <v>29</v>
      </c>
      <c r="M1081" t="s">
        <v>269</v>
      </c>
      <c r="N1081" s="2" t="str">
        <f t="shared" si="16"/>
        <v/>
      </c>
      <c r="O1081">
        <v>3.7650000000000001</v>
      </c>
      <c r="P1081">
        <v>1.66</v>
      </c>
      <c r="Q1081">
        <v>1.52</v>
      </c>
      <c r="R1081">
        <v>5</v>
      </c>
      <c r="S1081" t="str">
        <f>IF(datos_limpios[[#This Row],[Seating Capacity ]]&gt;4,"SI","NO")</f>
        <v>SI</v>
      </c>
      <c r="T1081">
        <v>43</v>
      </c>
    </row>
    <row r="1082" spans="1:20" x14ac:dyDescent="0.3">
      <c r="A1082" t="s">
        <v>26</v>
      </c>
      <c r="B1082" t="s">
        <v>327</v>
      </c>
      <c r="C1082">
        <v>514</v>
      </c>
      <c r="D1082" s="3">
        <v>425000</v>
      </c>
      <c r="E1082" s="1">
        <f>datos_limpios[[#This Row],[Price INR   ]]*0.011</f>
        <v>4675</v>
      </c>
      <c r="F1082">
        <v>2015</v>
      </c>
      <c r="G1082">
        <v>48000</v>
      </c>
      <c r="H1082" t="s">
        <v>13</v>
      </c>
      <c r="I1082" t="s">
        <v>14</v>
      </c>
      <c r="J1082" t="s">
        <v>80</v>
      </c>
      <c r="K1082" t="s">
        <v>16</v>
      </c>
      <c r="L1082" t="s">
        <v>29</v>
      </c>
      <c r="M1082" t="s">
        <v>269</v>
      </c>
      <c r="N1082" s="2" t="str">
        <f t="shared" si="16"/>
        <v/>
      </c>
      <c r="O1082">
        <v>3.7650000000000001</v>
      </c>
      <c r="P1082">
        <v>1.66</v>
      </c>
      <c r="Q1082">
        <v>1.52</v>
      </c>
      <c r="R1082">
        <v>5</v>
      </c>
      <c r="S1082" t="str">
        <f>IF(datos_limpios[[#This Row],[Seating Capacity ]]&gt;4,"SI","NO")</f>
        <v>SI</v>
      </c>
      <c r="T1082">
        <v>43</v>
      </c>
    </row>
    <row r="1083" spans="1:20" x14ac:dyDescent="0.3">
      <c r="A1083" t="s">
        <v>26</v>
      </c>
      <c r="B1083" t="s">
        <v>86</v>
      </c>
      <c r="C1083">
        <v>517</v>
      </c>
      <c r="D1083" s="3">
        <v>434999</v>
      </c>
      <c r="E1083" s="1">
        <f>datos_limpios[[#This Row],[Price INR   ]]*0.011</f>
        <v>4784.9889999999996</v>
      </c>
      <c r="F1083">
        <v>2019</v>
      </c>
      <c r="G1083">
        <v>34400</v>
      </c>
      <c r="H1083" t="s">
        <v>13</v>
      </c>
      <c r="I1083" t="s">
        <v>43</v>
      </c>
      <c r="J1083" t="s">
        <v>80</v>
      </c>
      <c r="K1083" t="s">
        <v>16</v>
      </c>
      <c r="L1083" t="s">
        <v>87</v>
      </c>
      <c r="M1083" t="s">
        <v>88</v>
      </c>
      <c r="N1083" s="2" t="str">
        <f t="shared" si="16"/>
        <v/>
      </c>
      <c r="O1083">
        <v>3.61</v>
      </c>
      <c r="P1083">
        <v>1.645</v>
      </c>
      <c r="Q1083">
        <v>1.56</v>
      </c>
      <c r="R1083">
        <v>5</v>
      </c>
      <c r="S1083" t="str">
        <f>IF(datos_limpios[[#This Row],[Seating Capacity ]]&gt;4,"SI","NO")</f>
        <v>SI</v>
      </c>
      <c r="T1083">
        <v>35</v>
      </c>
    </row>
    <row r="1084" spans="1:20" x14ac:dyDescent="0.3">
      <c r="A1084" t="s">
        <v>26</v>
      </c>
      <c r="B1084" t="s">
        <v>308</v>
      </c>
      <c r="C1084">
        <v>535</v>
      </c>
      <c r="D1084" s="3">
        <v>475000</v>
      </c>
      <c r="E1084" s="1">
        <f>datos_limpios[[#This Row],[Price INR   ]]*0.011</f>
        <v>5225</v>
      </c>
      <c r="F1084">
        <v>2014</v>
      </c>
      <c r="G1084">
        <v>62000</v>
      </c>
      <c r="H1084" t="s">
        <v>13</v>
      </c>
      <c r="I1084" t="s">
        <v>14</v>
      </c>
      <c r="J1084" t="s">
        <v>80</v>
      </c>
      <c r="K1084" t="s">
        <v>16</v>
      </c>
      <c r="L1084" t="s">
        <v>81</v>
      </c>
      <c r="M1084" t="s">
        <v>236</v>
      </c>
      <c r="N1084" s="2" t="str">
        <f t="shared" si="16"/>
        <v/>
      </c>
      <c r="O1084">
        <v>4.37</v>
      </c>
      <c r="P1084">
        <v>1.7</v>
      </c>
      <c r="Q1084">
        <v>1.4750000000000001</v>
      </c>
      <c r="R1084">
        <v>5</v>
      </c>
      <c r="S1084" t="str">
        <f>IF(datos_limpios[[#This Row],[Seating Capacity ]]&gt;4,"SI","NO")</f>
        <v>SI</v>
      </c>
      <c r="T1084">
        <v>43</v>
      </c>
    </row>
    <row r="1085" spans="1:20" x14ac:dyDescent="0.3">
      <c r="A1085" t="s">
        <v>26</v>
      </c>
      <c r="B1085" t="s">
        <v>856</v>
      </c>
      <c r="C1085">
        <v>544</v>
      </c>
      <c r="D1085" s="3">
        <v>495000</v>
      </c>
      <c r="E1085" s="1">
        <f>datos_limpios[[#This Row],[Price INR   ]]*0.011</f>
        <v>5445</v>
      </c>
      <c r="F1085">
        <v>2017</v>
      </c>
      <c r="G1085">
        <v>47000</v>
      </c>
      <c r="H1085" t="s">
        <v>13</v>
      </c>
      <c r="I1085" t="s">
        <v>14</v>
      </c>
      <c r="J1085" t="s">
        <v>80</v>
      </c>
      <c r="K1085" t="s">
        <v>16</v>
      </c>
      <c r="L1085" t="s">
        <v>29</v>
      </c>
      <c r="M1085" t="s">
        <v>269</v>
      </c>
      <c r="N1085" s="2" t="str">
        <f t="shared" si="16"/>
        <v/>
      </c>
      <c r="O1085">
        <v>3.7650000000000001</v>
      </c>
      <c r="P1085">
        <v>1.66</v>
      </c>
      <c r="Q1085">
        <v>1.52</v>
      </c>
      <c r="R1085">
        <v>5</v>
      </c>
      <c r="S1085" t="str">
        <f>IF(datos_limpios[[#This Row],[Seating Capacity ]]&gt;4,"SI","NO")</f>
        <v>SI</v>
      </c>
      <c r="T1085">
        <v>43</v>
      </c>
    </row>
    <row r="1086" spans="1:20" x14ac:dyDescent="0.3">
      <c r="A1086" t="s">
        <v>26</v>
      </c>
      <c r="B1086" t="s">
        <v>891</v>
      </c>
      <c r="C1086">
        <v>548</v>
      </c>
      <c r="D1086" s="3">
        <v>509999</v>
      </c>
      <c r="E1086" s="1">
        <f>datos_limpios[[#This Row],[Price INR   ]]*0.011</f>
        <v>5609.9889999999996</v>
      </c>
      <c r="F1086">
        <v>2019</v>
      </c>
      <c r="G1086">
        <v>30858</v>
      </c>
      <c r="H1086" t="s">
        <v>13</v>
      </c>
      <c r="I1086" t="s">
        <v>14</v>
      </c>
      <c r="J1086" t="s">
        <v>80</v>
      </c>
      <c r="K1086" t="s">
        <v>16</v>
      </c>
      <c r="L1086" t="s">
        <v>87</v>
      </c>
      <c r="M1086" t="s">
        <v>88</v>
      </c>
      <c r="N1086" s="2" t="str">
        <f t="shared" si="16"/>
        <v/>
      </c>
      <c r="O1086">
        <v>3.61</v>
      </c>
      <c r="P1086">
        <v>1.645</v>
      </c>
      <c r="Q1086">
        <v>1.56</v>
      </c>
      <c r="R1086">
        <v>5</v>
      </c>
      <c r="S1086" t="str">
        <f>IF(datos_limpios[[#This Row],[Seating Capacity ]]&gt;4,"SI","NO")</f>
        <v>SI</v>
      </c>
      <c r="T1086">
        <v>35</v>
      </c>
    </row>
    <row r="1087" spans="1:20" x14ac:dyDescent="0.3">
      <c r="A1087" t="s">
        <v>26</v>
      </c>
      <c r="B1087" t="s">
        <v>234</v>
      </c>
      <c r="C1087">
        <v>551</v>
      </c>
      <c r="D1087" s="3">
        <v>525000</v>
      </c>
      <c r="E1087" s="1">
        <f>datos_limpios[[#This Row],[Price INR   ]]*0.011</f>
        <v>5775</v>
      </c>
      <c r="F1087">
        <v>2015</v>
      </c>
      <c r="G1087">
        <v>68766</v>
      </c>
      <c r="H1087" t="s">
        <v>13</v>
      </c>
      <c r="I1087" t="s">
        <v>14</v>
      </c>
      <c r="J1087" t="s">
        <v>80</v>
      </c>
      <c r="K1087" t="s">
        <v>16</v>
      </c>
      <c r="L1087" t="s">
        <v>29</v>
      </c>
      <c r="M1087" t="s">
        <v>34</v>
      </c>
      <c r="N1087" s="2" t="str">
        <f t="shared" si="16"/>
        <v/>
      </c>
      <c r="O1087">
        <v>3.9849999999999999</v>
      </c>
      <c r="P1087">
        <v>1.734</v>
      </c>
      <c r="Q1087">
        <v>1.5049999999999999</v>
      </c>
      <c r="R1087">
        <v>5</v>
      </c>
      <c r="S1087" t="str">
        <f>IF(datos_limpios[[#This Row],[Seating Capacity ]]&gt;4,"SI","NO")</f>
        <v>SI</v>
      </c>
      <c r="T1087">
        <v>45</v>
      </c>
    </row>
    <row r="1088" spans="1:20" x14ac:dyDescent="0.3">
      <c r="A1088" t="s">
        <v>26</v>
      </c>
      <c r="B1088" t="s">
        <v>1125</v>
      </c>
      <c r="C1088">
        <v>561</v>
      </c>
      <c r="D1088" s="3">
        <v>545000</v>
      </c>
      <c r="E1088" s="1">
        <f>datos_limpios[[#This Row],[Price INR   ]]*0.011</f>
        <v>5995</v>
      </c>
      <c r="F1088">
        <v>2013</v>
      </c>
      <c r="G1088">
        <v>63000</v>
      </c>
      <c r="H1088" t="s">
        <v>13</v>
      </c>
      <c r="I1088" t="s">
        <v>43</v>
      </c>
      <c r="J1088" t="s">
        <v>80</v>
      </c>
      <c r="K1088" t="s">
        <v>16</v>
      </c>
      <c r="L1088" t="s">
        <v>536</v>
      </c>
      <c r="M1088" t="s">
        <v>537</v>
      </c>
      <c r="N1088" s="2" t="str">
        <f t="shared" si="16"/>
        <v/>
      </c>
      <c r="O1088">
        <v>4.53</v>
      </c>
      <c r="P1088">
        <v>1.7749999999999999</v>
      </c>
      <c r="Q1088">
        <v>1.47</v>
      </c>
      <c r="R1088">
        <v>5</v>
      </c>
      <c r="S1088" t="str">
        <f>IF(datos_limpios[[#This Row],[Seating Capacity ]]&gt;4,"SI","NO")</f>
        <v>SI</v>
      </c>
      <c r="T1088">
        <v>56</v>
      </c>
    </row>
    <row r="1089" spans="1:20" x14ac:dyDescent="0.3">
      <c r="A1089" t="s">
        <v>26</v>
      </c>
      <c r="B1089" t="s">
        <v>308</v>
      </c>
      <c r="C1089">
        <v>564</v>
      </c>
      <c r="D1089" s="3">
        <v>547000</v>
      </c>
      <c r="E1089" s="1">
        <f>datos_limpios[[#This Row],[Price INR   ]]*0.011</f>
        <v>6017</v>
      </c>
      <c r="F1089">
        <v>2013</v>
      </c>
      <c r="G1089">
        <v>36623</v>
      </c>
      <c r="H1089" t="s">
        <v>13</v>
      </c>
      <c r="I1089" t="s">
        <v>14</v>
      </c>
      <c r="J1089" t="s">
        <v>80</v>
      </c>
      <c r="K1089" t="s">
        <v>16</v>
      </c>
      <c r="L1089" t="s">
        <v>81</v>
      </c>
      <c r="M1089" t="s">
        <v>236</v>
      </c>
      <c r="N1089" s="2" t="str">
        <f t="shared" si="16"/>
        <v/>
      </c>
      <c r="O1089">
        <v>4.37</v>
      </c>
      <c r="P1089">
        <v>1.7</v>
      </c>
      <c r="Q1089">
        <v>1.4750000000000001</v>
      </c>
      <c r="R1089">
        <v>5</v>
      </c>
      <c r="S1089" t="str">
        <f>IF(datos_limpios[[#This Row],[Seating Capacity ]]&gt;4,"SI","NO")</f>
        <v>SI</v>
      </c>
      <c r="T1089">
        <v>43</v>
      </c>
    </row>
    <row r="1090" spans="1:20" x14ac:dyDescent="0.3">
      <c r="A1090" t="s">
        <v>26</v>
      </c>
      <c r="B1090" t="s">
        <v>98</v>
      </c>
      <c r="C1090">
        <v>565</v>
      </c>
      <c r="D1090" s="3">
        <v>549000</v>
      </c>
      <c r="E1090" s="1">
        <f>datos_limpios[[#This Row],[Price INR   ]]*0.011</f>
        <v>6039</v>
      </c>
      <c r="F1090">
        <v>2015</v>
      </c>
      <c r="G1090">
        <v>61900</v>
      </c>
      <c r="H1090" t="s">
        <v>13</v>
      </c>
      <c r="I1090" t="s">
        <v>14</v>
      </c>
      <c r="J1090" t="s">
        <v>80</v>
      </c>
      <c r="K1090" t="s">
        <v>16</v>
      </c>
      <c r="L1090" t="s">
        <v>29</v>
      </c>
      <c r="M1090" t="s">
        <v>34</v>
      </c>
      <c r="N1090" s="2" t="str">
        <f t="shared" ref="N1090:N1153" si="17">MID(M1090, 1, FIND("@", M1090) - LEN(MID(M1090, 1, FIND("@", M1090) - 1)) - 1)</f>
        <v/>
      </c>
      <c r="O1090">
        <v>3.9849999999999999</v>
      </c>
      <c r="P1090">
        <v>1.734</v>
      </c>
      <c r="Q1090">
        <v>1.5049999999999999</v>
      </c>
      <c r="R1090">
        <v>5</v>
      </c>
      <c r="S1090" t="str">
        <f>IF(datos_limpios[[#This Row],[Seating Capacity ]]&gt;4,"SI","NO")</f>
        <v>SI</v>
      </c>
      <c r="T1090">
        <v>45</v>
      </c>
    </row>
    <row r="1091" spans="1:20" x14ac:dyDescent="0.3">
      <c r="A1091" t="s">
        <v>26</v>
      </c>
      <c r="B1091" t="s">
        <v>1215</v>
      </c>
      <c r="C1091">
        <v>569</v>
      </c>
      <c r="D1091" s="3">
        <v>550000</v>
      </c>
      <c r="E1091" s="1">
        <f>datos_limpios[[#This Row],[Price INR   ]]*0.011</f>
        <v>6050</v>
      </c>
      <c r="F1091">
        <v>2015</v>
      </c>
      <c r="G1091">
        <v>58078</v>
      </c>
      <c r="H1091" t="s">
        <v>13</v>
      </c>
      <c r="I1091" t="s">
        <v>14</v>
      </c>
      <c r="J1091" t="s">
        <v>80</v>
      </c>
      <c r="K1091" t="s">
        <v>23</v>
      </c>
      <c r="L1091" t="s">
        <v>29</v>
      </c>
      <c r="M1091" t="s">
        <v>269</v>
      </c>
      <c r="N1091" s="2" t="str">
        <f t="shared" si="17"/>
        <v/>
      </c>
      <c r="O1091">
        <v>3.7650000000000001</v>
      </c>
      <c r="P1091">
        <v>1.66</v>
      </c>
      <c r="Q1091">
        <v>1.52</v>
      </c>
      <c r="R1091">
        <v>5</v>
      </c>
      <c r="S1091" t="str">
        <f>IF(datos_limpios[[#This Row],[Seating Capacity ]]&gt;4,"SI","NO")</f>
        <v>SI</v>
      </c>
      <c r="T1091">
        <v>43</v>
      </c>
    </row>
    <row r="1092" spans="1:20" x14ac:dyDescent="0.3">
      <c r="A1092" t="s">
        <v>26</v>
      </c>
      <c r="B1092" t="s">
        <v>177</v>
      </c>
      <c r="C1092">
        <v>580</v>
      </c>
      <c r="D1092" s="3">
        <v>565000</v>
      </c>
      <c r="E1092" s="1">
        <f>datos_limpios[[#This Row],[Price INR   ]]*0.011</f>
        <v>6215</v>
      </c>
      <c r="F1092">
        <v>2016</v>
      </c>
      <c r="G1092">
        <v>29000</v>
      </c>
      <c r="H1092" t="s">
        <v>13</v>
      </c>
      <c r="I1092" t="s">
        <v>43</v>
      </c>
      <c r="J1092" t="s">
        <v>80</v>
      </c>
      <c r="K1092" t="s">
        <v>16</v>
      </c>
      <c r="L1092" t="s">
        <v>29</v>
      </c>
      <c r="M1092" t="s">
        <v>30</v>
      </c>
      <c r="N1092" s="2" t="str">
        <f t="shared" si="17"/>
        <v/>
      </c>
      <c r="O1092">
        <v>3.7650000000000001</v>
      </c>
      <c r="P1092">
        <v>1.66</v>
      </c>
      <c r="Q1092">
        <v>1.52</v>
      </c>
      <c r="R1092">
        <v>5</v>
      </c>
      <c r="S1092" t="str">
        <f>IF(datos_limpios[[#This Row],[Seating Capacity ]]&gt;4,"SI","NO")</f>
        <v>SI</v>
      </c>
      <c r="T1092">
        <v>43</v>
      </c>
    </row>
    <row r="1093" spans="1:20" x14ac:dyDescent="0.3">
      <c r="A1093" t="s">
        <v>26</v>
      </c>
      <c r="B1093" t="s">
        <v>327</v>
      </c>
      <c r="C1093">
        <v>590</v>
      </c>
      <c r="D1093" s="3">
        <v>595000</v>
      </c>
      <c r="E1093" s="1">
        <f>datos_limpios[[#This Row],[Price INR   ]]*0.011</f>
        <v>6545</v>
      </c>
      <c r="F1093">
        <v>2019</v>
      </c>
      <c r="G1093">
        <v>25000</v>
      </c>
      <c r="H1093" t="s">
        <v>13</v>
      </c>
      <c r="I1093" t="s">
        <v>14</v>
      </c>
      <c r="J1093" t="s">
        <v>80</v>
      </c>
      <c r="K1093" t="s">
        <v>16</v>
      </c>
      <c r="L1093" t="s">
        <v>29</v>
      </c>
      <c r="M1093" t="s">
        <v>269</v>
      </c>
      <c r="N1093" s="2" t="str">
        <f t="shared" si="17"/>
        <v/>
      </c>
      <c r="O1093">
        <v>3.7650000000000001</v>
      </c>
      <c r="P1093">
        <v>1.66</v>
      </c>
      <c r="Q1093">
        <v>1.52</v>
      </c>
      <c r="R1093">
        <v>5</v>
      </c>
      <c r="S1093" t="str">
        <f>IF(datos_limpios[[#This Row],[Seating Capacity ]]&gt;4,"SI","NO")</f>
        <v>SI</v>
      </c>
      <c r="T1093">
        <v>43</v>
      </c>
    </row>
    <row r="1094" spans="1:20" x14ac:dyDescent="0.3">
      <c r="A1094" t="s">
        <v>26</v>
      </c>
      <c r="B1094" t="s">
        <v>853</v>
      </c>
      <c r="C1094">
        <v>594</v>
      </c>
      <c r="D1094" s="3">
        <v>598000</v>
      </c>
      <c r="E1094" s="1">
        <f>datos_limpios[[#This Row],[Price INR   ]]*0.011</f>
        <v>6578</v>
      </c>
      <c r="F1094">
        <v>2015</v>
      </c>
      <c r="G1094">
        <v>58200</v>
      </c>
      <c r="H1094" t="s">
        <v>13</v>
      </c>
      <c r="I1094" t="s">
        <v>43</v>
      </c>
      <c r="J1094" t="s">
        <v>80</v>
      </c>
      <c r="K1094" t="s">
        <v>16</v>
      </c>
      <c r="L1094" t="s">
        <v>81</v>
      </c>
      <c r="M1094" t="s">
        <v>236</v>
      </c>
      <c r="N1094" s="2" t="str">
        <f t="shared" si="17"/>
        <v/>
      </c>
      <c r="O1094">
        <v>4.37</v>
      </c>
      <c r="P1094">
        <v>1.7</v>
      </c>
      <c r="Q1094">
        <v>1.4750000000000001</v>
      </c>
      <c r="R1094">
        <v>5</v>
      </c>
      <c r="S1094" t="str">
        <f>IF(datos_limpios[[#This Row],[Seating Capacity ]]&gt;4,"SI","NO")</f>
        <v>SI</v>
      </c>
      <c r="T1094">
        <v>43</v>
      </c>
    </row>
    <row r="1095" spans="1:20" x14ac:dyDescent="0.3">
      <c r="A1095" t="s">
        <v>26</v>
      </c>
      <c r="B1095" t="s">
        <v>768</v>
      </c>
      <c r="C1095">
        <v>595</v>
      </c>
      <c r="D1095" s="3">
        <v>599000</v>
      </c>
      <c r="E1095" s="1">
        <f>datos_limpios[[#This Row],[Price INR   ]]*0.011</f>
        <v>6589</v>
      </c>
      <c r="F1095">
        <v>2020</v>
      </c>
      <c r="G1095">
        <v>35000</v>
      </c>
      <c r="H1095" t="s">
        <v>13</v>
      </c>
      <c r="I1095" t="s">
        <v>43</v>
      </c>
      <c r="J1095" t="s">
        <v>80</v>
      </c>
      <c r="K1095" t="s">
        <v>16</v>
      </c>
      <c r="L1095" t="s">
        <v>29</v>
      </c>
      <c r="M1095" t="s">
        <v>34</v>
      </c>
      <c r="N1095" s="2" t="str">
        <f t="shared" si="17"/>
        <v/>
      </c>
      <c r="O1095">
        <v>3.8050000000000002</v>
      </c>
      <c r="P1095">
        <v>1.68</v>
      </c>
      <c r="Q1095">
        <v>1.52</v>
      </c>
      <c r="R1095">
        <v>5</v>
      </c>
      <c r="S1095" t="str">
        <f>IF(datos_limpios[[#This Row],[Seating Capacity ]]&gt;4,"SI","NO")</f>
        <v>SI</v>
      </c>
      <c r="T1095">
        <v>37</v>
      </c>
    </row>
    <row r="1096" spans="1:20" x14ac:dyDescent="0.3">
      <c r="A1096" t="s">
        <v>26</v>
      </c>
      <c r="B1096" t="s">
        <v>98</v>
      </c>
      <c r="C1096">
        <v>599</v>
      </c>
      <c r="D1096" s="3">
        <v>625000</v>
      </c>
      <c r="E1096" s="1">
        <f>datos_limpios[[#This Row],[Price INR   ]]*0.011</f>
        <v>6875</v>
      </c>
      <c r="F1096">
        <v>2017</v>
      </c>
      <c r="G1096">
        <v>42000</v>
      </c>
      <c r="H1096" t="s">
        <v>13</v>
      </c>
      <c r="I1096" t="s">
        <v>14</v>
      </c>
      <c r="J1096" t="s">
        <v>80</v>
      </c>
      <c r="K1096" t="s">
        <v>16</v>
      </c>
      <c r="L1096" t="s">
        <v>29</v>
      </c>
      <c r="M1096" t="s">
        <v>34</v>
      </c>
      <c r="N1096" s="2" t="str">
        <f t="shared" si="17"/>
        <v/>
      </c>
      <c r="O1096">
        <v>3.9849999999999999</v>
      </c>
      <c r="P1096">
        <v>1.734</v>
      </c>
      <c r="Q1096">
        <v>1.5049999999999999</v>
      </c>
      <c r="R1096">
        <v>5</v>
      </c>
      <c r="S1096" t="str">
        <f>IF(datos_limpios[[#This Row],[Seating Capacity ]]&gt;4,"SI","NO")</f>
        <v>SI</v>
      </c>
      <c r="T1096">
        <v>45</v>
      </c>
    </row>
    <row r="1097" spans="1:20" x14ac:dyDescent="0.3">
      <c r="A1097" t="s">
        <v>26</v>
      </c>
      <c r="B1097" t="s">
        <v>853</v>
      </c>
      <c r="C1097">
        <v>608</v>
      </c>
      <c r="D1097" s="3">
        <v>645000</v>
      </c>
      <c r="E1097" s="1">
        <f>datos_limpios[[#This Row],[Price INR   ]]*0.011</f>
        <v>7095</v>
      </c>
      <c r="F1097">
        <v>2015</v>
      </c>
      <c r="G1097">
        <v>58200</v>
      </c>
      <c r="H1097" t="s">
        <v>13</v>
      </c>
      <c r="I1097" t="s">
        <v>43</v>
      </c>
      <c r="J1097" t="s">
        <v>80</v>
      </c>
      <c r="K1097" t="s">
        <v>16</v>
      </c>
      <c r="L1097" t="s">
        <v>81</v>
      </c>
      <c r="M1097" t="s">
        <v>236</v>
      </c>
      <c r="N1097" s="2" t="str">
        <f t="shared" si="17"/>
        <v/>
      </c>
      <c r="O1097">
        <v>4.37</v>
      </c>
      <c r="P1097">
        <v>1.7</v>
      </c>
      <c r="Q1097">
        <v>1.4750000000000001</v>
      </c>
      <c r="R1097">
        <v>5</v>
      </c>
      <c r="S1097" t="str">
        <f>IF(datos_limpios[[#This Row],[Seating Capacity ]]&gt;4,"SI","NO")</f>
        <v>SI</v>
      </c>
      <c r="T1097">
        <v>43</v>
      </c>
    </row>
    <row r="1098" spans="1:20" x14ac:dyDescent="0.3">
      <c r="A1098" t="s">
        <v>26</v>
      </c>
      <c r="B1098" t="s">
        <v>766</v>
      </c>
      <c r="C1098">
        <v>609</v>
      </c>
      <c r="D1098" s="3">
        <v>649000</v>
      </c>
      <c r="E1098" s="1">
        <f>datos_limpios[[#This Row],[Price INR   ]]*0.011</f>
        <v>7139</v>
      </c>
      <c r="F1098">
        <v>2020</v>
      </c>
      <c r="G1098">
        <v>52236</v>
      </c>
      <c r="H1098" t="s">
        <v>13</v>
      </c>
      <c r="I1098" t="s">
        <v>14</v>
      </c>
      <c r="J1098" t="s">
        <v>80</v>
      </c>
      <c r="K1098" t="s">
        <v>16</v>
      </c>
      <c r="L1098" t="s">
        <v>29</v>
      </c>
      <c r="M1098" t="s">
        <v>269</v>
      </c>
      <c r="N1098" s="2" t="str">
        <f t="shared" si="17"/>
        <v/>
      </c>
      <c r="O1098">
        <v>3.7650000000000001</v>
      </c>
      <c r="P1098">
        <v>1.66</v>
      </c>
      <c r="Q1098">
        <v>1.52</v>
      </c>
      <c r="R1098">
        <v>5</v>
      </c>
      <c r="S1098" t="str">
        <f>IF(datos_limpios[[#This Row],[Seating Capacity ]]&gt;4,"SI","NO")</f>
        <v>SI</v>
      </c>
      <c r="T1098">
        <v>43</v>
      </c>
    </row>
    <row r="1099" spans="1:20" x14ac:dyDescent="0.3">
      <c r="A1099" t="s">
        <v>26</v>
      </c>
      <c r="B1099" t="s">
        <v>766</v>
      </c>
      <c r="C1099">
        <v>610</v>
      </c>
      <c r="D1099" s="3">
        <v>649000</v>
      </c>
      <c r="E1099" s="1">
        <f>datos_limpios[[#This Row],[Price INR   ]]*0.011</f>
        <v>7139</v>
      </c>
      <c r="F1099">
        <v>2020</v>
      </c>
      <c r="G1099">
        <v>52236</v>
      </c>
      <c r="H1099" t="s">
        <v>13</v>
      </c>
      <c r="I1099" t="s">
        <v>14</v>
      </c>
      <c r="J1099" t="s">
        <v>80</v>
      </c>
      <c r="K1099" t="s">
        <v>16</v>
      </c>
      <c r="L1099" t="s">
        <v>29</v>
      </c>
      <c r="M1099" t="s">
        <v>269</v>
      </c>
      <c r="N1099" s="2" t="str">
        <f t="shared" si="17"/>
        <v/>
      </c>
      <c r="O1099">
        <v>3.7650000000000001</v>
      </c>
      <c r="P1099">
        <v>1.66</v>
      </c>
      <c r="Q1099">
        <v>1.52</v>
      </c>
      <c r="R1099">
        <v>5</v>
      </c>
      <c r="S1099" t="str">
        <f>IF(datos_limpios[[#This Row],[Seating Capacity ]]&gt;4,"SI","NO")</f>
        <v>SI</v>
      </c>
      <c r="T1099">
        <v>43</v>
      </c>
    </row>
    <row r="1100" spans="1:20" x14ac:dyDescent="0.3">
      <c r="A1100" t="s">
        <v>26</v>
      </c>
      <c r="B1100" t="s">
        <v>1197</v>
      </c>
      <c r="C1100">
        <v>615</v>
      </c>
      <c r="D1100" s="3">
        <v>650000</v>
      </c>
      <c r="E1100" s="1">
        <f>datos_limpios[[#This Row],[Price INR   ]]*0.011</f>
        <v>7150</v>
      </c>
      <c r="F1100">
        <v>2017</v>
      </c>
      <c r="G1100">
        <v>49422</v>
      </c>
      <c r="H1100" t="s">
        <v>13</v>
      </c>
      <c r="I1100" t="s">
        <v>43</v>
      </c>
      <c r="J1100" t="s">
        <v>80</v>
      </c>
      <c r="K1100" t="s">
        <v>16</v>
      </c>
      <c r="L1100" t="s">
        <v>29</v>
      </c>
      <c r="M1100" t="s">
        <v>269</v>
      </c>
      <c r="N1100" s="2" t="str">
        <f t="shared" si="17"/>
        <v/>
      </c>
      <c r="O1100">
        <v>3.7650000000000001</v>
      </c>
      <c r="P1100">
        <v>1.66</v>
      </c>
      <c r="Q1100">
        <v>1.52</v>
      </c>
      <c r="R1100">
        <v>5</v>
      </c>
      <c r="S1100" t="str">
        <f>IF(datos_limpios[[#This Row],[Seating Capacity ]]&gt;4,"SI","NO")</f>
        <v>SI</v>
      </c>
      <c r="T1100">
        <v>43</v>
      </c>
    </row>
    <row r="1101" spans="1:20" x14ac:dyDescent="0.3">
      <c r="A1101" t="s">
        <v>26</v>
      </c>
      <c r="B1101" t="s">
        <v>1103</v>
      </c>
      <c r="C1101">
        <v>616</v>
      </c>
      <c r="D1101" s="3">
        <v>650000</v>
      </c>
      <c r="E1101" s="1">
        <f>datos_limpios[[#This Row],[Price INR   ]]*0.011</f>
        <v>7150</v>
      </c>
      <c r="F1101">
        <v>2019</v>
      </c>
      <c r="G1101">
        <v>15000</v>
      </c>
      <c r="H1101" t="s">
        <v>13</v>
      </c>
      <c r="I1101" t="s">
        <v>43</v>
      </c>
      <c r="J1101" t="s">
        <v>80</v>
      </c>
      <c r="K1101" t="s">
        <v>16</v>
      </c>
      <c r="L1101" t="s">
        <v>29</v>
      </c>
      <c r="M1101" t="s">
        <v>269</v>
      </c>
      <c r="N1101" s="2" t="str">
        <f t="shared" si="17"/>
        <v/>
      </c>
      <c r="O1101">
        <v>3.7650000000000001</v>
      </c>
      <c r="P1101">
        <v>1.66</v>
      </c>
      <c r="Q1101">
        <v>1.52</v>
      </c>
      <c r="R1101">
        <v>5</v>
      </c>
      <c r="S1101" t="str">
        <f>IF(datos_limpios[[#This Row],[Seating Capacity ]]&gt;4,"SI","NO")</f>
        <v>SI</v>
      </c>
      <c r="T1101">
        <v>43</v>
      </c>
    </row>
    <row r="1102" spans="1:20" x14ac:dyDescent="0.3">
      <c r="A1102" t="s">
        <v>26</v>
      </c>
      <c r="B1102" t="s">
        <v>396</v>
      </c>
      <c r="C1102">
        <v>629</v>
      </c>
      <c r="D1102" s="3">
        <v>715000</v>
      </c>
      <c r="E1102" s="1">
        <f>datos_limpios[[#This Row],[Price INR   ]]*0.011</f>
        <v>7864.9999999999991</v>
      </c>
      <c r="F1102">
        <v>2020</v>
      </c>
      <c r="G1102">
        <v>17000</v>
      </c>
      <c r="H1102" t="s">
        <v>13</v>
      </c>
      <c r="I1102" t="s">
        <v>43</v>
      </c>
      <c r="J1102" t="s">
        <v>80</v>
      </c>
      <c r="K1102" t="s">
        <v>16</v>
      </c>
      <c r="L1102" t="s">
        <v>29</v>
      </c>
      <c r="M1102" t="s">
        <v>34</v>
      </c>
      <c r="N1102" s="2" t="str">
        <f t="shared" si="17"/>
        <v/>
      </c>
      <c r="O1102">
        <v>3.8050000000000002</v>
      </c>
      <c r="P1102">
        <v>1.68</v>
      </c>
      <c r="Q1102">
        <v>1.52</v>
      </c>
      <c r="R1102">
        <v>5</v>
      </c>
      <c r="S1102" t="str">
        <f>IF(datos_limpios[[#This Row],[Seating Capacity ]]&gt;4,"SI","NO")</f>
        <v>SI</v>
      </c>
      <c r="T1102">
        <v>37</v>
      </c>
    </row>
    <row r="1103" spans="1:20" x14ac:dyDescent="0.3">
      <c r="A1103" t="s">
        <v>26</v>
      </c>
      <c r="B1103" t="s">
        <v>79</v>
      </c>
      <c r="C1103">
        <v>634</v>
      </c>
      <c r="D1103" s="3">
        <v>740000</v>
      </c>
      <c r="E1103" s="1">
        <f>datos_limpios[[#This Row],[Price INR   ]]*0.011</f>
        <v>8139.9999999999991</v>
      </c>
      <c r="F1103">
        <v>2016</v>
      </c>
      <c r="G1103">
        <v>60125</v>
      </c>
      <c r="H1103" t="s">
        <v>13</v>
      </c>
      <c r="I1103" t="s">
        <v>14</v>
      </c>
      <c r="J1103" t="s">
        <v>80</v>
      </c>
      <c r="K1103" t="s">
        <v>16</v>
      </c>
      <c r="L1103" t="s">
        <v>81</v>
      </c>
      <c r="M1103" t="s">
        <v>82</v>
      </c>
      <c r="N1103" s="2" t="str">
        <f t="shared" si="17"/>
        <v/>
      </c>
      <c r="O1103">
        <v>4.2699999999999996</v>
      </c>
      <c r="P1103">
        <v>1.78</v>
      </c>
      <c r="Q1103">
        <v>1.63</v>
      </c>
      <c r="R1103">
        <v>5</v>
      </c>
      <c r="S1103" t="str">
        <f>IF(datos_limpios[[#This Row],[Seating Capacity ]]&gt;4,"SI","NO")</f>
        <v>SI</v>
      </c>
      <c r="T1103">
        <v>60</v>
      </c>
    </row>
    <row r="1104" spans="1:20" x14ac:dyDescent="0.3">
      <c r="A1104" t="s">
        <v>26</v>
      </c>
      <c r="B1104" t="s">
        <v>927</v>
      </c>
      <c r="C1104">
        <v>641</v>
      </c>
      <c r="D1104" s="3">
        <v>765000</v>
      </c>
      <c r="E1104" s="1">
        <f>datos_limpios[[#This Row],[Price INR   ]]*0.011</f>
        <v>8415</v>
      </c>
      <c r="F1104">
        <v>2021</v>
      </c>
      <c r="G1104">
        <v>18105</v>
      </c>
      <c r="H1104" t="s">
        <v>13</v>
      </c>
      <c r="I1104" t="s">
        <v>14</v>
      </c>
      <c r="J1104" t="s">
        <v>80</v>
      </c>
      <c r="K1104" t="s">
        <v>16</v>
      </c>
      <c r="L1104" t="s">
        <v>29</v>
      </c>
      <c r="M1104" t="s">
        <v>269</v>
      </c>
      <c r="N1104" s="2" t="str">
        <f t="shared" si="17"/>
        <v/>
      </c>
      <c r="O1104">
        <v>3.7650000000000001</v>
      </c>
      <c r="P1104">
        <v>1.66</v>
      </c>
      <c r="Q1104">
        <v>1.52</v>
      </c>
      <c r="R1104">
        <v>5</v>
      </c>
      <c r="S1104" t="str">
        <f>IF(datos_limpios[[#This Row],[Seating Capacity ]]&gt;4,"SI","NO")</f>
        <v>SI</v>
      </c>
      <c r="T1104">
        <v>43</v>
      </c>
    </row>
    <row r="1105" spans="1:20" x14ac:dyDescent="0.3">
      <c r="A1105" t="s">
        <v>26</v>
      </c>
      <c r="B1105" t="s">
        <v>1146</v>
      </c>
      <c r="C1105">
        <v>665</v>
      </c>
      <c r="D1105" s="3">
        <v>875000</v>
      </c>
      <c r="E1105" s="1">
        <f>datos_limpios[[#This Row],[Price INR   ]]*0.011</f>
        <v>9625</v>
      </c>
      <c r="F1105">
        <v>2017</v>
      </c>
      <c r="G1105">
        <v>50000</v>
      </c>
      <c r="H1105" t="s">
        <v>13</v>
      </c>
      <c r="I1105" t="s">
        <v>14</v>
      </c>
      <c r="J1105" t="s">
        <v>80</v>
      </c>
      <c r="K1105" t="s">
        <v>16</v>
      </c>
      <c r="L1105" t="s">
        <v>81</v>
      </c>
      <c r="M1105" t="s">
        <v>82</v>
      </c>
      <c r="N1105" s="2" t="str">
        <f t="shared" si="17"/>
        <v/>
      </c>
      <c r="O1105">
        <v>4.2699999999999996</v>
      </c>
      <c r="P1105">
        <v>1.78</v>
      </c>
      <c r="Q1105">
        <v>1.63</v>
      </c>
      <c r="R1105">
        <v>5</v>
      </c>
      <c r="S1105" t="str">
        <f>IF(datos_limpios[[#This Row],[Seating Capacity ]]&gt;4,"SI","NO")</f>
        <v>SI</v>
      </c>
      <c r="T1105">
        <v>60</v>
      </c>
    </row>
    <row r="1106" spans="1:20" x14ac:dyDescent="0.3">
      <c r="A1106" t="s">
        <v>26</v>
      </c>
      <c r="B1106" t="s">
        <v>1365</v>
      </c>
      <c r="C1106">
        <v>742</v>
      </c>
      <c r="D1106" s="3">
        <v>1465000</v>
      </c>
      <c r="E1106" s="1">
        <f>datos_limpios[[#This Row],[Price INR   ]]*0.011</f>
        <v>16114.999999999998</v>
      </c>
      <c r="F1106">
        <v>2019</v>
      </c>
      <c r="G1106">
        <v>22000</v>
      </c>
      <c r="H1106" t="s">
        <v>13</v>
      </c>
      <c r="I1106" t="s">
        <v>43</v>
      </c>
      <c r="J1106" t="s">
        <v>80</v>
      </c>
      <c r="K1106" t="s">
        <v>23</v>
      </c>
      <c r="L1106" t="s">
        <v>311</v>
      </c>
      <c r="M1106" t="s">
        <v>1086</v>
      </c>
      <c r="N1106" s="2" t="str">
        <f t="shared" si="17"/>
        <v/>
      </c>
      <c r="O1106">
        <v>4.57</v>
      </c>
      <c r="P1106">
        <v>1.8</v>
      </c>
      <c r="Q1106">
        <v>1.4650000000000001</v>
      </c>
      <c r="R1106">
        <v>5</v>
      </c>
      <c r="S1106" t="str">
        <f>IF(datos_limpios[[#This Row],[Seating Capacity ]]&gt;4,"SI","NO")</f>
        <v>SI</v>
      </c>
      <c r="T1106">
        <v>50</v>
      </c>
    </row>
    <row r="1107" spans="1:20" x14ac:dyDescent="0.3">
      <c r="A1107" t="s">
        <v>158</v>
      </c>
      <c r="B1107" t="s">
        <v>974</v>
      </c>
      <c r="C1107">
        <v>790</v>
      </c>
      <c r="D1107" s="3">
        <v>1495000</v>
      </c>
      <c r="E1107" s="1">
        <f>datos_limpios[[#This Row],[Price INR   ]]*0.011</f>
        <v>16445</v>
      </c>
      <c r="F1107">
        <v>2018</v>
      </c>
      <c r="G1107">
        <v>28000</v>
      </c>
      <c r="H1107" t="s">
        <v>13</v>
      </c>
      <c r="I1107" t="s">
        <v>43</v>
      </c>
      <c r="J1107" t="s">
        <v>80</v>
      </c>
      <c r="K1107" t="s">
        <v>16</v>
      </c>
      <c r="L1107" t="s">
        <v>516</v>
      </c>
      <c r="M1107" t="s">
        <v>517</v>
      </c>
      <c r="N1107" s="2" t="str">
        <f t="shared" si="17"/>
        <v/>
      </c>
      <c r="O1107">
        <v>4.3949999999999996</v>
      </c>
      <c r="P1107">
        <v>1.8180000000000001</v>
      </c>
      <c r="Q1107">
        <v>1.64</v>
      </c>
      <c r="R1107">
        <v>5</v>
      </c>
      <c r="S1107" t="str">
        <f>IF(datos_limpios[[#This Row],[Seating Capacity ]]&gt;4,"SI","NO")</f>
        <v>SI</v>
      </c>
      <c r="T1107">
        <v>60</v>
      </c>
    </row>
    <row r="1108" spans="1:20" x14ac:dyDescent="0.3">
      <c r="A1108" t="s">
        <v>158</v>
      </c>
      <c r="B1108" t="s">
        <v>1177</v>
      </c>
      <c r="C1108">
        <v>792</v>
      </c>
      <c r="D1108" s="3">
        <v>1750000</v>
      </c>
      <c r="E1108" s="1">
        <f>datos_limpios[[#This Row],[Price INR   ]]*0.011</f>
        <v>19250</v>
      </c>
      <c r="F1108">
        <v>2019</v>
      </c>
      <c r="G1108">
        <v>57000</v>
      </c>
      <c r="H1108" t="s">
        <v>13</v>
      </c>
      <c r="I1108" t="s">
        <v>43</v>
      </c>
      <c r="J1108" t="s">
        <v>80</v>
      </c>
      <c r="K1108" t="s">
        <v>16</v>
      </c>
      <c r="L1108" t="s">
        <v>516</v>
      </c>
      <c r="M1108" t="s">
        <v>517</v>
      </c>
      <c r="N1108" s="2" t="str">
        <f t="shared" si="17"/>
        <v/>
      </c>
      <c r="O1108">
        <v>4.3949999999999996</v>
      </c>
      <c r="P1108">
        <v>1.8180000000000001</v>
      </c>
      <c r="Q1108">
        <v>1.64</v>
      </c>
      <c r="R1108">
        <v>5</v>
      </c>
      <c r="S1108" t="str">
        <f>IF(datos_limpios[[#This Row],[Seating Capacity ]]&gt;4,"SI","NO")</f>
        <v>SI</v>
      </c>
      <c r="T1108">
        <v>60</v>
      </c>
    </row>
    <row r="1109" spans="1:20" x14ac:dyDescent="0.3">
      <c r="A1109" t="s">
        <v>300</v>
      </c>
      <c r="B1109" t="s">
        <v>760</v>
      </c>
      <c r="C1109">
        <v>806</v>
      </c>
      <c r="D1109" s="3">
        <v>1399000</v>
      </c>
      <c r="E1109" s="1">
        <f>datos_limpios[[#This Row],[Price INR   ]]*0.011</f>
        <v>15389</v>
      </c>
      <c r="F1109">
        <v>2021</v>
      </c>
      <c r="G1109">
        <v>11000</v>
      </c>
      <c r="H1109" t="s">
        <v>13</v>
      </c>
      <c r="I1109" t="s">
        <v>14</v>
      </c>
      <c r="J1109" t="s">
        <v>80</v>
      </c>
      <c r="K1109" t="s">
        <v>16</v>
      </c>
      <c r="L1109" t="s">
        <v>169</v>
      </c>
      <c r="M1109" t="s">
        <v>607</v>
      </c>
      <c r="N1109" s="2" t="str">
        <f t="shared" si="17"/>
        <v/>
      </c>
      <c r="O1109">
        <v>4.3150000000000004</v>
      </c>
      <c r="P1109">
        <v>1.8</v>
      </c>
      <c r="Q1109">
        <v>1.645</v>
      </c>
      <c r="R1109">
        <v>5</v>
      </c>
      <c r="S1109" t="str">
        <f>IF(datos_limpios[[#This Row],[Seating Capacity ]]&gt;4,"SI","NO")</f>
        <v>SI</v>
      </c>
      <c r="T1109">
        <v>50</v>
      </c>
    </row>
    <row r="1110" spans="1:20" x14ac:dyDescent="0.3">
      <c r="A1110" t="s">
        <v>19</v>
      </c>
      <c r="B1110" t="s">
        <v>484</v>
      </c>
      <c r="C1110">
        <v>971</v>
      </c>
      <c r="D1110" s="3">
        <v>140000</v>
      </c>
      <c r="E1110" s="1">
        <f>datos_limpios[[#This Row],[Price INR   ]]*0.011</f>
        <v>1540</v>
      </c>
      <c r="F1110">
        <v>2009</v>
      </c>
      <c r="G1110">
        <v>65000</v>
      </c>
      <c r="H1110" t="s">
        <v>13</v>
      </c>
      <c r="I1110" t="s">
        <v>14</v>
      </c>
      <c r="J1110" t="s">
        <v>80</v>
      </c>
      <c r="K1110" t="s">
        <v>184</v>
      </c>
      <c r="L1110" t="s">
        <v>75</v>
      </c>
      <c r="M1110" t="s">
        <v>485</v>
      </c>
      <c r="N1110" s="2" t="str">
        <f t="shared" si="17"/>
        <v/>
      </c>
      <c r="O1110">
        <v>3.4950000000000001</v>
      </c>
      <c r="P1110">
        <v>1.4750000000000001</v>
      </c>
      <c r="Q1110">
        <v>1.46</v>
      </c>
      <c r="R1110">
        <v>5</v>
      </c>
      <c r="S1110" t="str">
        <f>IF(datos_limpios[[#This Row],[Seating Capacity ]]&gt;4,"SI","NO")</f>
        <v>SI</v>
      </c>
      <c r="T1110">
        <v>35</v>
      </c>
    </row>
    <row r="1111" spans="1:20" x14ac:dyDescent="0.3">
      <c r="A1111" t="s">
        <v>19</v>
      </c>
      <c r="B1111" t="s">
        <v>448</v>
      </c>
      <c r="C1111">
        <v>976</v>
      </c>
      <c r="D1111" s="3">
        <v>160000</v>
      </c>
      <c r="E1111" s="1">
        <f>datos_limpios[[#This Row],[Price INR   ]]*0.011</f>
        <v>1760</v>
      </c>
      <c r="F1111">
        <v>2008</v>
      </c>
      <c r="G1111">
        <v>50000</v>
      </c>
      <c r="H1111" t="s">
        <v>13</v>
      </c>
      <c r="I1111" t="s">
        <v>14</v>
      </c>
      <c r="J1111" t="s">
        <v>80</v>
      </c>
      <c r="K1111" t="s">
        <v>23</v>
      </c>
      <c r="L1111" t="s">
        <v>449</v>
      </c>
      <c r="M1111" t="s">
        <v>450</v>
      </c>
      <c r="N1111" s="2" t="str">
        <f t="shared" si="17"/>
        <v/>
      </c>
      <c r="O1111">
        <v>3.52</v>
      </c>
      <c r="P1111">
        <v>1.4750000000000001</v>
      </c>
      <c r="Q1111">
        <v>1.69</v>
      </c>
      <c r="R1111">
        <v>5</v>
      </c>
      <c r="S1111" t="str">
        <f>IF(datos_limpios[[#This Row],[Seating Capacity ]]&gt;4,"SI","NO")</f>
        <v>SI</v>
      </c>
      <c r="T1111">
        <v>35</v>
      </c>
    </row>
    <row r="1112" spans="1:20" x14ac:dyDescent="0.3">
      <c r="A1112" t="s">
        <v>19</v>
      </c>
      <c r="B1112" t="s">
        <v>700</v>
      </c>
      <c r="C1112">
        <v>977</v>
      </c>
      <c r="D1112" s="3">
        <v>160000</v>
      </c>
      <c r="E1112" s="1">
        <f>datos_limpios[[#This Row],[Price INR   ]]*0.011</f>
        <v>1760</v>
      </c>
      <c r="F1112">
        <v>2011</v>
      </c>
      <c r="G1112">
        <v>72000</v>
      </c>
      <c r="H1112" t="s">
        <v>13</v>
      </c>
      <c r="I1112" t="s">
        <v>14</v>
      </c>
      <c r="J1112" t="s">
        <v>80</v>
      </c>
      <c r="K1112" t="s">
        <v>16</v>
      </c>
      <c r="L1112" t="s">
        <v>72</v>
      </c>
      <c r="M1112" t="s">
        <v>73</v>
      </c>
      <c r="N1112" s="2" t="str">
        <f t="shared" si="17"/>
        <v/>
      </c>
      <c r="O1112">
        <v>3.5449999999999999</v>
      </c>
      <c r="P1112">
        <v>1.49</v>
      </c>
      <c r="Q1112">
        <v>1.4750000000000001</v>
      </c>
      <c r="R1112">
        <v>5</v>
      </c>
      <c r="S1112" t="str">
        <f>IF(datos_limpios[[#This Row],[Seating Capacity ]]&gt;4,"SI","NO")</f>
        <v>SI</v>
      </c>
      <c r="T1112">
        <v>35</v>
      </c>
    </row>
    <row r="1113" spans="1:20" x14ac:dyDescent="0.3">
      <c r="A1113" t="s">
        <v>19</v>
      </c>
      <c r="B1113" t="s">
        <v>1465</v>
      </c>
      <c r="C1113">
        <v>981</v>
      </c>
      <c r="D1113" s="3">
        <v>180000</v>
      </c>
      <c r="E1113" s="1">
        <f>datos_limpios[[#This Row],[Price INR   ]]*0.011</f>
        <v>1979.9999999999998</v>
      </c>
      <c r="F1113">
        <v>2014</v>
      </c>
      <c r="G1113">
        <v>48000</v>
      </c>
      <c r="H1113" t="s">
        <v>13</v>
      </c>
      <c r="I1113" t="s">
        <v>14</v>
      </c>
      <c r="J1113" t="s">
        <v>80</v>
      </c>
      <c r="K1113" t="s">
        <v>184</v>
      </c>
      <c r="L1113" t="s">
        <v>75</v>
      </c>
      <c r="M1113" t="s">
        <v>76</v>
      </c>
      <c r="N1113" s="2" t="str">
        <f t="shared" si="17"/>
        <v/>
      </c>
      <c r="O1113">
        <v>3.395</v>
      </c>
      <c r="P1113">
        <v>1.49</v>
      </c>
      <c r="Q1113">
        <v>1.4750000000000001</v>
      </c>
      <c r="R1113">
        <v>5</v>
      </c>
      <c r="S1113" t="str">
        <f>IF(datos_limpios[[#This Row],[Seating Capacity ]]&gt;4,"SI","NO")</f>
        <v>SI</v>
      </c>
      <c r="T1113">
        <v>35</v>
      </c>
    </row>
    <row r="1114" spans="1:20" x14ac:dyDescent="0.3">
      <c r="A1114" t="s">
        <v>19</v>
      </c>
      <c r="B1114" t="s">
        <v>1282</v>
      </c>
      <c r="C1114">
        <v>983</v>
      </c>
      <c r="D1114" s="3">
        <v>185000</v>
      </c>
      <c r="E1114" s="1">
        <f>datos_limpios[[#This Row],[Price INR   ]]*0.011</f>
        <v>2034.9999999999998</v>
      </c>
      <c r="F1114">
        <v>2010</v>
      </c>
      <c r="G1114">
        <v>64000</v>
      </c>
      <c r="H1114" t="s">
        <v>13</v>
      </c>
      <c r="I1114" t="s">
        <v>14</v>
      </c>
      <c r="J1114" t="s">
        <v>80</v>
      </c>
      <c r="K1114" t="s">
        <v>16</v>
      </c>
      <c r="L1114" t="s">
        <v>1283</v>
      </c>
      <c r="M1114" t="s">
        <v>1284</v>
      </c>
      <c r="N1114" s="2" t="str">
        <f t="shared" si="17"/>
        <v/>
      </c>
      <c r="O1114">
        <v>4.49</v>
      </c>
      <c r="P1114">
        <v>1.7350000000000001</v>
      </c>
      <c r="Q1114">
        <v>1.56</v>
      </c>
      <c r="R1114">
        <v>5</v>
      </c>
      <c r="S1114" t="str">
        <f>IF(datos_limpios[[#This Row],[Seating Capacity ]]&gt;4,"SI","NO")</f>
        <v>SI</v>
      </c>
      <c r="T1114">
        <v>50</v>
      </c>
    </row>
    <row r="1115" spans="1:20" x14ac:dyDescent="0.3">
      <c r="A1115" t="s">
        <v>19</v>
      </c>
      <c r="B1115" t="s">
        <v>736</v>
      </c>
      <c r="C1115">
        <v>996</v>
      </c>
      <c r="D1115" s="3">
        <v>229999</v>
      </c>
      <c r="E1115" s="1">
        <f>datos_limpios[[#This Row],[Price INR   ]]*0.011</f>
        <v>2529.989</v>
      </c>
      <c r="F1115">
        <v>2010</v>
      </c>
      <c r="G1115">
        <v>72000</v>
      </c>
      <c r="H1115" t="s">
        <v>13</v>
      </c>
      <c r="I1115" t="s">
        <v>14</v>
      </c>
      <c r="J1115" t="s">
        <v>80</v>
      </c>
      <c r="K1115" t="s">
        <v>16</v>
      </c>
      <c r="L1115" t="s">
        <v>546</v>
      </c>
      <c r="M1115" t="s">
        <v>547</v>
      </c>
      <c r="N1115" s="2" t="str">
        <f t="shared" si="17"/>
        <v/>
      </c>
      <c r="O1115">
        <v>4.16</v>
      </c>
      <c r="P1115">
        <v>1.69</v>
      </c>
      <c r="Q1115">
        <v>1.53</v>
      </c>
      <c r="R1115">
        <v>5</v>
      </c>
      <c r="S1115" t="str">
        <f>IF(datos_limpios[[#This Row],[Seating Capacity ]]&gt;4,"SI","NO")</f>
        <v>SI</v>
      </c>
      <c r="T1115">
        <v>43</v>
      </c>
    </row>
    <row r="1116" spans="1:20" x14ac:dyDescent="0.3">
      <c r="A1116" t="s">
        <v>19</v>
      </c>
      <c r="B1116" t="s">
        <v>1112</v>
      </c>
      <c r="C1116">
        <v>1003</v>
      </c>
      <c r="D1116" s="3">
        <v>245000</v>
      </c>
      <c r="E1116" s="1">
        <f>datos_limpios[[#This Row],[Price INR   ]]*0.011</f>
        <v>2695</v>
      </c>
      <c r="F1116">
        <v>2016</v>
      </c>
      <c r="G1116">
        <v>64000</v>
      </c>
      <c r="H1116" t="s">
        <v>13</v>
      </c>
      <c r="I1116" t="s">
        <v>14</v>
      </c>
      <c r="J1116" t="s">
        <v>80</v>
      </c>
      <c r="K1116" t="s">
        <v>16</v>
      </c>
      <c r="L1116" t="s">
        <v>72</v>
      </c>
      <c r="M1116" t="s">
        <v>73</v>
      </c>
      <c r="N1116" s="2" t="str">
        <f t="shared" si="17"/>
        <v/>
      </c>
      <c r="O1116">
        <v>3.5449999999999999</v>
      </c>
      <c r="P1116">
        <v>1.49</v>
      </c>
      <c r="Q1116">
        <v>1.4750000000000001</v>
      </c>
      <c r="R1116">
        <v>5</v>
      </c>
      <c r="S1116" t="str">
        <f>IF(datos_limpios[[#This Row],[Seating Capacity ]]&gt;4,"SI","NO")</f>
        <v>SI</v>
      </c>
      <c r="T1116">
        <v>35</v>
      </c>
    </row>
    <row r="1117" spans="1:20" x14ac:dyDescent="0.3">
      <c r="A1117" t="s">
        <v>19</v>
      </c>
      <c r="B1117" t="s">
        <v>470</v>
      </c>
      <c r="C1117">
        <v>1018</v>
      </c>
      <c r="D1117" s="3">
        <v>270000</v>
      </c>
      <c r="E1117" s="1">
        <f>datos_limpios[[#This Row],[Price INR   ]]*0.011</f>
        <v>2970</v>
      </c>
      <c r="F1117">
        <v>2014</v>
      </c>
      <c r="G1117">
        <v>54420</v>
      </c>
      <c r="H1117" t="s">
        <v>13</v>
      </c>
      <c r="I1117" t="s">
        <v>14</v>
      </c>
      <c r="J1117" t="s">
        <v>80</v>
      </c>
      <c r="K1117" t="s">
        <v>16</v>
      </c>
      <c r="L1117" t="s">
        <v>72</v>
      </c>
      <c r="M1117" t="s">
        <v>281</v>
      </c>
      <c r="N1117" s="2" t="str">
        <f t="shared" si="17"/>
        <v/>
      </c>
      <c r="O1117">
        <v>3.62</v>
      </c>
      <c r="P1117">
        <v>1.4750000000000001</v>
      </c>
      <c r="Q1117">
        <v>1.46</v>
      </c>
      <c r="R1117">
        <v>5</v>
      </c>
      <c r="S1117" t="str">
        <f>IF(datos_limpios[[#This Row],[Seating Capacity ]]&gt;4,"SI","NO")</f>
        <v>SI</v>
      </c>
      <c r="T1117">
        <v>35</v>
      </c>
    </row>
    <row r="1118" spans="1:20" x14ac:dyDescent="0.3">
      <c r="A1118" t="s">
        <v>19</v>
      </c>
      <c r="B1118" t="s">
        <v>257</v>
      </c>
      <c r="C1118">
        <v>1025</v>
      </c>
      <c r="D1118" s="3">
        <v>280000</v>
      </c>
      <c r="E1118" s="1">
        <f>datos_limpios[[#This Row],[Price INR   ]]*0.011</f>
        <v>3080</v>
      </c>
      <c r="F1118">
        <v>2018</v>
      </c>
      <c r="G1118">
        <v>48000</v>
      </c>
      <c r="H1118" t="s">
        <v>13</v>
      </c>
      <c r="I1118" t="s">
        <v>14</v>
      </c>
      <c r="J1118" t="s">
        <v>80</v>
      </c>
      <c r="K1118" t="s">
        <v>23</v>
      </c>
      <c r="L1118" t="s">
        <v>75</v>
      </c>
      <c r="M1118" t="s">
        <v>76</v>
      </c>
      <c r="N1118" s="2" t="str">
        <f t="shared" si="17"/>
        <v/>
      </c>
      <c r="O1118">
        <v>3.395</v>
      </c>
      <c r="P1118">
        <v>1.49</v>
      </c>
      <c r="Q1118">
        <v>1.4750000000000001</v>
      </c>
      <c r="R1118">
        <v>5</v>
      </c>
      <c r="S1118" t="str">
        <f>IF(datos_limpios[[#This Row],[Seating Capacity ]]&gt;4,"SI","NO")</f>
        <v>SI</v>
      </c>
      <c r="T1118">
        <v>35</v>
      </c>
    </row>
    <row r="1119" spans="1:20" x14ac:dyDescent="0.3">
      <c r="A1119" t="s">
        <v>19</v>
      </c>
      <c r="B1119" t="s">
        <v>257</v>
      </c>
      <c r="C1119">
        <v>1032</v>
      </c>
      <c r="D1119" s="3">
        <v>286000</v>
      </c>
      <c r="E1119" s="1">
        <f>datos_limpios[[#This Row],[Price INR   ]]*0.011</f>
        <v>3146</v>
      </c>
      <c r="F1119">
        <v>2017</v>
      </c>
      <c r="G1119">
        <v>40564</v>
      </c>
      <c r="H1119" t="s">
        <v>13</v>
      </c>
      <c r="I1119" t="s">
        <v>14</v>
      </c>
      <c r="J1119" t="s">
        <v>80</v>
      </c>
      <c r="K1119" t="s">
        <v>16</v>
      </c>
      <c r="L1119" t="s">
        <v>75</v>
      </c>
      <c r="M1119" t="s">
        <v>76</v>
      </c>
      <c r="N1119" s="2" t="str">
        <f t="shared" si="17"/>
        <v/>
      </c>
      <c r="O1119">
        <v>3.395</v>
      </c>
      <c r="P1119">
        <v>1.49</v>
      </c>
      <c r="Q1119">
        <v>1.4750000000000001</v>
      </c>
      <c r="R1119">
        <v>5</v>
      </c>
      <c r="S1119" t="str">
        <f>IF(datos_limpios[[#This Row],[Seating Capacity ]]&gt;4,"SI","NO")</f>
        <v>SI</v>
      </c>
      <c r="T1119">
        <v>35</v>
      </c>
    </row>
    <row r="1120" spans="1:20" x14ac:dyDescent="0.3">
      <c r="A1120" t="s">
        <v>19</v>
      </c>
      <c r="B1120" t="s">
        <v>514</v>
      </c>
      <c r="C1120">
        <v>1043</v>
      </c>
      <c r="D1120" s="3">
        <v>299000</v>
      </c>
      <c r="E1120" s="1">
        <f>datos_limpios[[#This Row],[Price INR   ]]*0.011</f>
        <v>3289</v>
      </c>
      <c r="F1120">
        <v>2013</v>
      </c>
      <c r="G1120">
        <v>47000</v>
      </c>
      <c r="H1120" t="s">
        <v>13</v>
      </c>
      <c r="I1120" t="s">
        <v>14</v>
      </c>
      <c r="J1120" t="s">
        <v>80</v>
      </c>
      <c r="K1120" t="s">
        <v>16</v>
      </c>
      <c r="L1120" t="s">
        <v>29</v>
      </c>
      <c r="M1120" t="s">
        <v>95</v>
      </c>
      <c r="N1120" s="2" t="str">
        <f t="shared" si="17"/>
        <v/>
      </c>
      <c r="O1120">
        <v>3.85</v>
      </c>
      <c r="P1120">
        <v>1.6950000000000001</v>
      </c>
      <c r="Q1120">
        <v>1.53</v>
      </c>
      <c r="R1120">
        <v>5</v>
      </c>
      <c r="S1120" t="str">
        <f>IF(datos_limpios[[#This Row],[Seating Capacity ]]&gt;4,"SI","NO")</f>
        <v>SI</v>
      </c>
      <c r="T1120">
        <v>42</v>
      </c>
    </row>
    <row r="1121" spans="1:20" x14ac:dyDescent="0.3">
      <c r="A1121" t="s">
        <v>19</v>
      </c>
      <c r="B1121" t="s">
        <v>280</v>
      </c>
      <c r="C1121">
        <v>1065</v>
      </c>
      <c r="D1121" s="3">
        <v>345000</v>
      </c>
      <c r="E1121" s="1">
        <f>datos_limpios[[#This Row],[Price INR   ]]*0.011</f>
        <v>3795</v>
      </c>
      <c r="F1121">
        <v>2017</v>
      </c>
      <c r="G1121">
        <v>72019</v>
      </c>
      <c r="H1121" t="s">
        <v>13</v>
      </c>
      <c r="I1121" t="s">
        <v>14</v>
      </c>
      <c r="J1121" t="s">
        <v>80</v>
      </c>
      <c r="K1121" t="s">
        <v>23</v>
      </c>
      <c r="L1121" t="s">
        <v>72</v>
      </c>
      <c r="M1121" t="s">
        <v>281</v>
      </c>
      <c r="N1121" s="2" t="str">
        <f t="shared" si="17"/>
        <v/>
      </c>
      <c r="O1121">
        <v>3.5990000000000002</v>
      </c>
      <c r="P1121">
        <v>1.4950000000000001</v>
      </c>
      <c r="Q1121">
        <v>1.7</v>
      </c>
      <c r="R1121">
        <v>5</v>
      </c>
      <c r="S1121" t="str">
        <f>IF(datos_limpios[[#This Row],[Seating Capacity ]]&gt;4,"SI","NO")</f>
        <v>SI</v>
      </c>
      <c r="T1121">
        <v>35</v>
      </c>
    </row>
    <row r="1122" spans="1:20" x14ac:dyDescent="0.3">
      <c r="A1122" t="s">
        <v>19</v>
      </c>
      <c r="B1122" t="s">
        <v>142</v>
      </c>
      <c r="C1122">
        <v>1069</v>
      </c>
      <c r="D1122" s="3">
        <v>345000</v>
      </c>
      <c r="E1122" s="1">
        <f>datos_limpios[[#This Row],[Price INR   ]]*0.011</f>
        <v>3795</v>
      </c>
      <c r="F1122">
        <v>2014</v>
      </c>
      <c r="G1122">
        <v>19000</v>
      </c>
      <c r="H1122" t="s">
        <v>13</v>
      </c>
      <c r="I1122" t="s">
        <v>43</v>
      </c>
      <c r="J1122" t="s">
        <v>80</v>
      </c>
      <c r="K1122" t="s">
        <v>23</v>
      </c>
      <c r="L1122" t="s">
        <v>72</v>
      </c>
      <c r="M1122" t="s">
        <v>73</v>
      </c>
      <c r="N1122" s="2" t="str">
        <f t="shared" si="17"/>
        <v/>
      </c>
      <c r="O1122">
        <v>3.6</v>
      </c>
      <c r="P1122">
        <v>1.6</v>
      </c>
      <c r="Q1122">
        <v>1.56</v>
      </c>
      <c r="R1122">
        <v>5</v>
      </c>
      <c r="S1122" t="str">
        <f>IF(datos_limpios[[#This Row],[Seating Capacity ]]&gt;4,"SI","NO")</f>
        <v>SI</v>
      </c>
      <c r="T1122">
        <v>35</v>
      </c>
    </row>
    <row r="1123" spans="1:20" x14ac:dyDescent="0.3">
      <c r="A1123" t="s">
        <v>19</v>
      </c>
      <c r="B1123" t="s">
        <v>514</v>
      </c>
      <c r="C1123">
        <v>1088</v>
      </c>
      <c r="D1123" s="3">
        <v>385000</v>
      </c>
      <c r="E1123" s="1">
        <f>datos_limpios[[#This Row],[Price INR   ]]*0.011</f>
        <v>4235</v>
      </c>
      <c r="F1123">
        <v>2011</v>
      </c>
      <c r="G1123">
        <v>69000</v>
      </c>
      <c r="H1123" t="s">
        <v>13</v>
      </c>
      <c r="I1123" t="s">
        <v>14</v>
      </c>
      <c r="J1123" t="s">
        <v>80</v>
      </c>
      <c r="K1123" t="s">
        <v>16</v>
      </c>
      <c r="L1123" t="s">
        <v>29</v>
      </c>
      <c r="M1123" t="s">
        <v>95</v>
      </c>
      <c r="N1123" s="2" t="str">
        <f t="shared" si="17"/>
        <v/>
      </c>
      <c r="O1123">
        <v>3.85</v>
      </c>
      <c r="P1123">
        <v>1.6950000000000001</v>
      </c>
      <c r="Q1123">
        <v>1.53</v>
      </c>
      <c r="R1123">
        <v>5</v>
      </c>
      <c r="S1123" t="str">
        <f>IF(datos_limpios[[#This Row],[Seating Capacity ]]&gt;4,"SI","NO")</f>
        <v>SI</v>
      </c>
      <c r="T1123">
        <v>42</v>
      </c>
    </row>
    <row r="1124" spans="1:20" x14ac:dyDescent="0.3">
      <c r="A1124" t="s">
        <v>19</v>
      </c>
      <c r="B1124" t="s">
        <v>427</v>
      </c>
      <c r="C1124">
        <v>1089</v>
      </c>
      <c r="D1124" s="3">
        <v>390000</v>
      </c>
      <c r="E1124" s="1">
        <f>datos_limpios[[#This Row],[Price INR   ]]*0.011</f>
        <v>4290</v>
      </c>
      <c r="F1124">
        <v>2018</v>
      </c>
      <c r="G1124">
        <v>18000</v>
      </c>
      <c r="H1124" t="s">
        <v>13</v>
      </c>
      <c r="I1124" t="s">
        <v>14</v>
      </c>
      <c r="J1124" t="s">
        <v>80</v>
      </c>
      <c r="K1124" t="s">
        <v>16</v>
      </c>
      <c r="L1124" t="s">
        <v>72</v>
      </c>
      <c r="M1124" t="s">
        <v>73</v>
      </c>
      <c r="N1124" s="2" t="str">
        <f t="shared" si="17"/>
        <v/>
      </c>
      <c r="O1124">
        <v>3.5449999999999999</v>
      </c>
      <c r="P1124">
        <v>1.49</v>
      </c>
      <c r="Q1124">
        <v>1.4750000000000001</v>
      </c>
      <c r="R1124">
        <v>5</v>
      </c>
      <c r="S1124" t="str">
        <f>IF(datos_limpios[[#This Row],[Seating Capacity ]]&gt;4,"SI","NO")</f>
        <v>SI</v>
      </c>
      <c r="T1124">
        <v>35</v>
      </c>
    </row>
    <row r="1125" spans="1:20" x14ac:dyDescent="0.3">
      <c r="A1125" t="s">
        <v>19</v>
      </c>
      <c r="B1125" t="s">
        <v>776</v>
      </c>
      <c r="C1125">
        <v>1095</v>
      </c>
      <c r="D1125" s="3">
        <v>391000</v>
      </c>
      <c r="E1125" s="1">
        <f>datos_limpios[[#This Row],[Price INR   ]]*0.011</f>
        <v>4301</v>
      </c>
      <c r="F1125">
        <v>2017</v>
      </c>
      <c r="G1125">
        <v>24000</v>
      </c>
      <c r="H1125" t="s">
        <v>13</v>
      </c>
      <c r="I1125" t="s">
        <v>14</v>
      </c>
      <c r="J1125" t="s">
        <v>80</v>
      </c>
      <c r="K1125" t="s">
        <v>16</v>
      </c>
      <c r="L1125" t="s">
        <v>72</v>
      </c>
      <c r="M1125" t="s">
        <v>73</v>
      </c>
      <c r="N1125" s="2" t="str">
        <f t="shared" si="17"/>
        <v/>
      </c>
      <c r="O1125">
        <v>3.6</v>
      </c>
      <c r="P1125">
        <v>1.6</v>
      </c>
      <c r="Q1125">
        <v>1.56</v>
      </c>
      <c r="R1125">
        <v>5</v>
      </c>
      <c r="S1125" t="str">
        <f>IF(datos_limpios[[#This Row],[Seating Capacity ]]&gt;4,"SI","NO")</f>
        <v>SI</v>
      </c>
      <c r="T1125">
        <v>35</v>
      </c>
    </row>
    <row r="1126" spans="1:20" x14ac:dyDescent="0.3">
      <c r="A1126" t="s">
        <v>19</v>
      </c>
      <c r="B1126" t="s">
        <v>1422</v>
      </c>
      <c r="C1126">
        <v>1104</v>
      </c>
      <c r="D1126" s="3">
        <v>409999</v>
      </c>
      <c r="E1126" s="1">
        <f>datos_limpios[[#This Row],[Price INR   ]]*0.011</f>
        <v>4509.9889999999996</v>
      </c>
      <c r="F1126">
        <v>2021</v>
      </c>
      <c r="G1126">
        <v>13424</v>
      </c>
      <c r="H1126" t="s">
        <v>13</v>
      </c>
      <c r="I1126" t="s">
        <v>14</v>
      </c>
      <c r="J1126" t="s">
        <v>80</v>
      </c>
      <c r="K1126" t="s">
        <v>16</v>
      </c>
      <c r="L1126" t="s">
        <v>75</v>
      </c>
      <c r="M1126" t="s">
        <v>76</v>
      </c>
      <c r="N1126" s="2" t="str">
        <f t="shared" si="17"/>
        <v/>
      </c>
      <c r="O1126">
        <v>3.4449999999999998</v>
      </c>
      <c r="P1126">
        <v>1.5149999999999999</v>
      </c>
      <c r="Q1126">
        <v>1.4750000000000001</v>
      </c>
      <c r="R1126">
        <v>5</v>
      </c>
      <c r="S1126" t="str">
        <f>IF(datos_limpios[[#This Row],[Seating Capacity ]]&gt;4,"SI","NO")</f>
        <v>SI</v>
      </c>
      <c r="T1126">
        <v>35</v>
      </c>
    </row>
    <row r="1127" spans="1:20" x14ac:dyDescent="0.3">
      <c r="A1127" t="s">
        <v>19</v>
      </c>
      <c r="B1127" t="s">
        <v>142</v>
      </c>
      <c r="C1127">
        <v>1107</v>
      </c>
      <c r="D1127" s="3">
        <v>412000</v>
      </c>
      <c r="E1127" s="1">
        <f>datos_limpios[[#This Row],[Price INR   ]]*0.011</f>
        <v>4532</v>
      </c>
      <c r="F1127">
        <v>2016</v>
      </c>
      <c r="G1127">
        <v>41058</v>
      </c>
      <c r="H1127" t="s">
        <v>13</v>
      </c>
      <c r="I1127" t="s">
        <v>43</v>
      </c>
      <c r="J1127" t="s">
        <v>80</v>
      </c>
      <c r="K1127" t="s">
        <v>16</v>
      </c>
      <c r="L1127" t="s">
        <v>72</v>
      </c>
      <c r="M1127" t="s">
        <v>73</v>
      </c>
      <c r="N1127" s="2" t="str">
        <f t="shared" si="17"/>
        <v/>
      </c>
      <c r="O1127">
        <v>3.6</v>
      </c>
      <c r="P1127">
        <v>1.6</v>
      </c>
      <c r="Q1127">
        <v>1.56</v>
      </c>
      <c r="R1127">
        <v>5</v>
      </c>
      <c r="S1127" t="str">
        <f>IF(datos_limpios[[#This Row],[Seating Capacity ]]&gt;4,"SI","NO")</f>
        <v>SI</v>
      </c>
      <c r="T1127">
        <v>35</v>
      </c>
    </row>
    <row r="1128" spans="1:20" x14ac:dyDescent="0.3">
      <c r="A1128" t="s">
        <v>19</v>
      </c>
      <c r="B1128" t="s">
        <v>1090</v>
      </c>
      <c r="C1128">
        <v>1117</v>
      </c>
      <c r="D1128" s="3">
        <v>425000</v>
      </c>
      <c r="E1128" s="1">
        <f>datos_limpios[[#This Row],[Price INR   ]]*0.011</f>
        <v>4675</v>
      </c>
      <c r="F1128">
        <v>2021</v>
      </c>
      <c r="G1128">
        <v>38848</v>
      </c>
      <c r="H1128" t="s">
        <v>13</v>
      </c>
      <c r="I1128" t="s">
        <v>14</v>
      </c>
      <c r="J1128" t="s">
        <v>80</v>
      </c>
      <c r="K1128" t="s">
        <v>16</v>
      </c>
      <c r="L1128" t="s">
        <v>72</v>
      </c>
      <c r="M1128" t="s">
        <v>58</v>
      </c>
      <c r="N1128" s="2" t="str">
        <f t="shared" si="17"/>
        <v/>
      </c>
      <c r="O1128">
        <v>3.5649999999999999</v>
      </c>
      <c r="P1128">
        <v>1.52</v>
      </c>
      <c r="Q1128">
        <v>1.5640000000000001</v>
      </c>
      <c r="R1128">
        <v>5</v>
      </c>
      <c r="S1128" t="str">
        <f>IF(datos_limpios[[#This Row],[Seating Capacity ]]&gt;4,"SI","NO")</f>
        <v>SI</v>
      </c>
      <c r="T1128">
        <v>27</v>
      </c>
    </row>
    <row r="1129" spans="1:20" x14ac:dyDescent="0.3">
      <c r="A1129" t="s">
        <v>19</v>
      </c>
      <c r="B1129" t="s">
        <v>354</v>
      </c>
      <c r="C1129">
        <v>1122</v>
      </c>
      <c r="D1129" s="3">
        <v>430000</v>
      </c>
      <c r="E1129" s="1">
        <f>datos_limpios[[#This Row],[Price INR   ]]*0.011</f>
        <v>4730</v>
      </c>
      <c r="F1129">
        <v>2020</v>
      </c>
      <c r="G1129">
        <v>5790</v>
      </c>
      <c r="H1129" t="s">
        <v>13</v>
      </c>
      <c r="I1129" t="s">
        <v>14</v>
      </c>
      <c r="J1129" t="s">
        <v>80</v>
      </c>
      <c r="K1129" t="s">
        <v>16</v>
      </c>
      <c r="L1129" t="s">
        <v>72</v>
      </c>
      <c r="M1129" t="s">
        <v>58</v>
      </c>
      <c r="N1129" s="2" t="str">
        <f t="shared" si="17"/>
        <v/>
      </c>
      <c r="O1129">
        <v>3.5649999999999999</v>
      </c>
      <c r="P1129">
        <v>1.52</v>
      </c>
      <c r="Q1129">
        <v>1.5640000000000001</v>
      </c>
      <c r="R1129">
        <v>5</v>
      </c>
      <c r="S1129" t="str">
        <f>IF(datos_limpios[[#This Row],[Seating Capacity ]]&gt;4,"SI","NO")</f>
        <v>SI</v>
      </c>
      <c r="T1129">
        <v>27</v>
      </c>
    </row>
    <row r="1130" spans="1:20" x14ac:dyDescent="0.3">
      <c r="A1130" t="s">
        <v>19</v>
      </c>
      <c r="B1130" t="s">
        <v>540</v>
      </c>
      <c r="C1130">
        <v>1137</v>
      </c>
      <c r="D1130" s="3">
        <v>450000</v>
      </c>
      <c r="E1130" s="1">
        <f>datos_limpios[[#This Row],[Price INR   ]]*0.011</f>
        <v>4950</v>
      </c>
      <c r="F1130">
        <v>2016</v>
      </c>
      <c r="G1130">
        <v>48200</v>
      </c>
      <c r="H1130" t="s">
        <v>13</v>
      </c>
      <c r="I1130" t="s">
        <v>14</v>
      </c>
      <c r="J1130" t="s">
        <v>80</v>
      </c>
      <c r="K1130" t="s">
        <v>23</v>
      </c>
      <c r="L1130" t="s">
        <v>29</v>
      </c>
      <c r="M1130" t="s">
        <v>141</v>
      </c>
      <c r="N1130" s="2" t="str">
        <f t="shared" si="17"/>
        <v/>
      </c>
      <c r="O1130">
        <v>3.85</v>
      </c>
      <c r="P1130">
        <v>1.6950000000000001</v>
      </c>
      <c r="Q1130">
        <v>1.53</v>
      </c>
      <c r="R1130">
        <v>5</v>
      </c>
      <c r="S1130" t="str">
        <f>IF(datos_limpios[[#This Row],[Seating Capacity ]]&gt;4,"SI","NO")</f>
        <v>SI</v>
      </c>
      <c r="T1130">
        <v>42</v>
      </c>
    </row>
    <row r="1131" spans="1:20" x14ac:dyDescent="0.3">
      <c r="A1131" t="s">
        <v>19</v>
      </c>
      <c r="B1131" t="s">
        <v>267</v>
      </c>
      <c r="C1131">
        <v>1139</v>
      </c>
      <c r="D1131" s="3">
        <v>450000</v>
      </c>
      <c r="E1131" s="1">
        <f>datos_limpios[[#This Row],[Price INR   ]]*0.011</f>
        <v>4950</v>
      </c>
      <c r="F1131">
        <v>2014</v>
      </c>
      <c r="G1131">
        <v>52000</v>
      </c>
      <c r="H1131" t="s">
        <v>13</v>
      </c>
      <c r="I1131" t="s">
        <v>14</v>
      </c>
      <c r="J1131" t="s">
        <v>80</v>
      </c>
      <c r="K1131" t="s">
        <v>16</v>
      </c>
      <c r="L1131" t="s">
        <v>29</v>
      </c>
      <c r="M1131" t="s">
        <v>95</v>
      </c>
      <c r="N1131" s="2" t="str">
        <f t="shared" si="17"/>
        <v/>
      </c>
      <c r="O1131">
        <v>3.9950000000000001</v>
      </c>
      <c r="P1131">
        <v>1.6950000000000001</v>
      </c>
      <c r="Q1131">
        <v>1.5549999999999999</v>
      </c>
      <c r="R1131">
        <v>5</v>
      </c>
      <c r="S1131" t="str">
        <f>IF(datos_limpios[[#This Row],[Seating Capacity ]]&gt;4,"SI","NO")</f>
        <v>SI</v>
      </c>
      <c r="T1131">
        <v>42</v>
      </c>
    </row>
    <row r="1132" spans="1:20" x14ac:dyDescent="0.3">
      <c r="A1132" t="s">
        <v>19</v>
      </c>
      <c r="B1132" t="s">
        <v>71</v>
      </c>
      <c r="C1132">
        <v>1140</v>
      </c>
      <c r="D1132" s="3">
        <v>450000</v>
      </c>
      <c r="E1132" s="1">
        <f>datos_limpios[[#This Row],[Price INR   ]]*0.011</f>
        <v>4950</v>
      </c>
      <c r="F1132">
        <v>2014</v>
      </c>
      <c r="G1132">
        <v>48000</v>
      </c>
      <c r="H1132" t="s">
        <v>13</v>
      </c>
      <c r="I1132" t="s">
        <v>43</v>
      </c>
      <c r="J1132" t="s">
        <v>80</v>
      </c>
      <c r="K1132" t="s">
        <v>16</v>
      </c>
      <c r="L1132" t="s">
        <v>72</v>
      </c>
      <c r="M1132" t="s">
        <v>73</v>
      </c>
      <c r="N1132" s="2" t="str">
        <f t="shared" si="17"/>
        <v/>
      </c>
      <c r="O1132">
        <v>3.6949999999999998</v>
      </c>
      <c r="P1132">
        <v>1.6</v>
      </c>
      <c r="Q1132">
        <v>1.56</v>
      </c>
      <c r="R1132">
        <v>5</v>
      </c>
      <c r="S1132" t="str">
        <f>IF(datos_limpios[[#This Row],[Seating Capacity ]]&gt;4,"SI","NO")</f>
        <v>SI</v>
      </c>
      <c r="T1132">
        <v>35</v>
      </c>
    </row>
    <row r="1133" spans="1:20" x14ac:dyDescent="0.3">
      <c r="A1133" t="s">
        <v>19</v>
      </c>
      <c r="B1133" t="s">
        <v>140</v>
      </c>
      <c r="C1133">
        <v>1156</v>
      </c>
      <c r="D1133" s="3">
        <v>484999</v>
      </c>
      <c r="E1133" s="1">
        <f>datos_limpios[[#This Row],[Price INR   ]]*0.011</f>
        <v>5334.9889999999996</v>
      </c>
      <c r="F1133">
        <v>2018</v>
      </c>
      <c r="G1133">
        <v>62000</v>
      </c>
      <c r="H1133" t="s">
        <v>13</v>
      </c>
      <c r="I1133" t="s">
        <v>14</v>
      </c>
      <c r="J1133" t="s">
        <v>80</v>
      </c>
      <c r="K1133" t="s">
        <v>23</v>
      </c>
      <c r="L1133" t="s">
        <v>29</v>
      </c>
      <c r="M1133" t="s">
        <v>141</v>
      </c>
      <c r="N1133" s="2" t="str">
        <f t="shared" si="17"/>
        <v/>
      </c>
      <c r="O1133">
        <v>3.9950000000000001</v>
      </c>
      <c r="P1133">
        <v>1.7450000000000001</v>
      </c>
      <c r="Q1133">
        <v>1.5</v>
      </c>
      <c r="R1133">
        <v>5</v>
      </c>
      <c r="S1133" t="str">
        <f>IF(datos_limpios[[#This Row],[Seating Capacity ]]&gt;4,"SI","NO")</f>
        <v>SI</v>
      </c>
      <c r="T1133">
        <v>37</v>
      </c>
    </row>
    <row r="1134" spans="1:20" x14ac:dyDescent="0.3">
      <c r="A1134" t="s">
        <v>19</v>
      </c>
      <c r="B1134" t="s">
        <v>267</v>
      </c>
      <c r="C1134">
        <v>1160</v>
      </c>
      <c r="D1134" s="3">
        <v>495000</v>
      </c>
      <c r="E1134" s="1">
        <f>datos_limpios[[#This Row],[Price INR   ]]*0.011</f>
        <v>5445</v>
      </c>
      <c r="F1134">
        <v>2015</v>
      </c>
      <c r="G1134">
        <v>13716</v>
      </c>
      <c r="H1134" t="s">
        <v>13</v>
      </c>
      <c r="I1134" t="s">
        <v>14</v>
      </c>
      <c r="J1134" t="s">
        <v>80</v>
      </c>
      <c r="K1134" t="s">
        <v>16</v>
      </c>
      <c r="L1134" t="s">
        <v>29</v>
      </c>
      <c r="M1134" t="s">
        <v>95</v>
      </c>
      <c r="N1134" s="2" t="str">
        <f t="shared" si="17"/>
        <v/>
      </c>
      <c r="O1134">
        <v>3.9950000000000001</v>
      </c>
      <c r="P1134">
        <v>1.6950000000000001</v>
      </c>
      <c r="Q1134">
        <v>1.5549999999999999</v>
      </c>
      <c r="R1134">
        <v>5</v>
      </c>
      <c r="S1134" t="str">
        <f>IF(datos_limpios[[#This Row],[Seating Capacity ]]&gt;4,"SI","NO")</f>
        <v>SI</v>
      </c>
      <c r="T1134">
        <v>42</v>
      </c>
    </row>
    <row r="1135" spans="1:20" x14ac:dyDescent="0.3">
      <c r="A1135" t="s">
        <v>19</v>
      </c>
      <c r="B1135" t="s">
        <v>174</v>
      </c>
      <c r="C1135">
        <v>1166</v>
      </c>
      <c r="D1135" s="3">
        <v>509999</v>
      </c>
      <c r="E1135" s="1">
        <f>datos_limpios[[#This Row],[Price INR   ]]*0.011</f>
        <v>5609.9889999999996</v>
      </c>
      <c r="F1135">
        <v>2019</v>
      </c>
      <c r="G1135">
        <v>40000</v>
      </c>
      <c r="H1135" t="s">
        <v>13</v>
      </c>
      <c r="I1135" t="s">
        <v>14</v>
      </c>
      <c r="J1135" t="s">
        <v>80</v>
      </c>
      <c r="K1135" t="s">
        <v>16</v>
      </c>
      <c r="L1135" t="s">
        <v>175</v>
      </c>
      <c r="M1135" t="s">
        <v>176</v>
      </c>
      <c r="N1135" s="2" t="str">
        <f t="shared" si="17"/>
        <v/>
      </c>
      <c r="O1135">
        <v>3.6749999999999998</v>
      </c>
      <c r="P1135">
        <v>1.4750000000000001</v>
      </c>
      <c r="Q1135">
        <v>1.8</v>
      </c>
      <c r="R1135">
        <v>7</v>
      </c>
      <c r="S1135" t="str">
        <f>IF(datos_limpios[[#This Row],[Seating Capacity ]]&gt;4,"SI","NO")</f>
        <v>SI</v>
      </c>
      <c r="T1135">
        <v>40</v>
      </c>
    </row>
    <row r="1136" spans="1:20" x14ac:dyDescent="0.3">
      <c r="A1136" t="s">
        <v>19</v>
      </c>
      <c r="B1136" t="s">
        <v>145</v>
      </c>
      <c r="C1136">
        <v>1169</v>
      </c>
      <c r="D1136" s="3">
        <v>511000</v>
      </c>
      <c r="E1136" s="1">
        <f>datos_limpios[[#This Row],[Price INR   ]]*0.011</f>
        <v>5621</v>
      </c>
      <c r="F1136">
        <v>2015</v>
      </c>
      <c r="G1136">
        <v>45969</v>
      </c>
      <c r="H1136" t="s">
        <v>13</v>
      </c>
      <c r="I1136" t="s">
        <v>14</v>
      </c>
      <c r="J1136" t="s">
        <v>80</v>
      </c>
      <c r="K1136" t="s">
        <v>16</v>
      </c>
      <c r="L1136" t="s">
        <v>39</v>
      </c>
      <c r="M1136" t="s">
        <v>40</v>
      </c>
      <c r="N1136" s="2" t="str">
        <f t="shared" si="17"/>
        <v/>
      </c>
      <c r="O1136">
        <v>4.49</v>
      </c>
      <c r="P1136">
        <v>1.73</v>
      </c>
      <c r="Q1136">
        <v>1.4850000000000001</v>
      </c>
      <c r="R1136">
        <v>5</v>
      </c>
      <c r="S1136" t="str">
        <f>IF(datos_limpios[[#This Row],[Seating Capacity ]]&gt;4,"SI","NO")</f>
        <v>SI</v>
      </c>
      <c r="T1136">
        <v>43</v>
      </c>
    </row>
    <row r="1137" spans="1:20" x14ac:dyDescent="0.3">
      <c r="A1137" t="s">
        <v>19</v>
      </c>
      <c r="B1137" t="s">
        <v>543</v>
      </c>
      <c r="C1137">
        <v>1179</v>
      </c>
      <c r="D1137" s="3">
        <v>535000</v>
      </c>
      <c r="E1137" s="1">
        <f>datos_limpios[[#This Row],[Price INR   ]]*0.011</f>
        <v>5885</v>
      </c>
      <c r="F1137">
        <v>2020</v>
      </c>
      <c r="G1137">
        <v>4295</v>
      </c>
      <c r="H1137" t="s">
        <v>13</v>
      </c>
      <c r="I1137" t="s">
        <v>14</v>
      </c>
      <c r="J1137" t="s">
        <v>80</v>
      </c>
      <c r="K1137" t="s">
        <v>16</v>
      </c>
      <c r="L1137" t="s">
        <v>72</v>
      </c>
      <c r="M1137" t="s">
        <v>281</v>
      </c>
      <c r="N1137" s="2" t="str">
        <f t="shared" si="17"/>
        <v/>
      </c>
      <c r="O1137">
        <v>3.6360000000000001</v>
      </c>
      <c r="P1137">
        <v>1.4750000000000001</v>
      </c>
      <c r="Q1137">
        <v>1.67</v>
      </c>
      <c r="R1137">
        <v>5</v>
      </c>
      <c r="S1137" t="str">
        <f>IF(datos_limpios[[#This Row],[Seating Capacity ]]&gt;4,"SI","NO")</f>
        <v>SI</v>
      </c>
      <c r="T1137">
        <v>35</v>
      </c>
    </row>
    <row r="1138" spans="1:20" x14ac:dyDescent="0.3">
      <c r="A1138" t="s">
        <v>19</v>
      </c>
      <c r="B1138" t="s">
        <v>761</v>
      </c>
      <c r="C1138">
        <v>1180</v>
      </c>
      <c r="D1138" s="3">
        <v>535000</v>
      </c>
      <c r="E1138" s="1">
        <f>datos_limpios[[#This Row],[Price INR   ]]*0.011</f>
        <v>5885</v>
      </c>
      <c r="F1138">
        <v>2020</v>
      </c>
      <c r="G1138">
        <v>41441</v>
      </c>
      <c r="H1138" t="s">
        <v>13</v>
      </c>
      <c r="I1138" t="s">
        <v>14</v>
      </c>
      <c r="J1138" t="s">
        <v>80</v>
      </c>
      <c r="K1138" t="s">
        <v>16</v>
      </c>
      <c r="L1138" t="s">
        <v>175</v>
      </c>
      <c r="M1138" t="s">
        <v>176</v>
      </c>
      <c r="N1138" s="2" t="str">
        <f t="shared" si="17"/>
        <v/>
      </c>
      <c r="O1138">
        <v>3.6749999999999998</v>
      </c>
      <c r="P1138">
        <v>1.4750000000000001</v>
      </c>
      <c r="Q1138">
        <v>1.8</v>
      </c>
      <c r="R1138">
        <v>5</v>
      </c>
      <c r="S1138" t="str">
        <f>IF(datos_limpios[[#This Row],[Seating Capacity ]]&gt;4,"SI","NO")</f>
        <v>SI</v>
      </c>
      <c r="T1138">
        <v>40</v>
      </c>
    </row>
    <row r="1139" spans="1:20" x14ac:dyDescent="0.3">
      <c r="A1139" t="s">
        <v>19</v>
      </c>
      <c r="B1139" t="s">
        <v>964</v>
      </c>
      <c r="C1139">
        <v>1187</v>
      </c>
      <c r="D1139" s="3">
        <v>545000</v>
      </c>
      <c r="E1139" s="1">
        <f>datos_limpios[[#This Row],[Price INR   ]]*0.011</f>
        <v>5995</v>
      </c>
      <c r="F1139">
        <v>2015</v>
      </c>
      <c r="G1139">
        <v>70000</v>
      </c>
      <c r="H1139" t="s">
        <v>13</v>
      </c>
      <c r="I1139" t="s">
        <v>14</v>
      </c>
      <c r="J1139" t="s">
        <v>80</v>
      </c>
      <c r="K1139" t="s">
        <v>16</v>
      </c>
      <c r="L1139" t="s">
        <v>29</v>
      </c>
      <c r="M1139" t="s">
        <v>95</v>
      </c>
      <c r="N1139" s="2" t="str">
        <f t="shared" si="17"/>
        <v/>
      </c>
      <c r="O1139">
        <v>3.9950000000000001</v>
      </c>
      <c r="P1139">
        <v>1.6950000000000001</v>
      </c>
      <c r="Q1139">
        <v>1.5549999999999999</v>
      </c>
      <c r="R1139">
        <v>5</v>
      </c>
      <c r="S1139" t="str">
        <f>IF(datos_limpios[[#This Row],[Seating Capacity ]]&gt;4,"SI","NO")</f>
        <v>SI</v>
      </c>
      <c r="T1139">
        <v>42</v>
      </c>
    </row>
    <row r="1140" spans="1:20" x14ac:dyDescent="0.3">
      <c r="A1140" t="s">
        <v>19</v>
      </c>
      <c r="B1140" t="s">
        <v>1263</v>
      </c>
      <c r="C1140">
        <v>1196</v>
      </c>
      <c r="D1140" s="3">
        <v>560000</v>
      </c>
      <c r="E1140" s="1">
        <f>datos_limpios[[#This Row],[Price INR   ]]*0.011</f>
        <v>6160</v>
      </c>
      <c r="F1140">
        <v>2017</v>
      </c>
      <c r="G1140">
        <v>36000</v>
      </c>
      <c r="H1140" t="s">
        <v>13</v>
      </c>
      <c r="I1140" t="s">
        <v>43</v>
      </c>
      <c r="J1140" t="s">
        <v>80</v>
      </c>
      <c r="K1140" t="s">
        <v>16</v>
      </c>
      <c r="L1140" t="s">
        <v>29</v>
      </c>
      <c r="M1140" t="s">
        <v>34</v>
      </c>
      <c r="N1140" s="2" t="str">
        <f t="shared" si="17"/>
        <v/>
      </c>
      <c r="O1140">
        <v>3.7</v>
      </c>
      <c r="P1140">
        <v>1.69</v>
      </c>
      <c r="Q1140">
        <v>1.595</v>
      </c>
      <c r="R1140">
        <v>5</v>
      </c>
      <c r="S1140" t="str">
        <f>IF(datos_limpios[[#This Row],[Seating Capacity ]]&gt;4,"SI","NO")</f>
        <v>SI</v>
      </c>
      <c r="T1140">
        <v>32</v>
      </c>
    </row>
    <row r="1141" spans="1:20" x14ac:dyDescent="0.3">
      <c r="A1141" t="s">
        <v>19</v>
      </c>
      <c r="B1141" t="s">
        <v>538</v>
      </c>
      <c r="C1141">
        <v>1204</v>
      </c>
      <c r="D1141" s="3">
        <v>570000</v>
      </c>
      <c r="E1141" s="1">
        <f>datos_limpios[[#This Row],[Price INR   ]]*0.011</f>
        <v>6270</v>
      </c>
      <c r="F1141">
        <v>2019</v>
      </c>
      <c r="G1141">
        <v>13000</v>
      </c>
      <c r="H1141" t="s">
        <v>13</v>
      </c>
      <c r="I1141" t="s">
        <v>14</v>
      </c>
      <c r="J1141" t="s">
        <v>80</v>
      </c>
      <c r="K1141" t="s">
        <v>16</v>
      </c>
      <c r="L1141" t="s">
        <v>29</v>
      </c>
      <c r="M1141" t="s">
        <v>141</v>
      </c>
      <c r="N1141" s="2" t="str">
        <f t="shared" si="17"/>
        <v/>
      </c>
      <c r="O1141">
        <v>3.85</v>
      </c>
      <c r="P1141">
        <v>1.6950000000000001</v>
      </c>
      <c r="Q1141">
        <v>1.53</v>
      </c>
      <c r="R1141">
        <v>5</v>
      </c>
      <c r="S1141" t="str">
        <f>IF(datos_limpios[[#This Row],[Seating Capacity ]]&gt;4,"SI","NO")</f>
        <v>SI</v>
      </c>
      <c r="T1141">
        <v>42</v>
      </c>
    </row>
    <row r="1142" spans="1:20" x14ac:dyDescent="0.3">
      <c r="A1142" t="s">
        <v>19</v>
      </c>
      <c r="B1142" t="s">
        <v>1080</v>
      </c>
      <c r="C1142">
        <v>1224</v>
      </c>
      <c r="D1142" s="3">
        <v>595000</v>
      </c>
      <c r="E1142" s="1">
        <f>datos_limpios[[#This Row],[Price INR   ]]*0.011</f>
        <v>6545</v>
      </c>
      <c r="F1142">
        <v>2017</v>
      </c>
      <c r="G1142">
        <v>44100</v>
      </c>
      <c r="H1142" t="s">
        <v>13</v>
      </c>
      <c r="I1142" t="s">
        <v>43</v>
      </c>
      <c r="J1142" t="s">
        <v>80</v>
      </c>
      <c r="K1142" t="s">
        <v>16</v>
      </c>
      <c r="L1142" t="s">
        <v>29</v>
      </c>
      <c r="M1142" t="s">
        <v>141</v>
      </c>
      <c r="N1142" s="2" t="str">
        <f t="shared" si="17"/>
        <v/>
      </c>
      <c r="O1142">
        <v>3.9950000000000001</v>
      </c>
      <c r="P1142">
        <v>1.6950000000000001</v>
      </c>
      <c r="Q1142">
        <v>1.5549999999999999</v>
      </c>
      <c r="R1142">
        <v>5</v>
      </c>
      <c r="S1142" t="str">
        <f>IF(datos_limpios[[#This Row],[Seating Capacity ]]&gt;4,"SI","NO")</f>
        <v>SI</v>
      </c>
      <c r="T1142">
        <v>42</v>
      </c>
    </row>
    <row r="1143" spans="1:20" x14ac:dyDescent="0.3">
      <c r="A1143" t="s">
        <v>19</v>
      </c>
      <c r="B1143" t="s">
        <v>140</v>
      </c>
      <c r="C1143">
        <v>1229</v>
      </c>
      <c r="D1143" s="3">
        <v>600000</v>
      </c>
      <c r="E1143" s="1">
        <f>datos_limpios[[#This Row],[Price INR   ]]*0.011</f>
        <v>6600</v>
      </c>
      <c r="F1143">
        <v>2018</v>
      </c>
      <c r="G1143">
        <v>32000</v>
      </c>
      <c r="H1143" t="s">
        <v>13</v>
      </c>
      <c r="I1143" t="s">
        <v>14</v>
      </c>
      <c r="J1143" t="s">
        <v>80</v>
      </c>
      <c r="K1143" t="s">
        <v>16</v>
      </c>
      <c r="L1143" t="s">
        <v>29</v>
      </c>
      <c r="M1143" t="s">
        <v>141</v>
      </c>
      <c r="N1143" s="2" t="str">
        <f t="shared" si="17"/>
        <v/>
      </c>
      <c r="O1143">
        <v>3.9950000000000001</v>
      </c>
      <c r="P1143">
        <v>1.7450000000000001</v>
      </c>
      <c r="Q1143">
        <v>1.5</v>
      </c>
      <c r="R1143">
        <v>5</v>
      </c>
      <c r="S1143" t="str">
        <f>IF(datos_limpios[[#This Row],[Seating Capacity ]]&gt;4,"SI","NO")</f>
        <v>SI</v>
      </c>
      <c r="T1143">
        <v>37</v>
      </c>
    </row>
    <row r="1144" spans="1:20" x14ac:dyDescent="0.3">
      <c r="A1144" t="s">
        <v>19</v>
      </c>
      <c r="B1144" t="s">
        <v>140</v>
      </c>
      <c r="C1144">
        <v>1232</v>
      </c>
      <c r="D1144" s="3">
        <v>605000</v>
      </c>
      <c r="E1144" s="1">
        <f>datos_limpios[[#This Row],[Price INR   ]]*0.011</f>
        <v>6655</v>
      </c>
      <c r="F1144">
        <v>2019</v>
      </c>
      <c r="G1144">
        <v>27469</v>
      </c>
      <c r="H1144" t="s">
        <v>13</v>
      </c>
      <c r="I1144" t="s">
        <v>14</v>
      </c>
      <c r="J1144" t="s">
        <v>80</v>
      </c>
      <c r="K1144" t="s">
        <v>16</v>
      </c>
      <c r="L1144" t="s">
        <v>29</v>
      </c>
      <c r="M1144" t="s">
        <v>141</v>
      </c>
      <c r="N1144" s="2" t="str">
        <f t="shared" si="17"/>
        <v/>
      </c>
      <c r="O1144">
        <v>3.9950000000000001</v>
      </c>
      <c r="P1144">
        <v>1.7450000000000001</v>
      </c>
      <c r="Q1144">
        <v>1.5</v>
      </c>
      <c r="R1144">
        <v>5</v>
      </c>
      <c r="S1144" t="str">
        <f>IF(datos_limpios[[#This Row],[Seating Capacity ]]&gt;4,"SI","NO")</f>
        <v>SI</v>
      </c>
      <c r="T1144">
        <v>37</v>
      </c>
    </row>
    <row r="1145" spans="1:20" x14ac:dyDescent="0.3">
      <c r="A1145" t="s">
        <v>19</v>
      </c>
      <c r="B1145" t="s">
        <v>213</v>
      </c>
      <c r="C1145">
        <v>1236</v>
      </c>
      <c r="D1145" s="3">
        <v>615000</v>
      </c>
      <c r="E1145" s="1">
        <f>datos_limpios[[#This Row],[Price INR   ]]*0.011</f>
        <v>6765</v>
      </c>
      <c r="F1145">
        <v>2017</v>
      </c>
      <c r="G1145">
        <v>36058</v>
      </c>
      <c r="H1145" t="s">
        <v>13</v>
      </c>
      <c r="I1145" t="s">
        <v>14</v>
      </c>
      <c r="J1145" t="s">
        <v>80</v>
      </c>
      <c r="K1145" t="s">
        <v>16</v>
      </c>
      <c r="L1145" t="s">
        <v>29</v>
      </c>
      <c r="M1145" t="s">
        <v>141</v>
      </c>
      <c r="N1145" s="2" t="str">
        <f t="shared" si="17"/>
        <v/>
      </c>
      <c r="O1145">
        <v>3.9950000000000001</v>
      </c>
      <c r="P1145">
        <v>1.7450000000000001</v>
      </c>
      <c r="Q1145">
        <v>1.5</v>
      </c>
      <c r="R1145">
        <v>5</v>
      </c>
      <c r="S1145" t="str">
        <f>IF(datos_limpios[[#This Row],[Seating Capacity ]]&gt;4,"SI","NO")</f>
        <v>SI</v>
      </c>
      <c r="T1145">
        <v>37</v>
      </c>
    </row>
    <row r="1146" spans="1:20" x14ac:dyDescent="0.3">
      <c r="A1146" t="s">
        <v>19</v>
      </c>
      <c r="B1146" t="s">
        <v>616</v>
      </c>
      <c r="C1146">
        <v>1244</v>
      </c>
      <c r="D1146" s="3">
        <v>625000</v>
      </c>
      <c r="E1146" s="1">
        <f>datos_limpios[[#This Row],[Price INR   ]]*0.011</f>
        <v>6875</v>
      </c>
      <c r="F1146">
        <v>2017</v>
      </c>
      <c r="G1146">
        <v>58000</v>
      </c>
      <c r="H1146" t="s">
        <v>13</v>
      </c>
      <c r="I1146" t="s">
        <v>43</v>
      </c>
      <c r="J1146" t="s">
        <v>80</v>
      </c>
      <c r="K1146" t="s">
        <v>16</v>
      </c>
      <c r="L1146" t="s">
        <v>29</v>
      </c>
      <c r="M1146" t="s">
        <v>34</v>
      </c>
      <c r="N1146" s="2" t="str">
        <f t="shared" si="17"/>
        <v/>
      </c>
      <c r="O1146">
        <v>3.9950000000000001</v>
      </c>
      <c r="P1146">
        <v>1.7350000000000001</v>
      </c>
      <c r="Q1146">
        <v>1.5149999999999999</v>
      </c>
      <c r="R1146">
        <v>5</v>
      </c>
      <c r="S1146" t="str">
        <f>IF(datos_limpios[[#This Row],[Seating Capacity ]]&gt;4,"SI","NO")</f>
        <v>SI</v>
      </c>
      <c r="T1146">
        <v>37</v>
      </c>
    </row>
    <row r="1147" spans="1:20" x14ac:dyDescent="0.3">
      <c r="A1147" t="s">
        <v>19</v>
      </c>
      <c r="B1147" t="s">
        <v>71</v>
      </c>
      <c r="C1147">
        <v>1250</v>
      </c>
      <c r="D1147" s="3">
        <v>630000</v>
      </c>
      <c r="E1147" s="1">
        <f>datos_limpios[[#This Row],[Price INR   ]]*0.011</f>
        <v>6930</v>
      </c>
      <c r="F1147">
        <v>2019</v>
      </c>
      <c r="G1147">
        <v>20734</v>
      </c>
      <c r="H1147" t="s">
        <v>13</v>
      </c>
      <c r="I1147" t="s">
        <v>43</v>
      </c>
      <c r="J1147" t="s">
        <v>80</v>
      </c>
      <c r="K1147" t="s">
        <v>16</v>
      </c>
      <c r="L1147" t="s">
        <v>72</v>
      </c>
      <c r="M1147" t="s">
        <v>73</v>
      </c>
      <c r="N1147" s="2" t="str">
        <f t="shared" si="17"/>
        <v/>
      </c>
      <c r="O1147">
        <v>3.6949999999999998</v>
      </c>
      <c r="P1147">
        <v>1.6</v>
      </c>
      <c r="Q1147">
        <v>1.56</v>
      </c>
      <c r="R1147">
        <v>5</v>
      </c>
      <c r="S1147" t="str">
        <f>IF(datos_limpios[[#This Row],[Seating Capacity ]]&gt;4,"SI","NO")</f>
        <v>SI</v>
      </c>
      <c r="T1147">
        <v>35</v>
      </c>
    </row>
    <row r="1148" spans="1:20" x14ac:dyDescent="0.3">
      <c r="A1148" t="s">
        <v>19</v>
      </c>
      <c r="B1148" t="s">
        <v>1336</v>
      </c>
      <c r="C1148">
        <v>1253</v>
      </c>
      <c r="D1148" s="3">
        <v>639000</v>
      </c>
      <c r="E1148" s="1">
        <f>datos_limpios[[#This Row],[Price INR   ]]*0.011</f>
        <v>7029</v>
      </c>
      <c r="F1148">
        <v>2020</v>
      </c>
      <c r="G1148">
        <v>44300</v>
      </c>
      <c r="H1148" t="s">
        <v>13</v>
      </c>
      <c r="I1148" t="s">
        <v>43</v>
      </c>
      <c r="J1148" t="s">
        <v>80</v>
      </c>
      <c r="K1148" t="s">
        <v>16</v>
      </c>
      <c r="L1148" t="s">
        <v>72</v>
      </c>
      <c r="M1148" t="s">
        <v>73</v>
      </c>
      <c r="N1148" s="2" t="str">
        <f t="shared" si="17"/>
        <v/>
      </c>
      <c r="O1148">
        <v>3.6949999999999998</v>
      </c>
      <c r="P1148">
        <v>1.6</v>
      </c>
      <c r="Q1148">
        <v>1.56</v>
      </c>
      <c r="R1148">
        <v>5</v>
      </c>
      <c r="S1148" t="str">
        <f>IF(datos_limpios[[#This Row],[Seating Capacity ]]&gt;4,"SI","NO")</f>
        <v>SI</v>
      </c>
      <c r="T1148">
        <v>35</v>
      </c>
    </row>
    <row r="1149" spans="1:20" x14ac:dyDescent="0.3">
      <c r="A1149" t="s">
        <v>19</v>
      </c>
      <c r="B1149" t="s">
        <v>616</v>
      </c>
      <c r="C1149">
        <v>1286</v>
      </c>
      <c r="D1149" s="3">
        <v>695000</v>
      </c>
      <c r="E1149" s="1">
        <f>datos_limpios[[#This Row],[Price INR   ]]*0.011</f>
        <v>7645</v>
      </c>
      <c r="F1149">
        <v>2018</v>
      </c>
      <c r="G1149">
        <v>68818</v>
      </c>
      <c r="H1149" t="s">
        <v>13</v>
      </c>
      <c r="I1149" t="s">
        <v>43</v>
      </c>
      <c r="J1149" t="s">
        <v>80</v>
      </c>
      <c r="K1149" t="s">
        <v>16</v>
      </c>
      <c r="L1149" t="s">
        <v>29</v>
      </c>
      <c r="M1149" t="s">
        <v>34</v>
      </c>
      <c r="N1149" s="2" t="str">
        <f t="shared" si="17"/>
        <v/>
      </c>
      <c r="O1149">
        <v>3.9950000000000001</v>
      </c>
      <c r="P1149">
        <v>1.7350000000000001</v>
      </c>
      <c r="Q1149">
        <v>1.5149999999999999</v>
      </c>
      <c r="R1149">
        <v>5</v>
      </c>
      <c r="S1149" t="str">
        <f>IF(datos_limpios[[#This Row],[Seating Capacity ]]&gt;4,"SI","NO")</f>
        <v>SI</v>
      </c>
      <c r="T1149">
        <v>37</v>
      </c>
    </row>
    <row r="1150" spans="1:20" x14ac:dyDescent="0.3">
      <c r="A1150" t="s">
        <v>19</v>
      </c>
      <c r="B1150" t="s">
        <v>739</v>
      </c>
      <c r="C1150">
        <v>1295</v>
      </c>
      <c r="D1150" s="3">
        <v>700000</v>
      </c>
      <c r="E1150" s="1">
        <f>datos_limpios[[#This Row],[Price INR   ]]*0.011</f>
        <v>7700</v>
      </c>
      <c r="F1150">
        <v>2019</v>
      </c>
      <c r="G1150">
        <v>11000</v>
      </c>
      <c r="H1150" t="s">
        <v>13</v>
      </c>
      <c r="I1150" t="s">
        <v>14</v>
      </c>
      <c r="J1150" t="s">
        <v>80</v>
      </c>
      <c r="K1150" t="s">
        <v>23</v>
      </c>
      <c r="L1150" t="s">
        <v>29</v>
      </c>
      <c r="M1150" t="s">
        <v>34</v>
      </c>
      <c r="N1150" s="2" t="str">
        <f t="shared" si="17"/>
        <v/>
      </c>
      <c r="O1150">
        <v>3.84</v>
      </c>
      <c r="P1150">
        <v>1.7350000000000001</v>
      </c>
      <c r="Q1150">
        <v>1.53</v>
      </c>
      <c r="R1150">
        <v>5</v>
      </c>
      <c r="S1150" t="str">
        <f>IF(datos_limpios[[#This Row],[Seating Capacity ]]&gt;4,"SI","NO")</f>
        <v>SI</v>
      </c>
      <c r="T1150">
        <v>37</v>
      </c>
    </row>
    <row r="1151" spans="1:20" x14ac:dyDescent="0.3">
      <c r="A1151" t="s">
        <v>19</v>
      </c>
      <c r="B1151" t="s">
        <v>1319</v>
      </c>
      <c r="C1151">
        <v>1332</v>
      </c>
      <c r="D1151" s="3">
        <v>775000</v>
      </c>
      <c r="E1151" s="1">
        <f>datos_limpios[[#This Row],[Price INR   ]]*0.011</f>
        <v>8525</v>
      </c>
      <c r="F1151">
        <v>2017</v>
      </c>
      <c r="G1151">
        <v>71000</v>
      </c>
      <c r="H1151" t="s">
        <v>13</v>
      </c>
      <c r="I1151" t="s">
        <v>14</v>
      </c>
      <c r="J1151" t="s">
        <v>80</v>
      </c>
      <c r="K1151" t="s">
        <v>16</v>
      </c>
      <c r="L1151" t="s">
        <v>39</v>
      </c>
      <c r="M1151" t="s">
        <v>813</v>
      </c>
      <c r="N1151" s="2" t="str">
        <f t="shared" si="17"/>
        <v/>
      </c>
      <c r="O1151">
        <v>4.2960000000000003</v>
      </c>
      <c r="P1151">
        <v>1.6950000000000001</v>
      </c>
      <c r="Q1151">
        <v>1.6850000000000001</v>
      </c>
      <c r="R1151">
        <v>7</v>
      </c>
      <c r="S1151" t="str">
        <f>IF(datos_limpios[[#This Row],[Seating Capacity ]]&gt;4,"SI","NO")</f>
        <v>SI</v>
      </c>
      <c r="T1151">
        <v>45</v>
      </c>
    </row>
    <row r="1152" spans="1:20" x14ac:dyDescent="0.3">
      <c r="A1152" t="s">
        <v>19</v>
      </c>
      <c r="B1152" t="s">
        <v>173</v>
      </c>
      <c r="C1152">
        <v>1385</v>
      </c>
      <c r="D1152" s="3">
        <v>1044999</v>
      </c>
      <c r="E1152" s="1">
        <f>datos_limpios[[#This Row],[Price INR   ]]*0.011</f>
        <v>11494.989</v>
      </c>
      <c r="F1152">
        <v>2021</v>
      </c>
      <c r="G1152">
        <v>24000</v>
      </c>
      <c r="H1152" t="s">
        <v>13</v>
      </c>
      <c r="I1152" t="s">
        <v>14</v>
      </c>
      <c r="J1152" t="s">
        <v>80</v>
      </c>
      <c r="K1152" t="s">
        <v>16</v>
      </c>
      <c r="L1152" t="s">
        <v>61</v>
      </c>
      <c r="M1152" t="s">
        <v>62</v>
      </c>
      <c r="N1152" s="2" t="str">
        <f t="shared" si="17"/>
        <v/>
      </c>
      <c r="O1152">
        <v>3.9950000000000001</v>
      </c>
      <c r="P1152">
        <v>1.79</v>
      </c>
      <c r="Q1152">
        <v>1.64</v>
      </c>
      <c r="R1152">
        <v>5</v>
      </c>
      <c r="S1152" t="str">
        <f>IF(datos_limpios[[#This Row],[Seating Capacity ]]&gt;4,"SI","NO")</f>
        <v>SI</v>
      </c>
      <c r="T1152">
        <v>48</v>
      </c>
    </row>
    <row r="1153" spans="1:20" x14ac:dyDescent="0.3">
      <c r="A1153" t="s">
        <v>119</v>
      </c>
      <c r="B1153" t="s">
        <v>940</v>
      </c>
      <c r="C1153">
        <v>1399</v>
      </c>
      <c r="D1153" s="3">
        <v>750000</v>
      </c>
      <c r="E1153" s="1">
        <f>datos_limpios[[#This Row],[Price INR   ]]*0.011</f>
        <v>8250</v>
      </c>
      <c r="F1153">
        <v>2007</v>
      </c>
      <c r="G1153">
        <v>102000</v>
      </c>
      <c r="H1153" t="s">
        <v>13</v>
      </c>
      <c r="I1153" t="s">
        <v>43</v>
      </c>
      <c r="J1153" t="s">
        <v>80</v>
      </c>
      <c r="K1153" t="s">
        <v>16</v>
      </c>
      <c r="L1153" t="s">
        <v>600</v>
      </c>
      <c r="M1153" t="s">
        <v>941</v>
      </c>
      <c r="N1153" s="2" t="str">
        <f t="shared" si="17"/>
        <v/>
      </c>
      <c r="O1153">
        <v>5.0759999999999996</v>
      </c>
      <c r="P1153">
        <v>1.871</v>
      </c>
      <c r="Q1153">
        <v>1.4730000000000001</v>
      </c>
      <c r="R1153">
        <v>5</v>
      </c>
      <c r="S1153" t="str">
        <f>IF(datos_limpios[[#This Row],[Seating Capacity ]]&gt;4,"SI","NO")</f>
        <v>SI</v>
      </c>
      <c r="T1153">
        <v>90</v>
      </c>
    </row>
    <row r="1154" spans="1:20" x14ac:dyDescent="0.3">
      <c r="A1154" t="s">
        <v>119</v>
      </c>
      <c r="B1154" t="s">
        <v>1441</v>
      </c>
      <c r="C1154">
        <v>1406</v>
      </c>
      <c r="D1154" s="3">
        <v>1150000</v>
      </c>
      <c r="E1154" s="1">
        <f>datos_limpios[[#This Row],[Price INR   ]]*0.011</f>
        <v>12650</v>
      </c>
      <c r="F1154">
        <v>2013</v>
      </c>
      <c r="G1154">
        <v>52000</v>
      </c>
      <c r="H1154" t="s">
        <v>13</v>
      </c>
      <c r="I1154" t="s">
        <v>43</v>
      </c>
      <c r="J1154" t="s">
        <v>80</v>
      </c>
      <c r="K1154" t="s">
        <v>23</v>
      </c>
      <c r="L1154" t="s">
        <v>1234</v>
      </c>
      <c r="M1154" t="s">
        <v>1442</v>
      </c>
      <c r="N1154" s="2" t="str">
        <f t="shared" ref="N1154:N1217" si="18">MID(M1154, 1, FIND("@", M1154) - LEN(MID(M1154, 1, FIND("@", M1154) - 1)) - 1)</f>
        <v/>
      </c>
      <c r="O1154">
        <v>4.359</v>
      </c>
      <c r="P1154">
        <v>2.0099999999999998</v>
      </c>
      <c r="Q1154">
        <v>1.5569999999999999</v>
      </c>
      <c r="R1154">
        <v>5</v>
      </c>
      <c r="S1154" t="str">
        <f>IF(datos_limpios[[#This Row],[Seating Capacity ]]&gt;4,"SI","NO")</f>
        <v>SI</v>
      </c>
      <c r="T1154">
        <v>50</v>
      </c>
    </row>
    <row r="1155" spans="1:20" x14ac:dyDescent="0.3">
      <c r="A1155" t="s">
        <v>119</v>
      </c>
      <c r="B1155" t="s">
        <v>376</v>
      </c>
      <c r="C1155">
        <v>1410</v>
      </c>
      <c r="D1155" s="3">
        <v>1300000</v>
      </c>
      <c r="E1155" s="1">
        <f>datos_limpios[[#This Row],[Price INR   ]]*0.011</f>
        <v>14300</v>
      </c>
      <c r="F1155">
        <v>2012</v>
      </c>
      <c r="G1155">
        <v>64800</v>
      </c>
      <c r="H1155" t="s">
        <v>13</v>
      </c>
      <c r="I1155" t="s">
        <v>43</v>
      </c>
      <c r="J1155" t="s">
        <v>80</v>
      </c>
      <c r="K1155" t="s">
        <v>16</v>
      </c>
      <c r="L1155" t="s">
        <v>133</v>
      </c>
      <c r="M1155" t="s">
        <v>377</v>
      </c>
      <c r="N1155" s="2" t="str">
        <f t="shared" si="18"/>
        <v/>
      </c>
      <c r="O1155">
        <v>4.5960000000000001</v>
      </c>
      <c r="P1155">
        <v>1.77</v>
      </c>
      <c r="Q1155">
        <v>1.4470000000000001</v>
      </c>
      <c r="R1155">
        <v>5</v>
      </c>
      <c r="S1155" t="str">
        <f>IF(datos_limpios[[#This Row],[Seating Capacity ]]&gt;4,"SI","NO")</f>
        <v>SI</v>
      </c>
      <c r="T1155">
        <v>66</v>
      </c>
    </row>
    <row r="1156" spans="1:20" x14ac:dyDescent="0.3">
      <c r="A1156" t="s">
        <v>119</v>
      </c>
      <c r="B1156" t="s">
        <v>748</v>
      </c>
      <c r="C1156">
        <v>1419</v>
      </c>
      <c r="D1156" s="3">
        <v>1650000</v>
      </c>
      <c r="E1156" s="1">
        <f>datos_limpios[[#This Row],[Price INR   ]]*0.011</f>
        <v>18150</v>
      </c>
      <c r="F1156">
        <v>2012</v>
      </c>
      <c r="G1156">
        <v>44000</v>
      </c>
      <c r="H1156" t="s">
        <v>13</v>
      </c>
      <c r="I1156" t="s">
        <v>43</v>
      </c>
      <c r="J1156" t="s">
        <v>80</v>
      </c>
      <c r="K1156" t="s">
        <v>184</v>
      </c>
      <c r="L1156" t="s">
        <v>749</v>
      </c>
      <c r="M1156" t="s">
        <v>750</v>
      </c>
      <c r="N1156" s="2" t="str">
        <f t="shared" si="18"/>
        <v/>
      </c>
      <c r="O1156">
        <v>5.226</v>
      </c>
      <c r="P1156">
        <v>2.12</v>
      </c>
      <c r="Q1156">
        <v>1.4790000000000001</v>
      </c>
      <c r="R1156">
        <v>5</v>
      </c>
      <c r="S1156" t="str">
        <f>IF(datos_limpios[[#This Row],[Seating Capacity ]]&gt;4,"SI","NO")</f>
        <v>SI</v>
      </c>
      <c r="T1156">
        <v>90</v>
      </c>
    </row>
    <row r="1157" spans="1:20" x14ac:dyDescent="0.3">
      <c r="A1157" t="s">
        <v>119</v>
      </c>
      <c r="B1157" t="s">
        <v>1285</v>
      </c>
      <c r="C1157">
        <v>1420</v>
      </c>
      <c r="D1157" s="3">
        <v>1650000</v>
      </c>
      <c r="E1157" s="1">
        <f>datos_limpios[[#This Row],[Price INR   ]]*0.011</f>
        <v>18150</v>
      </c>
      <c r="F1157">
        <v>2014</v>
      </c>
      <c r="G1157">
        <v>53089</v>
      </c>
      <c r="H1157" t="s">
        <v>13</v>
      </c>
      <c r="I1157" t="s">
        <v>43</v>
      </c>
      <c r="J1157" t="s">
        <v>80</v>
      </c>
      <c r="K1157" t="s">
        <v>23</v>
      </c>
      <c r="L1157" t="s">
        <v>133</v>
      </c>
      <c r="M1157" t="s">
        <v>377</v>
      </c>
      <c r="N1157" s="2" t="str">
        <f t="shared" si="18"/>
        <v/>
      </c>
      <c r="O1157">
        <v>4.8680000000000003</v>
      </c>
      <c r="P1157">
        <v>1.8540000000000001</v>
      </c>
      <c r="Q1157">
        <v>1.47</v>
      </c>
      <c r="R1157">
        <v>5</v>
      </c>
      <c r="S1157" t="str">
        <f>IF(datos_limpios[[#This Row],[Seating Capacity ]]&gt;4,"SI","NO")</f>
        <v>SI</v>
      </c>
      <c r="T1157">
        <v>80</v>
      </c>
    </row>
    <row r="1158" spans="1:20" x14ac:dyDescent="0.3">
      <c r="A1158" t="s">
        <v>119</v>
      </c>
      <c r="B1158" t="s">
        <v>1374</v>
      </c>
      <c r="C1158">
        <v>1428</v>
      </c>
      <c r="D1158" s="3">
        <v>1875000</v>
      </c>
      <c r="E1158" s="1">
        <f>datos_limpios[[#This Row],[Price INR   ]]*0.011</f>
        <v>20625</v>
      </c>
      <c r="F1158">
        <v>2011</v>
      </c>
      <c r="G1158">
        <v>72000</v>
      </c>
      <c r="H1158" t="s">
        <v>13</v>
      </c>
      <c r="I1158" t="s">
        <v>43</v>
      </c>
      <c r="J1158" t="s">
        <v>80</v>
      </c>
      <c r="K1158" t="s">
        <v>16</v>
      </c>
      <c r="L1158" t="s">
        <v>317</v>
      </c>
      <c r="M1158" t="s">
        <v>318</v>
      </c>
      <c r="N1158" s="2" t="str">
        <f t="shared" si="18"/>
        <v/>
      </c>
      <c r="O1158">
        <v>5.2460000000000004</v>
      </c>
      <c r="P1158">
        <v>1.899</v>
      </c>
      <c r="Q1158">
        <v>1.494</v>
      </c>
      <c r="R1158">
        <v>4</v>
      </c>
      <c r="S1158" t="str">
        <f>IF(datos_limpios[[#This Row],[Seating Capacity ]]&gt;4,"SI","NO")</f>
        <v>NO</v>
      </c>
      <c r="T1158">
        <v>80</v>
      </c>
    </row>
    <row r="1159" spans="1:20" x14ac:dyDescent="0.3">
      <c r="A1159" t="s">
        <v>119</v>
      </c>
      <c r="B1159" t="s">
        <v>1011</v>
      </c>
      <c r="C1159">
        <v>1434</v>
      </c>
      <c r="D1159" s="3">
        <v>2250000</v>
      </c>
      <c r="E1159" s="1">
        <f>datos_limpios[[#This Row],[Price INR   ]]*0.011</f>
        <v>24750</v>
      </c>
      <c r="F1159">
        <v>2015</v>
      </c>
      <c r="G1159">
        <v>43200</v>
      </c>
      <c r="H1159" t="s">
        <v>13</v>
      </c>
      <c r="I1159" t="s">
        <v>43</v>
      </c>
      <c r="J1159" t="s">
        <v>80</v>
      </c>
      <c r="K1159" t="s">
        <v>16</v>
      </c>
      <c r="L1159" t="s">
        <v>232</v>
      </c>
      <c r="M1159" t="s">
        <v>330</v>
      </c>
      <c r="N1159" s="2" t="str">
        <f t="shared" si="18"/>
        <v/>
      </c>
      <c r="O1159">
        <v>4.4240000000000004</v>
      </c>
      <c r="P1159">
        <v>1.804</v>
      </c>
      <c r="Q1159">
        <v>1.494</v>
      </c>
      <c r="R1159">
        <v>5</v>
      </c>
      <c r="S1159" t="str">
        <f>IF(datos_limpios[[#This Row],[Seating Capacity ]]&gt;4,"SI","NO")</f>
        <v>SI</v>
      </c>
      <c r="T1159">
        <v>50</v>
      </c>
    </row>
    <row r="1160" spans="1:20" x14ac:dyDescent="0.3">
      <c r="A1160" t="s">
        <v>119</v>
      </c>
      <c r="B1160" t="s">
        <v>329</v>
      </c>
      <c r="C1160">
        <v>1454</v>
      </c>
      <c r="D1160" s="3">
        <v>2675000</v>
      </c>
      <c r="E1160" s="1">
        <f>datos_limpios[[#This Row],[Price INR   ]]*0.011</f>
        <v>29425</v>
      </c>
      <c r="F1160">
        <v>2016</v>
      </c>
      <c r="G1160">
        <v>28000</v>
      </c>
      <c r="H1160" t="s">
        <v>13</v>
      </c>
      <c r="I1160" t="s">
        <v>43</v>
      </c>
      <c r="J1160" t="s">
        <v>80</v>
      </c>
      <c r="K1160" t="s">
        <v>16</v>
      </c>
      <c r="L1160" t="s">
        <v>232</v>
      </c>
      <c r="M1160" t="s">
        <v>330</v>
      </c>
      <c r="N1160" s="2" t="str">
        <f t="shared" si="18"/>
        <v/>
      </c>
      <c r="O1160">
        <v>4.6859999999999999</v>
      </c>
      <c r="P1160">
        <v>1.81</v>
      </c>
      <c r="Q1160">
        <v>1.4419999999999999</v>
      </c>
      <c r="R1160">
        <v>5</v>
      </c>
      <c r="S1160" t="str">
        <f>IF(datos_limpios[[#This Row],[Seating Capacity ]]&gt;4,"SI","NO")</f>
        <v>SI</v>
      </c>
      <c r="T1160">
        <v>66</v>
      </c>
    </row>
    <row r="1161" spans="1:20" x14ac:dyDescent="0.3">
      <c r="A1161" t="s">
        <v>149</v>
      </c>
      <c r="B1161" t="s">
        <v>319</v>
      </c>
      <c r="C1161">
        <v>1560</v>
      </c>
      <c r="D1161" s="3">
        <v>1729000</v>
      </c>
      <c r="E1161" s="1">
        <f>datos_limpios[[#This Row],[Price INR   ]]*0.011</f>
        <v>19019</v>
      </c>
      <c r="F1161">
        <v>2020</v>
      </c>
      <c r="G1161">
        <v>27000</v>
      </c>
      <c r="H1161" t="s">
        <v>13</v>
      </c>
      <c r="I1161" t="s">
        <v>43</v>
      </c>
      <c r="J1161" t="s">
        <v>80</v>
      </c>
      <c r="K1161" t="s">
        <v>16</v>
      </c>
      <c r="L1161" t="s">
        <v>320</v>
      </c>
      <c r="M1161" t="s">
        <v>321</v>
      </c>
      <c r="N1161" s="2" t="str">
        <f t="shared" si="18"/>
        <v/>
      </c>
      <c r="O1161">
        <v>4.6550000000000002</v>
      </c>
      <c r="P1161">
        <v>1.835</v>
      </c>
      <c r="Q1161">
        <v>1.76</v>
      </c>
      <c r="R1161">
        <v>5</v>
      </c>
      <c r="S1161" t="str">
        <f>IF(datos_limpios[[#This Row],[Seating Capacity ]]&gt;4,"SI","NO")</f>
        <v>SI</v>
      </c>
      <c r="T1161">
        <v>60</v>
      </c>
    </row>
    <row r="1162" spans="1:20" x14ac:dyDescent="0.3">
      <c r="A1162" t="s">
        <v>149</v>
      </c>
      <c r="B1162" t="s">
        <v>1198</v>
      </c>
      <c r="C1162">
        <v>1566</v>
      </c>
      <c r="D1162" s="3">
        <v>1925000</v>
      </c>
      <c r="E1162" s="1">
        <f>datos_limpios[[#This Row],[Price INR   ]]*0.011</f>
        <v>21175</v>
      </c>
      <c r="F1162">
        <v>2021</v>
      </c>
      <c r="G1162">
        <v>19000</v>
      </c>
      <c r="H1162" t="s">
        <v>13</v>
      </c>
      <c r="I1162" t="s">
        <v>43</v>
      </c>
      <c r="J1162" t="s">
        <v>80</v>
      </c>
      <c r="K1162" t="s">
        <v>16</v>
      </c>
      <c r="L1162" t="s">
        <v>320</v>
      </c>
      <c r="M1162" t="s">
        <v>321</v>
      </c>
      <c r="N1162" s="2" t="str">
        <f t="shared" si="18"/>
        <v/>
      </c>
      <c r="O1162">
        <v>4.72</v>
      </c>
      <c r="P1162">
        <v>1.835</v>
      </c>
      <c r="Q1162">
        <v>1.76</v>
      </c>
      <c r="R1162">
        <v>6</v>
      </c>
      <c r="S1162" t="str">
        <f>IF(datos_limpios[[#This Row],[Seating Capacity ]]&gt;4,"SI","NO")</f>
        <v>SI</v>
      </c>
      <c r="T1162">
        <v>60</v>
      </c>
    </row>
    <row r="1163" spans="1:20" x14ac:dyDescent="0.3">
      <c r="A1163" t="s">
        <v>55</v>
      </c>
      <c r="B1163" t="s">
        <v>934</v>
      </c>
      <c r="C1163">
        <v>1614</v>
      </c>
      <c r="D1163" s="3">
        <v>254999</v>
      </c>
      <c r="E1163" s="1">
        <f>datos_limpios[[#This Row],[Price INR   ]]*0.011</f>
        <v>2804.989</v>
      </c>
      <c r="F1163">
        <v>2016</v>
      </c>
      <c r="G1163">
        <v>57159</v>
      </c>
      <c r="H1163" t="s">
        <v>13</v>
      </c>
      <c r="I1163" t="s">
        <v>14</v>
      </c>
      <c r="J1163" t="s">
        <v>80</v>
      </c>
      <c r="K1163" t="s">
        <v>16</v>
      </c>
      <c r="L1163" t="s">
        <v>402</v>
      </c>
      <c r="M1163" t="s">
        <v>403</v>
      </c>
      <c r="N1163" s="2" t="str">
        <f t="shared" si="18"/>
        <v/>
      </c>
      <c r="O1163">
        <v>3.6789999999999998</v>
      </c>
      <c r="P1163">
        <v>1.579</v>
      </c>
      <c r="Q1163">
        <v>1.478</v>
      </c>
      <c r="R1163">
        <v>5</v>
      </c>
      <c r="S1163" t="str">
        <f>IF(datos_limpios[[#This Row],[Seating Capacity ]]&gt;4,"SI","NO")</f>
        <v>SI</v>
      </c>
      <c r="T1163">
        <v>28</v>
      </c>
    </row>
    <row r="1164" spans="1:20" x14ac:dyDescent="0.3">
      <c r="A1164" t="s">
        <v>55</v>
      </c>
      <c r="B1164" t="s">
        <v>934</v>
      </c>
      <c r="C1164">
        <v>1624</v>
      </c>
      <c r="D1164" s="3">
        <v>320000</v>
      </c>
      <c r="E1164" s="1">
        <f>datos_limpios[[#This Row],[Price INR   ]]*0.011</f>
        <v>3520</v>
      </c>
      <c r="F1164">
        <v>2016</v>
      </c>
      <c r="G1164">
        <v>64000</v>
      </c>
      <c r="H1164" t="s">
        <v>13</v>
      </c>
      <c r="I1164" t="s">
        <v>14</v>
      </c>
      <c r="J1164" t="s">
        <v>80</v>
      </c>
      <c r="K1164" t="s">
        <v>16</v>
      </c>
      <c r="L1164" t="s">
        <v>402</v>
      </c>
      <c r="M1164" t="s">
        <v>403</v>
      </c>
      <c r="N1164" s="2" t="str">
        <f t="shared" si="18"/>
        <v/>
      </c>
      <c r="O1164">
        <v>3.6789999999999998</v>
      </c>
      <c r="P1164">
        <v>1.579</v>
      </c>
      <c r="Q1164">
        <v>1.478</v>
      </c>
      <c r="R1164">
        <v>5</v>
      </c>
      <c r="S1164" t="str">
        <f>IF(datos_limpios[[#This Row],[Seating Capacity ]]&gt;4,"SI","NO")</f>
        <v>SI</v>
      </c>
      <c r="T1164">
        <v>28</v>
      </c>
    </row>
    <row r="1165" spans="1:20" x14ac:dyDescent="0.3">
      <c r="A1165" t="s">
        <v>55</v>
      </c>
      <c r="B1165" t="s">
        <v>401</v>
      </c>
      <c r="C1165">
        <v>1627</v>
      </c>
      <c r="D1165" s="3">
        <v>375000</v>
      </c>
      <c r="E1165" s="1">
        <f>datos_limpios[[#This Row],[Price INR   ]]*0.011</f>
        <v>4125</v>
      </c>
      <c r="F1165">
        <v>2019</v>
      </c>
      <c r="G1165">
        <v>55000</v>
      </c>
      <c r="H1165" t="s">
        <v>13</v>
      </c>
      <c r="I1165" t="s">
        <v>14</v>
      </c>
      <c r="J1165" t="s">
        <v>80</v>
      </c>
      <c r="K1165" t="s">
        <v>16</v>
      </c>
      <c r="L1165" t="s">
        <v>402</v>
      </c>
      <c r="M1165" t="s">
        <v>403</v>
      </c>
      <c r="N1165" s="2" t="str">
        <f t="shared" si="18"/>
        <v/>
      </c>
      <c r="O1165">
        <v>3.6789999999999998</v>
      </c>
      <c r="P1165">
        <v>1.579</v>
      </c>
      <c r="Q1165">
        <v>1.478</v>
      </c>
      <c r="R1165">
        <v>5</v>
      </c>
      <c r="S1165" t="str">
        <f>IF(datos_limpios[[#This Row],[Seating Capacity ]]&gt;4,"SI","NO")</f>
        <v>SI</v>
      </c>
      <c r="T1165">
        <v>28</v>
      </c>
    </row>
    <row r="1166" spans="1:20" x14ac:dyDescent="0.3">
      <c r="A1166" t="s">
        <v>55</v>
      </c>
      <c r="B1166" t="s">
        <v>148</v>
      </c>
      <c r="C1166">
        <v>1642</v>
      </c>
      <c r="D1166" s="3">
        <v>470000</v>
      </c>
      <c r="E1166" s="1">
        <f>datos_limpios[[#This Row],[Price INR   ]]*0.011</f>
        <v>5170</v>
      </c>
      <c r="F1166">
        <v>2019</v>
      </c>
      <c r="G1166">
        <v>11183</v>
      </c>
      <c r="H1166" t="s">
        <v>13</v>
      </c>
      <c r="I1166" t="s">
        <v>43</v>
      </c>
      <c r="J1166" t="s">
        <v>80</v>
      </c>
      <c r="K1166" t="s">
        <v>16</v>
      </c>
      <c r="L1166" t="s">
        <v>57</v>
      </c>
      <c r="M1166" t="s">
        <v>58</v>
      </c>
      <c r="N1166" s="2" t="str">
        <f t="shared" si="18"/>
        <v/>
      </c>
      <c r="O1166">
        <v>3.6789999999999998</v>
      </c>
      <c r="P1166">
        <v>1.579</v>
      </c>
      <c r="Q1166">
        <v>1.478</v>
      </c>
      <c r="R1166">
        <v>5</v>
      </c>
      <c r="S1166" t="str">
        <f>IF(datos_limpios[[#This Row],[Seating Capacity ]]&gt;4,"SI","NO")</f>
        <v>SI</v>
      </c>
      <c r="T1166">
        <v>28</v>
      </c>
    </row>
    <row r="1167" spans="1:20" x14ac:dyDescent="0.3">
      <c r="A1167" t="s">
        <v>46</v>
      </c>
      <c r="B1167" t="s">
        <v>333</v>
      </c>
      <c r="C1167">
        <v>1659</v>
      </c>
      <c r="D1167" s="3">
        <v>225000</v>
      </c>
      <c r="E1167" s="1">
        <f>datos_limpios[[#This Row],[Price INR   ]]*0.011</f>
        <v>2475</v>
      </c>
      <c r="F1167">
        <v>2012</v>
      </c>
      <c r="G1167">
        <v>69000</v>
      </c>
      <c r="H1167" t="s">
        <v>13</v>
      </c>
      <c r="I1167" t="s">
        <v>14</v>
      </c>
      <c r="J1167" t="s">
        <v>80</v>
      </c>
      <c r="K1167" t="s">
        <v>16</v>
      </c>
      <c r="L1167" t="s">
        <v>215</v>
      </c>
      <c r="M1167" t="s">
        <v>334</v>
      </c>
      <c r="N1167" s="2" t="str">
        <f t="shared" si="18"/>
        <v/>
      </c>
      <c r="O1167">
        <v>4</v>
      </c>
      <c r="P1167">
        <v>1.6419999999999999</v>
      </c>
      <c r="Q1167">
        <v>1.522</v>
      </c>
      <c r="R1167">
        <v>5</v>
      </c>
      <c r="S1167" t="str">
        <f>IF(datos_limpios[[#This Row],[Seating Capacity ]]&gt;4,"SI","NO")</f>
        <v>SI</v>
      </c>
      <c r="T1167">
        <v>45</v>
      </c>
    </row>
    <row r="1168" spans="1:20" x14ac:dyDescent="0.3">
      <c r="A1168" t="s">
        <v>46</v>
      </c>
      <c r="B1168" t="s">
        <v>1171</v>
      </c>
      <c r="C1168">
        <v>1686</v>
      </c>
      <c r="D1168" s="3">
        <v>1625000</v>
      </c>
      <c r="E1168" s="1">
        <f>datos_limpios[[#This Row],[Price INR   ]]*0.011</f>
        <v>17875</v>
      </c>
      <c r="F1168">
        <v>2021</v>
      </c>
      <c r="G1168">
        <v>7900</v>
      </c>
      <c r="H1168" t="s">
        <v>13</v>
      </c>
      <c r="I1168" t="s">
        <v>43</v>
      </c>
      <c r="J1168" t="s">
        <v>80</v>
      </c>
      <c r="K1168" t="s">
        <v>16</v>
      </c>
      <c r="L1168" t="s">
        <v>57</v>
      </c>
      <c r="M1168" t="s">
        <v>1049</v>
      </c>
      <c r="N1168" s="2" t="str">
        <f t="shared" si="18"/>
        <v/>
      </c>
      <c r="O1168">
        <v>4.2249999999999996</v>
      </c>
      <c r="P1168">
        <v>1.76</v>
      </c>
      <c r="Q1168">
        <v>1.6120000000000001</v>
      </c>
      <c r="R1168">
        <v>5</v>
      </c>
      <c r="S1168" t="str">
        <f>IF(datos_limpios[[#This Row],[Seating Capacity ]]&gt;4,"SI","NO")</f>
        <v>SI</v>
      </c>
      <c r="T1168">
        <v>50</v>
      </c>
    </row>
    <row r="1169" spans="1:20" x14ac:dyDescent="0.3">
      <c r="A1169" t="s">
        <v>63</v>
      </c>
      <c r="B1169" t="s">
        <v>646</v>
      </c>
      <c r="C1169">
        <v>1700</v>
      </c>
      <c r="D1169" s="3">
        <v>114999</v>
      </c>
      <c r="E1169" s="1">
        <f>datos_limpios[[#This Row],[Price INR   ]]*0.011</f>
        <v>1264.989</v>
      </c>
      <c r="F1169">
        <v>2012</v>
      </c>
      <c r="G1169">
        <v>93000</v>
      </c>
      <c r="H1169" t="s">
        <v>13</v>
      </c>
      <c r="I1169" t="s">
        <v>14</v>
      </c>
      <c r="J1169" t="s">
        <v>80</v>
      </c>
      <c r="K1169" t="s">
        <v>23</v>
      </c>
      <c r="L1169" t="s">
        <v>516</v>
      </c>
      <c r="M1169" t="s">
        <v>550</v>
      </c>
      <c r="N1169" s="2" t="str">
        <f t="shared" si="18"/>
        <v/>
      </c>
      <c r="O1169">
        <v>4.4130000000000003</v>
      </c>
      <c r="P1169">
        <v>1.7030000000000001</v>
      </c>
      <c r="Q1169">
        <v>1.55</v>
      </c>
      <c r="R1169">
        <v>5</v>
      </c>
      <c r="S1169" t="str">
        <f>IF(datos_limpios[[#This Row],[Seating Capacity ]]&gt;4,"SI","NO")</f>
        <v>SI</v>
      </c>
      <c r="T1169">
        <v>44</v>
      </c>
    </row>
    <row r="1170" spans="1:20" x14ac:dyDescent="0.3">
      <c r="A1170" t="s">
        <v>63</v>
      </c>
      <c r="B1170" t="s">
        <v>687</v>
      </c>
      <c r="C1170">
        <v>1705</v>
      </c>
      <c r="D1170" s="3">
        <v>379000</v>
      </c>
      <c r="E1170" s="1">
        <f>datos_limpios[[#This Row],[Price INR   ]]*0.011</f>
        <v>4169</v>
      </c>
      <c r="F1170">
        <v>2018</v>
      </c>
      <c r="G1170">
        <v>29434</v>
      </c>
      <c r="H1170" t="s">
        <v>13</v>
      </c>
      <c r="I1170" t="s">
        <v>14</v>
      </c>
      <c r="J1170" t="s">
        <v>80</v>
      </c>
      <c r="K1170" t="s">
        <v>23</v>
      </c>
      <c r="L1170" t="s">
        <v>115</v>
      </c>
      <c r="M1170" t="s">
        <v>116</v>
      </c>
      <c r="N1170" s="2" t="str">
        <f t="shared" si="18"/>
        <v/>
      </c>
      <c r="O1170">
        <v>3.746</v>
      </c>
      <c r="P1170">
        <v>1.647</v>
      </c>
      <c r="Q1170">
        <v>1.5349999999999999</v>
      </c>
      <c r="R1170">
        <v>5</v>
      </c>
      <c r="S1170" t="str">
        <f>IF(datos_limpios[[#This Row],[Seating Capacity ]]&gt;4,"SI","NO")</f>
        <v>SI</v>
      </c>
      <c r="T1170">
        <v>35</v>
      </c>
    </row>
    <row r="1171" spans="1:20" x14ac:dyDescent="0.3">
      <c r="A1171" t="s">
        <v>63</v>
      </c>
      <c r="B1171" t="s">
        <v>152</v>
      </c>
      <c r="C1171">
        <v>1712</v>
      </c>
      <c r="D1171" s="3">
        <v>475000</v>
      </c>
      <c r="E1171" s="1">
        <f>datos_limpios[[#This Row],[Price INR   ]]*0.011</f>
        <v>5225</v>
      </c>
      <c r="F1171">
        <v>2017</v>
      </c>
      <c r="G1171">
        <v>34867</v>
      </c>
      <c r="H1171" t="s">
        <v>13</v>
      </c>
      <c r="I1171" t="s">
        <v>43</v>
      </c>
      <c r="J1171" t="s">
        <v>80</v>
      </c>
      <c r="K1171" t="s">
        <v>23</v>
      </c>
      <c r="L1171" t="s">
        <v>100</v>
      </c>
      <c r="M1171" t="s">
        <v>113</v>
      </c>
      <c r="N1171" s="2" t="str">
        <f t="shared" si="18"/>
        <v/>
      </c>
      <c r="O1171">
        <v>3.746</v>
      </c>
      <c r="P1171">
        <v>1.647</v>
      </c>
      <c r="Q1171">
        <v>1.5349999999999999</v>
      </c>
      <c r="R1171">
        <v>5</v>
      </c>
      <c r="S1171" t="str">
        <f>IF(datos_limpios[[#This Row],[Seating Capacity ]]&gt;4,"SI","NO")</f>
        <v>SI</v>
      </c>
      <c r="T1171">
        <v>35</v>
      </c>
    </row>
    <row r="1172" spans="1:20" x14ac:dyDescent="0.3">
      <c r="A1172" t="s">
        <v>63</v>
      </c>
      <c r="B1172" t="s">
        <v>559</v>
      </c>
      <c r="C1172">
        <v>1722</v>
      </c>
      <c r="D1172" s="3">
        <v>585000</v>
      </c>
      <c r="E1172" s="1">
        <f>datos_limpios[[#This Row],[Price INR   ]]*0.011</f>
        <v>6435</v>
      </c>
      <c r="F1172">
        <v>2019</v>
      </c>
      <c r="G1172">
        <v>12000</v>
      </c>
      <c r="H1172" t="s">
        <v>13</v>
      </c>
      <c r="I1172" t="s">
        <v>43</v>
      </c>
      <c r="J1172" t="s">
        <v>80</v>
      </c>
      <c r="K1172" t="s">
        <v>16</v>
      </c>
      <c r="L1172" t="s">
        <v>100</v>
      </c>
      <c r="M1172" t="s">
        <v>113</v>
      </c>
      <c r="N1172" s="2" t="str">
        <f t="shared" si="18"/>
        <v/>
      </c>
      <c r="O1172">
        <v>3.746</v>
      </c>
      <c r="P1172">
        <v>1.647</v>
      </c>
      <c r="Q1172">
        <v>1.5349999999999999</v>
      </c>
      <c r="R1172">
        <v>5</v>
      </c>
      <c r="S1172" t="str">
        <f>IF(datos_limpios[[#This Row],[Seating Capacity ]]&gt;4,"SI","NO")</f>
        <v>SI</v>
      </c>
      <c r="T1172">
        <v>35</v>
      </c>
    </row>
    <row r="1173" spans="1:20" x14ac:dyDescent="0.3">
      <c r="A1173" t="s">
        <v>63</v>
      </c>
      <c r="B1173" t="s">
        <v>1029</v>
      </c>
      <c r="C1173">
        <v>1725</v>
      </c>
      <c r="D1173" s="3">
        <v>750000</v>
      </c>
      <c r="E1173" s="1">
        <f>datos_limpios[[#This Row],[Price INR   ]]*0.011</f>
        <v>8250</v>
      </c>
      <c r="F1173">
        <v>2019</v>
      </c>
      <c r="G1173">
        <v>33000</v>
      </c>
      <c r="H1173" t="s">
        <v>13</v>
      </c>
      <c r="I1173" t="s">
        <v>14</v>
      </c>
      <c r="J1173" t="s">
        <v>80</v>
      </c>
      <c r="K1173" t="s">
        <v>16</v>
      </c>
      <c r="L1173" t="s">
        <v>17</v>
      </c>
      <c r="M1173" t="s">
        <v>388</v>
      </c>
      <c r="N1173" s="2" t="str">
        <f t="shared" si="18"/>
        <v/>
      </c>
      <c r="O1173">
        <v>3.9940000000000002</v>
      </c>
      <c r="P1173">
        <v>1.8109999999999999</v>
      </c>
      <c r="Q1173">
        <v>1.607</v>
      </c>
      <c r="R1173">
        <v>5</v>
      </c>
      <c r="S1173" t="str">
        <f>IF(datos_limpios[[#This Row],[Seating Capacity ]]&gt;4,"SI","NO")</f>
        <v>SI</v>
      </c>
      <c r="T1173">
        <v>44</v>
      </c>
    </row>
    <row r="1174" spans="1:20" x14ac:dyDescent="0.3">
      <c r="A1174" t="s">
        <v>31</v>
      </c>
      <c r="B1174" t="s">
        <v>708</v>
      </c>
      <c r="C1174">
        <v>1754</v>
      </c>
      <c r="D1174" s="3">
        <v>300000</v>
      </c>
      <c r="E1174" s="1">
        <f>datos_limpios[[#This Row],[Price INR   ]]*0.011</f>
        <v>3300</v>
      </c>
      <c r="F1174">
        <v>2011</v>
      </c>
      <c r="G1174">
        <v>49200</v>
      </c>
      <c r="H1174" t="s">
        <v>13</v>
      </c>
      <c r="I1174" t="s">
        <v>14</v>
      </c>
      <c r="J1174" t="s">
        <v>80</v>
      </c>
      <c r="K1174" t="s">
        <v>16</v>
      </c>
      <c r="L1174" t="s">
        <v>709</v>
      </c>
      <c r="M1174" t="s">
        <v>710</v>
      </c>
      <c r="N1174" s="2" t="str">
        <f t="shared" si="18"/>
        <v/>
      </c>
      <c r="O1174">
        <v>4.2649999999999997</v>
      </c>
      <c r="P1174">
        <v>1.6950000000000001</v>
      </c>
      <c r="Q1174">
        <v>1.51</v>
      </c>
      <c r="R1174">
        <v>5</v>
      </c>
      <c r="S1174" t="str">
        <f>IF(datos_limpios[[#This Row],[Seating Capacity ]]&gt;4,"SI","NO")</f>
        <v>SI</v>
      </c>
      <c r="T1174">
        <v>45</v>
      </c>
    </row>
    <row r="1175" spans="1:20" x14ac:dyDescent="0.3">
      <c r="A1175" t="s">
        <v>31</v>
      </c>
      <c r="B1175" t="s">
        <v>238</v>
      </c>
      <c r="C1175">
        <v>1759</v>
      </c>
      <c r="D1175" s="3">
        <v>375000</v>
      </c>
      <c r="E1175" s="1">
        <f>datos_limpios[[#This Row],[Price INR   ]]*0.011</f>
        <v>4125</v>
      </c>
      <c r="F1175">
        <v>2011</v>
      </c>
      <c r="G1175">
        <v>77000</v>
      </c>
      <c r="H1175" t="s">
        <v>13</v>
      </c>
      <c r="I1175" t="s">
        <v>14</v>
      </c>
      <c r="J1175" t="s">
        <v>80</v>
      </c>
      <c r="K1175" t="s">
        <v>16</v>
      </c>
      <c r="L1175" t="s">
        <v>977</v>
      </c>
      <c r="M1175" t="s">
        <v>978</v>
      </c>
      <c r="N1175" s="2" t="str">
        <f t="shared" si="18"/>
        <v/>
      </c>
      <c r="O1175">
        <v>4.54</v>
      </c>
      <c r="P1175">
        <v>1.76</v>
      </c>
      <c r="Q1175">
        <v>1.48</v>
      </c>
      <c r="R1175">
        <v>5</v>
      </c>
      <c r="S1175" t="str">
        <f>IF(datos_limpios[[#This Row],[Seating Capacity ]]&gt;4,"SI","NO")</f>
        <v>SI</v>
      </c>
      <c r="T1175">
        <v>55</v>
      </c>
    </row>
    <row r="1176" spans="1:20" x14ac:dyDescent="0.3">
      <c r="A1176" t="s">
        <v>31</v>
      </c>
      <c r="B1176" t="s">
        <v>1299</v>
      </c>
      <c r="C1176">
        <v>1761</v>
      </c>
      <c r="D1176" s="3">
        <v>434999</v>
      </c>
      <c r="E1176" s="1">
        <f>datos_limpios[[#This Row],[Price INR   ]]*0.011</f>
        <v>4784.9889999999996</v>
      </c>
      <c r="F1176">
        <v>2015</v>
      </c>
      <c r="G1176">
        <v>32545</v>
      </c>
      <c r="H1176" t="s">
        <v>13</v>
      </c>
      <c r="I1176" t="s">
        <v>14</v>
      </c>
      <c r="J1176" t="s">
        <v>80</v>
      </c>
      <c r="K1176" t="s">
        <v>16</v>
      </c>
      <c r="L1176" t="s">
        <v>29</v>
      </c>
      <c r="M1176" t="s">
        <v>1300</v>
      </c>
      <c r="N1176" s="2" t="str">
        <f t="shared" si="18"/>
        <v/>
      </c>
      <c r="O1176">
        <v>3.895</v>
      </c>
      <c r="P1176">
        <v>1.7350000000000001</v>
      </c>
      <c r="Q1176">
        <v>1.5549999999999999</v>
      </c>
      <c r="R1176">
        <v>5</v>
      </c>
      <c r="S1176" t="str">
        <f>IF(datos_limpios[[#This Row],[Seating Capacity ]]&gt;4,"SI","NO")</f>
        <v>SI</v>
      </c>
      <c r="T1176">
        <v>45</v>
      </c>
    </row>
    <row r="1177" spans="1:20" x14ac:dyDescent="0.3">
      <c r="A1177" t="s">
        <v>31</v>
      </c>
      <c r="B1177" t="s">
        <v>238</v>
      </c>
      <c r="C1177">
        <v>1765</v>
      </c>
      <c r="D1177" s="3">
        <v>493000</v>
      </c>
      <c r="E1177" s="1">
        <f>datos_limpios[[#This Row],[Price INR   ]]*0.011</f>
        <v>5423</v>
      </c>
      <c r="F1177">
        <v>2012</v>
      </c>
      <c r="G1177">
        <v>28732</v>
      </c>
      <c r="H1177" t="s">
        <v>13</v>
      </c>
      <c r="I1177" t="s">
        <v>14</v>
      </c>
      <c r="J1177" t="s">
        <v>80</v>
      </c>
      <c r="K1177" t="s">
        <v>16</v>
      </c>
      <c r="L1177" t="s">
        <v>48</v>
      </c>
      <c r="M1177" t="s">
        <v>127</v>
      </c>
      <c r="N1177" s="2" t="str">
        <f t="shared" si="18"/>
        <v/>
      </c>
      <c r="O1177">
        <v>4.54</v>
      </c>
      <c r="P1177">
        <v>1.76</v>
      </c>
      <c r="Q1177">
        <v>1.48</v>
      </c>
      <c r="R1177">
        <v>5</v>
      </c>
      <c r="S1177" t="str">
        <f>IF(datos_limpios[[#This Row],[Seating Capacity ]]&gt;4,"SI","NO")</f>
        <v>SI</v>
      </c>
      <c r="T1177">
        <v>55</v>
      </c>
    </row>
    <row r="1178" spans="1:20" x14ac:dyDescent="0.3">
      <c r="A1178" t="s">
        <v>31</v>
      </c>
      <c r="B1178" t="s">
        <v>1464</v>
      </c>
      <c r="C1178">
        <v>1767</v>
      </c>
      <c r="D1178" s="3">
        <v>555000</v>
      </c>
      <c r="E1178" s="1">
        <f>datos_limpios[[#This Row],[Price INR   ]]*0.011</f>
        <v>6105</v>
      </c>
      <c r="F1178">
        <v>2010</v>
      </c>
      <c r="G1178">
        <v>261236</v>
      </c>
      <c r="H1178" t="s">
        <v>13</v>
      </c>
      <c r="I1178" t="s">
        <v>14</v>
      </c>
      <c r="J1178" t="s">
        <v>80</v>
      </c>
      <c r="K1178" t="s">
        <v>16</v>
      </c>
      <c r="L1178" t="s">
        <v>166</v>
      </c>
      <c r="M1178" t="s">
        <v>579</v>
      </c>
      <c r="N1178" s="2" t="str">
        <f t="shared" si="18"/>
        <v/>
      </c>
      <c r="O1178">
        <v>4.5549999999999997</v>
      </c>
      <c r="P1178">
        <v>1.77</v>
      </c>
      <c r="Q1178">
        <v>1.7549999999999999</v>
      </c>
      <c r="R1178">
        <v>8</v>
      </c>
      <c r="S1178" t="str">
        <f>IF(datos_limpios[[#This Row],[Seating Capacity ]]&gt;4,"SI","NO")</f>
        <v>SI</v>
      </c>
      <c r="T1178">
        <v>55</v>
      </c>
    </row>
    <row r="1179" spans="1:20" x14ac:dyDescent="0.3">
      <c r="A1179" t="s">
        <v>31</v>
      </c>
      <c r="B1179" t="s">
        <v>1034</v>
      </c>
      <c r="C1179">
        <v>1776</v>
      </c>
      <c r="D1179" s="3">
        <v>735000</v>
      </c>
      <c r="E1179" s="1">
        <f>datos_limpios[[#This Row],[Price INR   ]]*0.011</f>
        <v>8084.9999999999991</v>
      </c>
      <c r="F1179">
        <v>2019</v>
      </c>
      <c r="G1179">
        <v>55000</v>
      </c>
      <c r="H1179" t="s">
        <v>13</v>
      </c>
      <c r="I1179" t="s">
        <v>14</v>
      </c>
      <c r="J1179" t="s">
        <v>80</v>
      </c>
      <c r="K1179" t="s">
        <v>16</v>
      </c>
      <c r="L1179" t="s">
        <v>29</v>
      </c>
      <c r="M1179" t="s">
        <v>34</v>
      </c>
      <c r="N1179" s="2" t="str">
        <f t="shared" si="18"/>
        <v/>
      </c>
      <c r="O1179">
        <v>3.9950000000000001</v>
      </c>
      <c r="P1179">
        <v>1.7450000000000001</v>
      </c>
      <c r="Q1179">
        <v>1.51</v>
      </c>
      <c r="R1179">
        <v>5</v>
      </c>
      <c r="S1179" t="str">
        <f>IF(datos_limpios[[#This Row],[Seating Capacity ]]&gt;4,"SI","NO")</f>
        <v>SI</v>
      </c>
      <c r="T1179">
        <v>37</v>
      </c>
    </row>
    <row r="1180" spans="1:20" x14ac:dyDescent="0.3">
      <c r="A1180" t="s">
        <v>31</v>
      </c>
      <c r="B1180" t="s">
        <v>219</v>
      </c>
      <c r="C1180">
        <v>1815</v>
      </c>
      <c r="D1180" s="3">
        <v>1599000</v>
      </c>
      <c r="E1180" s="1">
        <f>datos_limpios[[#This Row],[Price INR   ]]*0.011</f>
        <v>17589</v>
      </c>
      <c r="F1180">
        <v>2015</v>
      </c>
      <c r="G1180">
        <v>92355</v>
      </c>
      <c r="H1180" t="s">
        <v>13</v>
      </c>
      <c r="I1180" t="s">
        <v>43</v>
      </c>
      <c r="J1180" t="s">
        <v>80</v>
      </c>
      <c r="K1180" t="s">
        <v>16</v>
      </c>
      <c r="L1180" t="s">
        <v>154</v>
      </c>
      <c r="M1180" t="s">
        <v>220</v>
      </c>
      <c r="N1180" s="2" t="str">
        <f t="shared" si="18"/>
        <v/>
      </c>
      <c r="O1180">
        <v>4.8250000000000002</v>
      </c>
      <c r="P1180">
        <v>1.825</v>
      </c>
      <c r="Q1180">
        <v>1.48</v>
      </c>
      <c r="R1180">
        <v>5</v>
      </c>
      <c r="S1180" t="str">
        <f>IF(datos_limpios[[#This Row],[Seating Capacity ]]&gt;4,"SI","NO")</f>
        <v>SI</v>
      </c>
      <c r="T1180">
        <v>65</v>
      </c>
    </row>
    <row r="1181" spans="1:20" x14ac:dyDescent="0.3">
      <c r="A1181" t="s">
        <v>31</v>
      </c>
      <c r="B1181" t="s">
        <v>1453</v>
      </c>
      <c r="C1181">
        <v>1831</v>
      </c>
      <c r="D1181" s="3">
        <v>1950000</v>
      </c>
      <c r="E1181" s="1">
        <f>datos_limpios[[#This Row],[Price INR   ]]*0.011</f>
        <v>21450</v>
      </c>
      <c r="F1181">
        <v>2018</v>
      </c>
      <c r="G1181">
        <v>54000</v>
      </c>
      <c r="H1181" t="s">
        <v>13</v>
      </c>
      <c r="I1181" t="s">
        <v>43</v>
      </c>
      <c r="J1181" t="s">
        <v>80</v>
      </c>
      <c r="K1181" t="s">
        <v>16</v>
      </c>
      <c r="L1181" t="s">
        <v>555</v>
      </c>
      <c r="M1181" t="s">
        <v>556</v>
      </c>
      <c r="N1181" s="2" t="str">
        <f t="shared" si="18"/>
        <v/>
      </c>
      <c r="O1181">
        <v>4.7350000000000003</v>
      </c>
      <c r="P1181">
        <v>1.83</v>
      </c>
      <c r="Q1181">
        <v>1.7949999999999999</v>
      </c>
      <c r="R1181">
        <v>7</v>
      </c>
      <c r="S1181" t="str">
        <f>IF(datos_limpios[[#This Row],[Seating Capacity ]]&gt;4,"SI","NO")</f>
        <v>SI</v>
      </c>
      <c r="T1181">
        <v>65</v>
      </c>
    </row>
    <row r="1182" spans="1:20" x14ac:dyDescent="0.3">
      <c r="A1182" t="s">
        <v>31</v>
      </c>
      <c r="B1182" t="s">
        <v>554</v>
      </c>
      <c r="C1182">
        <v>1832</v>
      </c>
      <c r="D1182" s="3">
        <v>1964999</v>
      </c>
      <c r="E1182" s="1">
        <f>datos_limpios[[#This Row],[Price INR   ]]*0.011</f>
        <v>21614.988999999998</v>
      </c>
      <c r="F1182">
        <v>2020</v>
      </c>
      <c r="G1182">
        <v>26000</v>
      </c>
      <c r="H1182" t="s">
        <v>13</v>
      </c>
      <c r="I1182" t="s">
        <v>14</v>
      </c>
      <c r="J1182" t="s">
        <v>80</v>
      </c>
      <c r="K1182" t="s">
        <v>16</v>
      </c>
      <c r="L1182" t="s">
        <v>555</v>
      </c>
      <c r="M1182" t="s">
        <v>556</v>
      </c>
      <c r="N1182" s="2" t="str">
        <f t="shared" si="18"/>
        <v/>
      </c>
      <c r="O1182">
        <v>4.7350000000000003</v>
      </c>
      <c r="P1182">
        <v>1.83</v>
      </c>
      <c r="Q1182">
        <v>1.7949999999999999</v>
      </c>
      <c r="R1182">
        <v>7</v>
      </c>
      <c r="S1182" t="str">
        <f>IF(datos_limpios[[#This Row],[Seating Capacity ]]&gt;4,"SI","NO")</f>
        <v>SI</v>
      </c>
      <c r="T1182">
        <v>65</v>
      </c>
    </row>
    <row r="1183" spans="1:20" x14ac:dyDescent="0.3">
      <c r="A1183" t="s">
        <v>68</v>
      </c>
      <c r="B1183" t="s">
        <v>1469</v>
      </c>
      <c r="C1183">
        <v>1889</v>
      </c>
      <c r="D1183" s="3">
        <v>399000</v>
      </c>
      <c r="E1183" s="1">
        <f>datos_limpios[[#This Row],[Price INR   ]]*0.011</f>
        <v>4389</v>
      </c>
      <c r="F1183">
        <v>2014</v>
      </c>
      <c r="G1183">
        <v>88000</v>
      </c>
      <c r="H1183" t="s">
        <v>13</v>
      </c>
      <c r="I1183" t="s">
        <v>43</v>
      </c>
      <c r="J1183" t="s">
        <v>80</v>
      </c>
      <c r="K1183" t="s">
        <v>16</v>
      </c>
      <c r="L1183" t="s">
        <v>215</v>
      </c>
      <c r="M1183" t="s">
        <v>216</v>
      </c>
      <c r="N1183" s="2" t="str">
        <f t="shared" si="18"/>
        <v/>
      </c>
      <c r="O1183">
        <v>4.3840000000000003</v>
      </c>
      <c r="P1183">
        <v>1.6990000000000001</v>
      </c>
      <c r="Q1183">
        <v>1.466</v>
      </c>
      <c r="R1183">
        <v>5</v>
      </c>
      <c r="S1183" t="str">
        <f>IF(datos_limpios[[#This Row],[Seating Capacity ]]&gt;4,"SI","NO")</f>
        <v>SI</v>
      </c>
      <c r="T1183">
        <v>55</v>
      </c>
    </row>
    <row r="1184" spans="1:20" x14ac:dyDescent="0.3">
      <c r="A1184" t="s">
        <v>68</v>
      </c>
      <c r="B1184" t="s">
        <v>479</v>
      </c>
      <c r="C1184">
        <v>1890</v>
      </c>
      <c r="D1184" s="3">
        <v>425000</v>
      </c>
      <c r="E1184" s="1">
        <f>datos_limpios[[#This Row],[Price INR   ]]*0.011</f>
        <v>4675</v>
      </c>
      <c r="F1184">
        <v>2016</v>
      </c>
      <c r="G1184">
        <v>52600</v>
      </c>
      <c r="H1184" t="s">
        <v>13</v>
      </c>
      <c r="I1184" t="s">
        <v>14</v>
      </c>
      <c r="J1184" t="s">
        <v>80</v>
      </c>
      <c r="K1184" t="s">
        <v>16</v>
      </c>
      <c r="L1184" t="s">
        <v>17</v>
      </c>
      <c r="M1184" t="s">
        <v>199</v>
      </c>
      <c r="N1184" s="2" t="str">
        <f t="shared" si="18"/>
        <v/>
      </c>
      <c r="O1184">
        <v>3.9710000000000001</v>
      </c>
      <c r="P1184">
        <v>1.6819999999999999</v>
      </c>
      <c r="Q1184">
        <v>1.4690000000000001</v>
      </c>
      <c r="R1184">
        <v>5</v>
      </c>
      <c r="S1184" t="str">
        <f>IF(datos_limpios[[#This Row],[Seating Capacity ]]&gt;4,"SI","NO")</f>
        <v>SI</v>
      </c>
      <c r="T1184">
        <v>45</v>
      </c>
    </row>
    <row r="1185" spans="1:20" x14ac:dyDescent="0.3">
      <c r="A1185" t="s">
        <v>68</v>
      </c>
      <c r="B1185" t="s">
        <v>1048</v>
      </c>
      <c r="C1185">
        <v>1918</v>
      </c>
      <c r="D1185" s="3">
        <v>1500000</v>
      </c>
      <c r="E1185" s="1">
        <f>datos_limpios[[#This Row],[Price INR   ]]*0.011</f>
        <v>16500</v>
      </c>
      <c r="F1185">
        <v>2021</v>
      </c>
      <c r="G1185">
        <v>31000</v>
      </c>
      <c r="H1185" t="s">
        <v>13</v>
      </c>
      <c r="I1185" t="s">
        <v>43</v>
      </c>
      <c r="J1185" t="s">
        <v>80</v>
      </c>
      <c r="K1185" t="s">
        <v>16</v>
      </c>
      <c r="L1185" t="s">
        <v>57</v>
      </c>
      <c r="M1185" t="s">
        <v>1049</v>
      </c>
      <c r="N1185" s="2" t="str">
        <f t="shared" si="18"/>
        <v/>
      </c>
      <c r="O1185">
        <v>4.2210000000000001</v>
      </c>
      <c r="P1185">
        <v>1.76</v>
      </c>
      <c r="Q1185">
        <v>1.6120000000000001</v>
      </c>
      <c r="R1185">
        <v>5</v>
      </c>
      <c r="S1185" t="str">
        <f>IF(datos_limpios[[#This Row],[Seating Capacity ]]&gt;4,"SI","NO")</f>
        <v>SI</v>
      </c>
      <c r="T1185">
        <v>50</v>
      </c>
    </row>
    <row r="1186" spans="1:20" x14ac:dyDescent="0.3">
      <c r="A1186" t="s">
        <v>68</v>
      </c>
      <c r="B1186" t="s">
        <v>802</v>
      </c>
      <c r="C1186">
        <v>1921</v>
      </c>
      <c r="D1186" s="3">
        <v>3375000</v>
      </c>
      <c r="E1186" s="1">
        <f>datos_limpios[[#This Row],[Price INR   ]]*0.011</f>
        <v>37125</v>
      </c>
      <c r="F1186">
        <v>2021</v>
      </c>
      <c r="G1186">
        <v>25000</v>
      </c>
      <c r="H1186" t="s">
        <v>13</v>
      </c>
      <c r="I1186" t="s">
        <v>43</v>
      </c>
      <c r="J1186" t="s">
        <v>80</v>
      </c>
      <c r="K1186" t="s">
        <v>16</v>
      </c>
      <c r="L1186" t="s">
        <v>274</v>
      </c>
      <c r="M1186" t="s">
        <v>275</v>
      </c>
      <c r="N1186" s="2" t="str">
        <f t="shared" si="18"/>
        <v/>
      </c>
      <c r="O1186">
        <v>4.7009999999999996</v>
      </c>
      <c r="P1186">
        <v>1.839</v>
      </c>
      <c r="Q1186">
        <v>1.6739999999999999</v>
      </c>
      <c r="R1186">
        <v>7</v>
      </c>
      <c r="S1186" t="str">
        <f>IF(datos_limpios[[#This Row],[Seating Capacity ]]&gt;4,"SI","NO")</f>
        <v>SI</v>
      </c>
      <c r="T1186">
        <v>60</v>
      </c>
    </row>
    <row r="1187" spans="1:20" x14ac:dyDescent="0.3">
      <c r="A1187" t="s">
        <v>26</v>
      </c>
      <c r="B1187" t="s">
        <v>110</v>
      </c>
      <c r="C1187">
        <v>440</v>
      </c>
      <c r="D1187" s="3">
        <v>200000</v>
      </c>
      <c r="E1187" s="1">
        <f>datos_limpios[[#This Row],[Price INR   ]]*0.011</f>
        <v>2200</v>
      </c>
      <c r="F1187">
        <v>2013</v>
      </c>
      <c r="G1187">
        <v>57000</v>
      </c>
      <c r="H1187" t="s">
        <v>92</v>
      </c>
      <c r="I1187" t="s">
        <v>14</v>
      </c>
      <c r="J1187" t="s">
        <v>22</v>
      </c>
      <c r="K1187" t="s">
        <v>16</v>
      </c>
      <c r="L1187" t="s">
        <v>87</v>
      </c>
      <c r="M1187" t="s">
        <v>111</v>
      </c>
      <c r="N1187" s="2" t="str">
        <f t="shared" si="18"/>
        <v/>
      </c>
      <c r="O1187">
        <v>3.5649999999999999</v>
      </c>
      <c r="P1187">
        <v>1.5249999999999999</v>
      </c>
      <c r="Q1187">
        <v>1.59</v>
      </c>
      <c r="R1187">
        <v>5</v>
      </c>
      <c r="S1187" t="str">
        <f>IF(datos_limpios[[#This Row],[Seating Capacity ]]&gt;4,"SI","NO")</f>
        <v>SI</v>
      </c>
      <c r="T1187">
        <v>35</v>
      </c>
    </row>
    <row r="1188" spans="1:20" x14ac:dyDescent="0.3">
      <c r="A1188" t="s">
        <v>26</v>
      </c>
      <c r="B1188" t="s">
        <v>110</v>
      </c>
      <c r="C1188">
        <v>466</v>
      </c>
      <c r="D1188" s="3">
        <v>275000</v>
      </c>
      <c r="E1188" s="1">
        <f>datos_limpios[[#This Row],[Price INR   ]]*0.011</f>
        <v>3025</v>
      </c>
      <c r="F1188">
        <v>2013</v>
      </c>
      <c r="G1188">
        <v>76000</v>
      </c>
      <c r="H1188" t="s">
        <v>92</v>
      </c>
      <c r="I1188" t="s">
        <v>14</v>
      </c>
      <c r="J1188" t="s">
        <v>22</v>
      </c>
      <c r="K1188" t="s">
        <v>16</v>
      </c>
      <c r="L1188" t="s">
        <v>87</v>
      </c>
      <c r="M1188" t="s">
        <v>111</v>
      </c>
      <c r="N1188" s="2" t="str">
        <f t="shared" si="18"/>
        <v/>
      </c>
      <c r="O1188">
        <v>3.5649999999999999</v>
      </c>
      <c r="P1188">
        <v>1.5249999999999999</v>
      </c>
      <c r="Q1188">
        <v>1.59</v>
      </c>
      <c r="R1188">
        <v>5</v>
      </c>
      <c r="S1188" t="str">
        <f>IF(datos_limpios[[#This Row],[Seating Capacity ]]&gt;4,"SI","NO")</f>
        <v>SI</v>
      </c>
      <c r="T1188">
        <v>35</v>
      </c>
    </row>
    <row r="1189" spans="1:20" x14ac:dyDescent="0.3">
      <c r="A1189" t="s">
        <v>26</v>
      </c>
      <c r="B1189" t="s">
        <v>1174</v>
      </c>
      <c r="C1189">
        <v>531</v>
      </c>
      <c r="D1189" s="3">
        <v>465000</v>
      </c>
      <c r="E1189" s="1">
        <f>datos_limpios[[#This Row],[Price INR   ]]*0.011</f>
        <v>5115</v>
      </c>
      <c r="F1189">
        <v>2019</v>
      </c>
      <c r="G1189">
        <v>28000</v>
      </c>
      <c r="H1189" t="s">
        <v>92</v>
      </c>
      <c r="I1189" t="s">
        <v>14</v>
      </c>
      <c r="J1189" t="s">
        <v>22</v>
      </c>
      <c r="K1189" t="s">
        <v>16</v>
      </c>
      <c r="L1189" t="s">
        <v>87</v>
      </c>
      <c r="M1189" t="s">
        <v>426</v>
      </c>
      <c r="N1189" s="2" t="str">
        <f t="shared" si="18"/>
        <v/>
      </c>
      <c r="O1189">
        <v>3.61</v>
      </c>
      <c r="P1189">
        <v>1.645</v>
      </c>
      <c r="Q1189">
        <v>1.56</v>
      </c>
      <c r="R1189">
        <v>5</v>
      </c>
      <c r="S1189" t="str">
        <f>IF(datos_limpios[[#This Row],[Seating Capacity ]]&gt;4,"SI","NO")</f>
        <v>SI</v>
      </c>
      <c r="T1189">
        <v>60</v>
      </c>
    </row>
    <row r="1190" spans="1:20" x14ac:dyDescent="0.3">
      <c r="A1190" t="s">
        <v>19</v>
      </c>
      <c r="B1190" t="s">
        <v>91</v>
      </c>
      <c r="C1190">
        <v>975</v>
      </c>
      <c r="D1190" s="3">
        <v>155000</v>
      </c>
      <c r="E1190" s="1">
        <f>datos_limpios[[#This Row],[Price INR   ]]*0.011</f>
        <v>1705</v>
      </c>
      <c r="F1190">
        <v>2011</v>
      </c>
      <c r="G1190">
        <v>90342</v>
      </c>
      <c r="H1190" t="s">
        <v>92</v>
      </c>
      <c r="I1190" t="s">
        <v>14</v>
      </c>
      <c r="J1190" t="s">
        <v>22</v>
      </c>
      <c r="K1190" t="s">
        <v>23</v>
      </c>
      <c r="L1190" t="s">
        <v>75</v>
      </c>
      <c r="M1190" t="s">
        <v>1064</v>
      </c>
      <c r="N1190" s="2" t="str">
        <f t="shared" si="18"/>
        <v/>
      </c>
      <c r="O1190">
        <v>3.4950000000000001</v>
      </c>
      <c r="P1190">
        <v>1.4750000000000001</v>
      </c>
      <c r="Q1190">
        <v>1.46</v>
      </c>
      <c r="R1190">
        <v>5</v>
      </c>
      <c r="S1190" t="str">
        <f>IF(datos_limpios[[#This Row],[Seating Capacity ]]&gt;4,"SI","NO")</f>
        <v>SI</v>
      </c>
      <c r="T1190">
        <v>35</v>
      </c>
    </row>
    <row r="1191" spans="1:20" x14ac:dyDescent="0.3">
      <c r="A1191" t="s">
        <v>19</v>
      </c>
      <c r="B1191" t="s">
        <v>613</v>
      </c>
      <c r="C1191">
        <v>1016</v>
      </c>
      <c r="D1191" s="3">
        <v>265000</v>
      </c>
      <c r="E1191" s="1">
        <f>datos_limpios[[#This Row],[Price INR   ]]*0.011</f>
        <v>2915</v>
      </c>
      <c r="F1191">
        <v>2017</v>
      </c>
      <c r="G1191">
        <v>30000</v>
      </c>
      <c r="H1191" t="s">
        <v>92</v>
      </c>
      <c r="I1191" t="s">
        <v>14</v>
      </c>
      <c r="J1191" t="s">
        <v>22</v>
      </c>
      <c r="K1191" t="s">
        <v>16</v>
      </c>
      <c r="L1191" t="s">
        <v>75</v>
      </c>
      <c r="M1191" t="s">
        <v>76</v>
      </c>
      <c r="N1191" s="2" t="str">
        <f t="shared" si="18"/>
        <v/>
      </c>
      <c r="O1191">
        <v>3.395</v>
      </c>
      <c r="P1191">
        <v>1.49</v>
      </c>
      <c r="Q1191">
        <v>1.4750000000000001</v>
      </c>
      <c r="R1191">
        <v>5</v>
      </c>
      <c r="S1191" t="str">
        <f>IF(datos_limpios[[#This Row],[Seating Capacity ]]&gt;4,"SI","NO")</f>
        <v>SI</v>
      </c>
      <c r="T1191">
        <v>35</v>
      </c>
    </row>
    <row r="1192" spans="1:20" x14ac:dyDescent="0.3">
      <c r="A1192" t="s">
        <v>19</v>
      </c>
      <c r="B1192" t="s">
        <v>613</v>
      </c>
      <c r="C1192">
        <v>1033</v>
      </c>
      <c r="D1192" s="3">
        <v>289000</v>
      </c>
      <c r="E1192" s="1">
        <f>datos_limpios[[#This Row],[Price INR   ]]*0.011</f>
        <v>3179</v>
      </c>
      <c r="F1192">
        <v>2015</v>
      </c>
      <c r="G1192">
        <v>78000</v>
      </c>
      <c r="H1192" t="s">
        <v>92</v>
      </c>
      <c r="I1192" t="s">
        <v>14</v>
      </c>
      <c r="J1192" t="s">
        <v>22</v>
      </c>
      <c r="K1192" t="s">
        <v>16</v>
      </c>
      <c r="L1192" t="s">
        <v>75</v>
      </c>
      <c r="M1192" t="s">
        <v>76</v>
      </c>
      <c r="N1192" s="2" t="str">
        <f t="shared" si="18"/>
        <v/>
      </c>
      <c r="O1192">
        <v>3.395</v>
      </c>
      <c r="P1192">
        <v>1.49</v>
      </c>
      <c r="Q1192">
        <v>1.4750000000000001</v>
      </c>
      <c r="R1192">
        <v>5</v>
      </c>
      <c r="S1192" t="str">
        <f>IF(datos_limpios[[#This Row],[Seating Capacity ]]&gt;4,"SI","NO")</f>
        <v>SI</v>
      </c>
      <c r="T1192">
        <v>35</v>
      </c>
    </row>
    <row r="1193" spans="1:20" x14ac:dyDescent="0.3">
      <c r="A1193" t="s">
        <v>19</v>
      </c>
      <c r="B1193" t="s">
        <v>494</v>
      </c>
      <c r="C1193">
        <v>1046</v>
      </c>
      <c r="D1193" s="3">
        <v>310000</v>
      </c>
      <c r="E1193" s="1">
        <f>datos_limpios[[#This Row],[Price INR   ]]*0.011</f>
        <v>3410</v>
      </c>
      <c r="F1193">
        <v>2014</v>
      </c>
      <c r="G1193">
        <v>82000</v>
      </c>
      <c r="H1193" t="s">
        <v>92</v>
      </c>
      <c r="I1193" t="s">
        <v>14</v>
      </c>
      <c r="J1193" t="s">
        <v>22</v>
      </c>
      <c r="K1193" t="s">
        <v>16</v>
      </c>
      <c r="L1193" t="s">
        <v>72</v>
      </c>
      <c r="M1193" t="s">
        <v>225</v>
      </c>
      <c r="N1193" s="2" t="str">
        <f t="shared" si="18"/>
        <v/>
      </c>
      <c r="O1193">
        <v>3.5990000000000002</v>
      </c>
      <c r="P1193">
        <v>1.4950000000000001</v>
      </c>
      <c r="Q1193">
        <v>1.7</v>
      </c>
      <c r="R1193">
        <v>5</v>
      </c>
      <c r="S1193" t="str">
        <f>IF(datos_limpios[[#This Row],[Seating Capacity ]]&gt;4,"SI","NO")</f>
        <v>SI</v>
      </c>
      <c r="T1193">
        <v>35</v>
      </c>
    </row>
    <row r="1194" spans="1:20" x14ac:dyDescent="0.3">
      <c r="A1194" t="s">
        <v>19</v>
      </c>
      <c r="B1194" t="s">
        <v>224</v>
      </c>
      <c r="C1194">
        <v>1048</v>
      </c>
      <c r="D1194" s="3">
        <v>310000</v>
      </c>
      <c r="E1194" s="1">
        <f>datos_limpios[[#This Row],[Price INR   ]]*0.011</f>
        <v>3410</v>
      </c>
      <c r="F1194">
        <v>2015</v>
      </c>
      <c r="G1194">
        <v>67738</v>
      </c>
      <c r="H1194" t="s">
        <v>92</v>
      </c>
      <c r="I1194" t="s">
        <v>14</v>
      </c>
      <c r="J1194" t="s">
        <v>22</v>
      </c>
      <c r="K1194" t="s">
        <v>23</v>
      </c>
      <c r="L1194" t="s">
        <v>72</v>
      </c>
      <c r="M1194" t="s">
        <v>225</v>
      </c>
      <c r="N1194" s="2" t="str">
        <f t="shared" si="18"/>
        <v/>
      </c>
      <c r="O1194">
        <v>3.5990000000000002</v>
      </c>
      <c r="P1194">
        <v>1.4950000000000001</v>
      </c>
      <c r="Q1194">
        <v>1.7</v>
      </c>
      <c r="R1194">
        <v>5</v>
      </c>
      <c r="S1194" t="str">
        <f>IF(datos_limpios[[#This Row],[Seating Capacity ]]&gt;4,"SI","NO")</f>
        <v>SI</v>
      </c>
      <c r="T1194">
        <v>35</v>
      </c>
    </row>
    <row r="1195" spans="1:20" x14ac:dyDescent="0.3">
      <c r="A1195" t="s">
        <v>19</v>
      </c>
      <c r="B1195" t="s">
        <v>224</v>
      </c>
      <c r="C1195">
        <v>1055</v>
      </c>
      <c r="D1195" s="3">
        <v>325000</v>
      </c>
      <c r="E1195" s="1">
        <f>datos_limpios[[#This Row],[Price INR   ]]*0.011</f>
        <v>3575</v>
      </c>
      <c r="F1195">
        <v>2015</v>
      </c>
      <c r="G1195">
        <v>67738</v>
      </c>
      <c r="H1195" t="s">
        <v>92</v>
      </c>
      <c r="I1195" t="s">
        <v>14</v>
      </c>
      <c r="J1195" t="s">
        <v>22</v>
      </c>
      <c r="K1195" t="s">
        <v>23</v>
      </c>
      <c r="L1195" t="s">
        <v>72</v>
      </c>
      <c r="M1195" t="s">
        <v>225</v>
      </c>
      <c r="N1195" s="2" t="str">
        <f t="shared" si="18"/>
        <v/>
      </c>
      <c r="O1195">
        <v>3.5990000000000002</v>
      </c>
      <c r="P1195">
        <v>1.4950000000000001</v>
      </c>
      <c r="Q1195">
        <v>1.7</v>
      </c>
      <c r="R1195">
        <v>5</v>
      </c>
      <c r="S1195" t="str">
        <f>IF(datos_limpios[[#This Row],[Seating Capacity ]]&gt;4,"SI","NO")</f>
        <v>SI</v>
      </c>
      <c r="T1195">
        <v>35</v>
      </c>
    </row>
    <row r="1196" spans="1:20" x14ac:dyDescent="0.3">
      <c r="A1196" t="s">
        <v>19</v>
      </c>
      <c r="B1196" t="s">
        <v>613</v>
      </c>
      <c r="C1196">
        <v>1094</v>
      </c>
      <c r="D1196" s="3">
        <v>390000</v>
      </c>
      <c r="E1196" s="1">
        <f>datos_limpios[[#This Row],[Price INR   ]]*0.011</f>
        <v>4290</v>
      </c>
      <c r="F1196">
        <v>2019</v>
      </c>
      <c r="G1196">
        <v>56000</v>
      </c>
      <c r="H1196" t="s">
        <v>92</v>
      </c>
      <c r="I1196" t="s">
        <v>14</v>
      </c>
      <c r="J1196" t="s">
        <v>22</v>
      </c>
      <c r="K1196" t="s">
        <v>16</v>
      </c>
      <c r="L1196" t="s">
        <v>75</v>
      </c>
      <c r="M1196" t="s">
        <v>76</v>
      </c>
      <c r="N1196" s="2" t="str">
        <f t="shared" si="18"/>
        <v/>
      </c>
      <c r="O1196">
        <v>3.395</v>
      </c>
      <c r="P1196">
        <v>1.49</v>
      </c>
      <c r="Q1196">
        <v>1.4750000000000001</v>
      </c>
      <c r="R1196">
        <v>5</v>
      </c>
      <c r="S1196" t="str">
        <f>IF(datos_limpios[[#This Row],[Seating Capacity ]]&gt;4,"SI","NO")</f>
        <v>SI</v>
      </c>
      <c r="T1196">
        <v>35</v>
      </c>
    </row>
    <row r="1197" spans="1:20" x14ac:dyDescent="0.3">
      <c r="A1197" t="s">
        <v>19</v>
      </c>
      <c r="B1197" t="s">
        <v>494</v>
      </c>
      <c r="C1197">
        <v>1129</v>
      </c>
      <c r="D1197" s="3">
        <v>445000</v>
      </c>
      <c r="E1197" s="1">
        <f>datos_limpios[[#This Row],[Price INR   ]]*0.011</f>
        <v>4895</v>
      </c>
      <c r="F1197">
        <v>2015</v>
      </c>
      <c r="G1197">
        <v>67580</v>
      </c>
      <c r="H1197" t="s">
        <v>92</v>
      </c>
      <c r="I1197" t="s">
        <v>14</v>
      </c>
      <c r="J1197" t="s">
        <v>22</v>
      </c>
      <c r="K1197" t="s">
        <v>16</v>
      </c>
      <c r="L1197" t="s">
        <v>72</v>
      </c>
      <c r="M1197" t="s">
        <v>225</v>
      </c>
      <c r="N1197" s="2" t="str">
        <f t="shared" si="18"/>
        <v/>
      </c>
      <c r="O1197">
        <v>3.5990000000000002</v>
      </c>
      <c r="P1197">
        <v>1.4950000000000001</v>
      </c>
      <c r="Q1197">
        <v>1.7</v>
      </c>
      <c r="R1197">
        <v>5</v>
      </c>
      <c r="S1197" t="str">
        <f>IF(datos_limpios[[#This Row],[Seating Capacity ]]&gt;4,"SI","NO")</f>
        <v>SI</v>
      </c>
      <c r="T1197">
        <v>35</v>
      </c>
    </row>
    <row r="1198" spans="1:20" x14ac:dyDescent="0.3">
      <c r="A1198" t="s">
        <v>19</v>
      </c>
      <c r="B1198" t="s">
        <v>425</v>
      </c>
      <c r="C1198">
        <v>1172</v>
      </c>
      <c r="D1198" s="3">
        <v>520000</v>
      </c>
      <c r="E1198" s="1">
        <f>datos_limpios[[#This Row],[Price INR   ]]*0.011</f>
        <v>5720</v>
      </c>
      <c r="F1198">
        <v>2019</v>
      </c>
      <c r="G1198">
        <v>76000</v>
      </c>
      <c r="H1198" t="s">
        <v>92</v>
      </c>
      <c r="I1198" t="s">
        <v>14</v>
      </c>
      <c r="J1198" t="s">
        <v>22</v>
      </c>
      <c r="K1198" t="s">
        <v>16</v>
      </c>
      <c r="L1198" t="s">
        <v>72</v>
      </c>
      <c r="M1198" t="s">
        <v>426</v>
      </c>
      <c r="N1198" s="2" t="str">
        <f t="shared" si="18"/>
        <v/>
      </c>
      <c r="O1198">
        <v>3.6549999999999998</v>
      </c>
      <c r="P1198">
        <v>1.62</v>
      </c>
      <c r="Q1198">
        <v>1.675</v>
      </c>
      <c r="R1198">
        <v>5</v>
      </c>
      <c r="S1198" t="str">
        <f>IF(datos_limpios[[#This Row],[Seating Capacity ]]&gt;4,"SI","NO")</f>
        <v>SI</v>
      </c>
      <c r="T1198">
        <v>60</v>
      </c>
    </row>
    <row r="1199" spans="1:20" x14ac:dyDescent="0.3">
      <c r="A1199" t="s">
        <v>19</v>
      </c>
      <c r="B1199" t="s">
        <v>919</v>
      </c>
      <c r="C1199">
        <v>1219</v>
      </c>
      <c r="D1199" s="3">
        <v>590000</v>
      </c>
      <c r="E1199" s="1">
        <f>datos_limpios[[#This Row],[Price INR   ]]*0.011</f>
        <v>6490</v>
      </c>
      <c r="F1199">
        <v>2021</v>
      </c>
      <c r="G1199">
        <v>8640</v>
      </c>
      <c r="H1199" t="s">
        <v>92</v>
      </c>
      <c r="I1199" t="s">
        <v>14</v>
      </c>
      <c r="J1199" t="s">
        <v>22</v>
      </c>
      <c r="K1199" t="s">
        <v>16</v>
      </c>
      <c r="L1199" t="s">
        <v>175</v>
      </c>
      <c r="M1199" t="s">
        <v>176</v>
      </c>
      <c r="N1199" s="2" t="str">
        <f t="shared" si="18"/>
        <v/>
      </c>
      <c r="O1199">
        <v>3.6749999999999998</v>
      </c>
      <c r="P1199">
        <v>1.4750000000000001</v>
      </c>
      <c r="Q1199">
        <v>1.8</v>
      </c>
      <c r="R1199">
        <v>5</v>
      </c>
      <c r="S1199" t="str">
        <f>IF(datos_limpios[[#This Row],[Seating Capacity ]]&gt;4,"SI","NO")</f>
        <v>SI</v>
      </c>
      <c r="T1199">
        <v>40</v>
      </c>
    </row>
    <row r="1200" spans="1:20" x14ac:dyDescent="0.3">
      <c r="A1200" t="s">
        <v>19</v>
      </c>
      <c r="B1200" t="s">
        <v>602</v>
      </c>
      <c r="C1200">
        <v>1233</v>
      </c>
      <c r="D1200" s="3">
        <v>610000</v>
      </c>
      <c r="E1200" s="1">
        <f>datos_limpios[[#This Row],[Price INR   ]]*0.011</f>
        <v>6710</v>
      </c>
      <c r="F1200">
        <v>2022</v>
      </c>
      <c r="G1200">
        <v>3800</v>
      </c>
      <c r="H1200" t="s">
        <v>92</v>
      </c>
      <c r="I1200" t="s">
        <v>14</v>
      </c>
      <c r="J1200" t="s">
        <v>22</v>
      </c>
      <c r="K1200" t="s">
        <v>16</v>
      </c>
      <c r="L1200" t="s">
        <v>72</v>
      </c>
      <c r="M1200" t="s">
        <v>426</v>
      </c>
      <c r="N1200" s="2" t="str">
        <f t="shared" si="18"/>
        <v/>
      </c>
      <c r="O1200">
        <v>3.5649999999999999</v>
      </c>
      <c r="P1200">
        <v>1.52</v>
      </c>
      <c r="Q1200">
        <v>1.5640000000000001</v>
      </c>
      <c r="R1200">
        <v>4</v>
      </c>
      <c r="S1200" t="str">
        <f>IF(datos_limpios[[#This Row],[Seating Capacity ]]&gt;4,"SI","NO")</f>
        <v>NO</v>
      </c>
      <c r="T1200">
        <v>55</v>
      </c>
    </row>
    <row r="1201" spans="1:20" x14ac:dyDescent="0.3">
      <c r="A1201" t="s">
        <v>19</v>
      </c>
      <c r="B1201" t="s">
        <v>1461</v>
      </c>
      <c r="C1201">
        <v>1279</v>
      </c>
      <c r="D1201" s="3">
        <v>675000</v>
      </c>
      <c r="E1201" s="1">
        <f>datos_limpios[[#This Row],[Price INR   ]]*0.011</f>
        <v>7425</v>
      </c>
      <c r="F1201">
        <v>2021</v>
      </c>
      <c r="G1201">
        <v>15000</v>
      </c>
      <c r="H1201" t="s">
        <v>92</v>
      </c>
      <c r="I1201" t="s">
        <v>14</v>
      </c>
      <c r="J1201" t="s">
        <v>22</v>
      </c>
      <c r="K1201" t="s">
        <v>16</v>
      </c>
      <c r="L1201" t="s">
        <v>72</v>
      </c>
      <c r="M1201" t="s">
        <v>426</v>
      </c>
      <c r="N1201" s="2" t="str">
        <f t="shared" si="18"/>
        <v/>
      </c>
      <c r="O1201">
        <v>3.6549999999999998</v>
      </c>
      <c r="P1201">
        <v>1.62</v>
      </c>
      <c r="Q1201">
        <v>1.675</v>
      </c>
      <c r="R1201">
        <v>5</v>
      </c>
      <c r="S1201" t="str">
        <f>IF(datos_limpios[[#This Row],[Seating Capacity ]]&gt;4,"SI","NO")</f>
        <v>SI</v>
      </c>
      <c r="T1201">
        <v>60</v>
      </c>
    </row>
    <row r="1202" spans="1:20" x14ac:dyDescent="0.3">
      <c r="A1202" t="s">
        <v>19</v>
      </c>
      <c r="B1202" t="s">
        <v>812</v>
      </c>
      <c r="C1202">
        <v>1389</v>
      </c>
      <c r="D1202" s="3">
        <v>1080000</v>
      </c>
      <c r="E1202" s="1">
        <f>datos_limpios[[#This Row],[Price INR   ]]*0.011</f>
        <v>11880</v>
      </c>
      <c r="F1202">
        <v>2021</v>
      </c>
      <c r="G1202">
        <v>38000</v>
      </c>
      <c r="H1202" t="s">
        <v>92</v>
      </c>
      <c r="I1202" t="s">
        <v>14</v>
      </c>
      <c r="J1202" t="s">
        <v>22</v>
      </c>
      <c r="K1202" t="s">
        <v>16</v>
      </c>
      <c r="L1202" t="s">
        <v>39</v>
      </c>
      <c r="M1202" t="s">
        <v>813</v>
      </c>
      <c r="N1202" s="2" t="str">
        <f t="shared" si="18"/>
        <v/>
      </c>
      <c r="O1202">
        <v>4.2960000000000003</v>
      </c>
      <c r="P1202">
        <v>1.6950000000000001</v>
      </c>
      <c r="Q1202">
        <v>1.6850000000000001</v>
      </c>
      <c r="R1202">
        <v>7</v>
      </c>
      <c r="S1202" t="str">
        <f>IF(datos_limpios[[#This Row],[Seating Capacity ]]&gt;4,"SI","NO")</f>
        <v>SI</v>
      </c>
      <c r="T1202">
        <v>45</v>
      </c>
    </row>
    <row r="1203" spans="1:20" x14ac:dyDescent="0.3">
      <c r="A1203" t="s">
        <v>128</v>
      </c>
      <c r="B1203" t="s">
        <v>1296</v>
      </c>
      <c r="C1203">
        <v>1</v>
      </c>
      <c r="D1203" s="3">
        <v>825000</v>
      </c>
      <c r="E1203" s="1">
        <f>datos_limpios[[#This Row],[Price INR   ]]*0.011</f>
        <v>9075</v>
      </c>
      <c r="F1203">
        <v>2009</v>
      </c>
      <c r="G1203">
        <v>63300</v>
      </c>
      <c r="H1203" t="s">
        <v>21</v>
      </c>
      <c r="I1203" t="s">
        <v>43</v>
      </c>
      <c r="J1203" t="s">
        <v>22</v>
      </c>
      <c r="K1203" t="s">
        <v>16</v>
      </c>
      <c r="L1203" t="s">
        <v>277</v>
      </c>
      <c r="M1203" t="s">
        <v>1532</v>
      </c>
      <c r="N1203" s="2" t="str">
        <f t="shared" si="18"/>
        <v/>
      </c>
      <c r="O1203">
        <v>4.6280000000000001</v>
      </c>
      <c r="P1203">
        <v>1.879</v>
      </c>
      <c r="Q1203">
        <v>1.651</v>
      </c>
      <c r="R1203">
        <v>5</v>
      </c>
      <c r="S1203" t="str">
        <f>IF(datos_limpios[[#This Row],[Seating Capacity ]]&gt;4,"SI","NO")</f>
        <v>SI</v>
      </c>
      <c r="T1203">
        <v>75</v>
      </c>
    </row>
    <row r="1204" spans="1:20" x14ac:dyDescent="0.3">
      <c r="A1204" t="s">
        <v>128</v>
      </c>
      <c r="B1204" t="s">
        <v>129</v>
      </c>
      <c r="C1204">
        <v>5</v>
      </c>
      <c r="D1204" s="3">
        <v>1175000</v>
      </c>
      <c r="E1204" s="1">
        <f>datos_limpios[[#This Row],[Price INR   ]]*0.011</f>
        <v>12925</v>
      </c>
      <c r="F1204">
        <v>2013</v>
      </c>
      <c r="G1204">
        <v>50000</v>
      </c>
      <c r="H1204" t="s">
        <v>21</v>
      </c>
      <c r="I1204" t="s">
        <v>43</v>
      </c>
      <c r="J1204" t="s">
        <v>22</v>
      </c>
      <c r="K1204" t="s">
        <v>16</v>
      </c>
      <c r="L1204" t="s">
        <v>130</v>
      </c>
      <c r="M1204" t="s">
        <v>131</v>
      </c>
      <c r="N1204" s="2" t="str">
        <f t="shared" si="18"/>
        <v/>
      </c>
      <c r="O1204">
        <v>4.7009999999999996</v>
      </c>
      <c r="P1204">
        <v>1.8260000000000001</v>
      </c>
      <c r="Q1204">
        <v>1.427</v>
      </c>
      <c r="R1204">
        <v>5</v>
      </c>
      <c r="S1204" t="str">
        <f>IF(datos_limpios[[#This Row],[Seating Capacity ]]&gt;4,"SI","NO")</f>
        <v>SI</v>
      </c>
      <c r="T1204">
        <v>63</v>
      </c>
    </row>
    <row r="1205" spans="1:20" x14ac:dyDescent="0.3">
      <c r="A1205" t="s">
        <v>128</v>
      </c>
      <c r="B1205" t="s">
        <v>240</v>
      </c>
      <c r="C1205">
        <v>7</v>
      </c>
      <c r="D1205" s="3">
        <v>1325000</v>
      </c>
      <c r="E1205" s="1">
        <f>datos_limpios[[#This Row],[Price INR   ]]*0.011</f>
        <v>14575</v>
      </c>
      <c r="F1205">
        <v>2012</v>
      </c>
      <c r="G1205">
        <v>98580</v>
      </c>
      <c r="H1205" t="s">
        <v>21</v>
      </c>
      <c r="I1205" t="s">
        <v>43</v>
      </c>
      <c r="J1205" t="s">
        <v>22</v>
      </c>
      <c r="K1205" t="s">
        <v>16</v>
      </c>
      <c r="L1205" t="s">
        <v>130</v>
      </c>
      <c r="M1205" t="s">
        <v>241</v>
      </c>
      <c r="N1205" s="2" t="str">
        <f t="shared" si="18"/>
        <v/>
      </c>
      <c r="O1205">
        <v>4.915</v>
      </c>
      <c r="P1205">
        <v>1.8740000000000001</v>
      </c>
      <c r="Q1205">
        <v>1.4550000000000001</v>
      </c>
      <c r="R1205">
        <v>5</v>
      </c>
      <c r="S1205" t="str">
        <f>IF(datos_limpios[[#This Row],[Seating Capacity ]]&gt;4,"SI","NO")</f>
        <v>SI</v>
      </c>
      <c r="T1205">
        <v>65</v>
      </c>
    </row>
    <row r="1206" spans="1:20" x14ac:dyDescent="0.3">
      <c r="A1206" t="s">
        <v>128</v>
      </c>
      <c r="B1206" t="s">
        <v>364</v>
      </c>
      <c r="C1206">
        <v>8</v>
      </c>
      <c r="D1206" s="3">
        <v>1350000</v>
      </c>
      <c r="E1206" s="1">
        <f>datos_limpios[[#This Row],[Price INR   ]]*0.011</f>
        <v>14850</v>
      </c>
      <c r="F1206">
        <v>2012</v>
      </c>
      <c r="G1206">
        <v>72000</v>
      </c>
      <c r="H1206" t="s">
        <v>21</v>
      </c>
      <c r="I1206" t="s">
        <v>43</v>
      </c>
      <c r="J1206" t="s">
        <v>22</v>
      </c>
      <c r="K1206" t="s">
        <v>287</v>
      </c>
      <c r="L1206" t="s">
        <v>130</v>
      </c>
      <c r="M1206" t="s">
        <v>365</v>
      </c>
      <c r="N1206" s="2" t="str">
        <f t="shared" si="18"/>
        <v/>
      </c>
      <c r="O1206">
        <v>4.3849999999999998</v>
      </c>
      <c r="P1206">
        <v>1.831</v>
      </c>
      <c r="Q1206">
        <v>1.6080000000000001</v>
      </c>
      <c r="R1206">
        <v>5</v>
      </c>
      <c r="S1206" t="str">
        <f>IF(datos_limpios[[#This Row],[Seating Capacity ]]&gt;4,"SI","NO")</f>
        <v>SI</v>
      </c>
      <c r="T1206">
        <v>64</v>
      </c>
    </row>
    <row r="1207" spans="1:20" x14ac:dyDescent="0.3">
      <c r="A1207" t="s">
        <v>128</v>
      </c>
      <c r="B1207" t="s">
        <v>854</v>
      </c>
      <c r="C1207">
        <v>11</v>
      </c>
      <c r="D1207" s="3">
        <v>1375000</v>
      </c>
      <c r="E1207" s="1">
        <f>datos_limpios[[#This Row],[Price INR   ]]*0.011</f>
        <v>15125</v>
      </c>
      <c r="F1207">
        <v>2011</v>
      </c>
      <c r="G1207">
        <v>62000</v>
      </c>
      <c r="H1207" t="s">
        <v>21</v>
      </c>
      <c r="I1207" t="s">
        <v>43</v>
      </c>
      <c r="J1207" t="s">
        <v>22</v>
      </c>
      <c r="K1207" t="s">
        <v>16</v>
      </c>
      <c r="L1207" t="s">
        <v>130</v>
      </c>
      <c r="M1207" t="s">
        <v>131</v>
      </c>
      <c r="N1207" s="2" t="str">
        <f t="shared" si="18"/>
        <v/>
      </c>
      <c r="O1207">
        <v>4.7009999999999996</v>
      </c>
      <c r="P1207">
        <v>1.8260000000000001</v>
      </c>
      <c r="Q1207">
        <v>1.427</v>
      </c>
      <c r="R1207">
        <v>5</v>
      </c>
      <c r="S1207" t="str">
        <f>IF(datos_limpios[[#This Row],[Seating Capacity ]]&gt;4,"SI","NO")</f>
        <v>SI</v>
      </c>
      <c r="T1207">
        <v>63</v>
      </c>
    </row>
    <row r="1208" spans="1:20" x14ac:dyDescent="0.3">
      <c r="A1208" t="s">
        <v>128</v>
      </c>
      <c r="B1208" t="s">
        <v>129</v>
      </c>
      <c r="C1208">
        <v>26</v>
      </c>
      <c r="D1208" s="3">
        <v>1575000</v>
      </c>
      <c r="E1208" s="1">
        <f>datos_limpios[[#This Row],[Price INR   ]]*0.011</f>
        <v>17325</v>
      </c>
      <c r="F1208">
        <v>2013</v>
      </c>
      <c r="G1208">
        <v>66000</v>
      </c>
      <c r="H1208" t="s">
        <v>21</v>
      </c>
      <c r="I1208" t="s">
        <v>43</v>
      </c>
      <c r="J1208" t="s">
        <v>22</v>
      </c>
      <c r="K1208" t="s">
        <v>16</v>
      </c>
      <c r="L1208" t="s">
        <v>130</v>
      </c>
      <c r="M1208" t="s">
        <v>131</v>
      </c>
      <c r="N1208" s="2" t="str">
        <f t="shared" si="18"/>
        <v/>
      </c>
      <c r="O1208">
        <v>4.7009999999999996</v>
      </c>
      <c r="P1208">
        <v>1.8260000000000001</v>
      </c>
      <c r="Q1208">
        <v>1.427</v>
      </c>
      <c r="R1208">
        <v>5</v>
      </c>
      <c r="S1208" t="str">
        <f>IF(datos_limpios[[#This Row],[Seating Capacity ]]&gt;4,"SI","NO")</f>
        <v>SI</v>
      </c>
      <c r="T1208">
        <v>63</v>
      </c>
    </row>
    <row r="1209" spans="1:20" x14ac:dyDescent="0.3">
      <c r="A1209" t="s">
        <v>128</v>
      </c>
      <c r="B1209" t="s">
        <v>867</v>
      </c>
      <c r="C1209">
        <v>28</v>
      </c>
      <c r="D1209" s="3">
        <v>1650000</v>
      </c>
      <c r="E1209" s="1">
        <f>datos_limpios[[#This Row],[Price INR   ]]*0.011</f>
        <v>18150</v>
      </c>
      <c r="F1209">
        <v>2012</v>
      </c>
      <c r="G1209">
        <v>240000</v>
      </c>
      <c r="H1209" t="s">
        <v>21</v>
      </c>
      <c r="I1209" t="s">
        <v>43</v>
      </c>
      <c r="J1209" t="s">
        <v>22</v>
      </c>
      <c r="K1209" t="s">
        <v>16</v>
      </c>
      <c r="L1209" t="s">
        <v>277</v>
      </c>
      <c r="M1209" t="s">
        <v>868</v>
      </c>
      <c r="N1209" s="2" t="str">
        <f t="shared" si="18"/>
        <v/>
      </c>
      <c r="O1209">
        <v>4.915</v>
      </c>
      <c r="P1209">
        <v>1.8740000000000001</v>
      </c>
      <c r="Q1209">
        <v>1.4550000000000001</v>
      </c>
      <c r="R1209">
        <v>5</v>
      </c>
      <c r="S1209" t="str">
        <f>IF(datos_limpios[[#This Row],[Seating Capacity ]]&gt;4,"SI","NO")</f>
        <v>SI</v>
      </c>
      <c r="T1209">
        <v>75</v>
      </c>
    </row>
    <row r="1210" spans="1:20" x14ac:dyDescent="0.3">
      <c r="A1210" t="s">
        <v>128</v>
      </c>
      <c r="B1210" t="s">
        <v>767</v>
      </c>
      <c r="C1210">
        <v>29</v>
      </c>
      <c r="D1210" s="3">
        <v>1650000</v>
      </c>
      <c r="E1210" s="1">
        <f>datos_limpios[[#This Row],[Price INR   ]]*0.011</f>
        <v>18150</v>
      </c>
      <c r="F1210">
        <v>2014</v>
      </c>
      <c r="G1210">
        <v>55000</v>
      </c>
      <c r="H1210" t="s">
        <v>21</v>
      </c>
      <c r="I1210" t="s">
        <v>43</v>
      </c>
      <c r="J1210" t="s">
        <v>22</v>
      </c>
      <c r="K1210" t="s">
        <v>16</v>
      </c>
      <c r="L1210" t="s">
        <v>130</v>
      </c>
      <c r="M1210" t="s">
        <v>192</v>
      </c>
      <c r="N1210" s="2" t="str">
        <f t="shared" si="18"/>
        <v/>
      </c>
      <c r="O1210">
        <v>4.4560000000000004</v>
      </c>
      <c r="P1210">
        <v>1.796</v>
      </c>
      <c r="Q1210">
        <v>1.4159999999999999</v>
      </c>
      <c r="R1210">
        <v>5</v>
      </c>
      <c r="S1210" t="str">
        <f>IF(datos_limpios[[#This Row],[Seating Capacity ]]&gt;4,"SI","NO")</f>
        <v>SI</v>
      </c>
      <c r="T1210">
        <v>50</v>
      </c>
    </row>
    <row r="1211" spans="1:20" x14ac:dyDescent="0.3">
      <c r="A1211" t="s">
        <v>128</v>
      </c>
      <c r="B1211" t="s">
        <v>483</v>
      </c>
      <c r="C1211">
        <v>30</v>
      </c>
      <c r="D1211" s="3">
        <v>1650000</v>
      </c>
      <c r="E1211" s="1">
        <f>datos_limpios[[#This Row],[Price INR   ]]*0.011</f>
        <v>18150</v>
      </c>
      <c r="F1211">
        <v>2016</v>
      </c>
      <c r="G1211">
        <v>139000</v>
      </c>
      <c r="H1211" t="s">
        <v>21</v>
      </c>
      <c r="I1211" t="s">
        <v>43</v>
      </c>
      <c r="J1211" t="s">
        <v>22</v>
      </c>
      <c r="K1211" t="s">
        <v>23</v>
      </c>
      <c r="L1211" t="s">
        <v>130</v>
      </c>
      <c r="M1211" t="s">
        <v>365</v>
      </c>
      <c r="N1211" s="2" t="str">
        <f t="shared" si="18"/>
        <v/>
      </c>
      <c r="O1211">
        <v>4.3849999999999998</v>
      </c>
      <c r="P1211">
        <v>1.831</v>
      </c>
      <c r="Q1211">
        <v>1.6080000000000001</v>
      </c>
      <c r="R1211">
        <v>5</v>
      </c>
      <c r="S1211" t="str">
        <f>IF(datos_limpios[[#This Row],[Seating Capacity ]]&gt;4,"SI","NO")</f>
        <v>SI</v>
      </c>
      <c r="T1211">
        <v>64</v>
      </c>
    </row>
    <row r="1212" spans="1:20" x14ac:dyDescent="0.3">
      <c r="A1212" t="s">
        <v>128</v>
      </c>
      <c r="B1212" t="s">
        <v>483</v>
      </c>
      <c r="C1212">
        <v>32</v>
      </c>
      <c r="D1212" s="3">
        <v>1695000</v>
      </c>
      <c r="E1212" s="1">
        <f>datos_limpios[[#This Row],[Price INR   ]]*0.011</f>
        <v>18645</v>
      </c>
      <c r="F1212">
        <v>2015</v>
      </c>
      <c r="G1212">
        <v>60000</v>
      </c>
      <c r="H1212" t="s">
        <v>21</v>
      </c>
      <c r="I1212" t="s">
        <v>43</v>
      </c>
      <c r="J1212" t="s">
        <v>22</v>
      </c>
      <c r="K1212" t="s">
        <v>23</v>
      </c>
      <c r="L1212" t="s">
        <v>130</v>
      </c>
      <c r="M1212" t="s">
        <v>365</v>
      </c>
      <c r="N1212" s="2" t="str">
        <f t="shared" si="18"/>
        <v/>
      </c>
      <c r="O1212">
        <v>4.3849999999999998</v>
      </c>
      <c r="P1212">
        <v>1.831</v>
      </c>
      <c r="Q1212">
        <v>1.6080000000000001</v>
      </c>
      <c r="R1212">
        <v>5</v>
      </c>
      <c r="S1212" t="str">
        <f>IF(datos_limpios[[#This Row],[Seating Capacity ]]&gt;4,"SI","NO")</f>
        <v>SI</v>
      </c>
      <c r="T1212">
        <v>64</v>
      </c>
    </row>
    <row r="1213" spans="1:20" x14ac:dyDescent="0.3">
      <c r="A1213" t="s">
        <v>128</v>
      </c>
      <c r="B1213" t="s">
        <v>240</v>
      </c>
      <c r="C1213">
        <v>35</v>
      </c>
      <c r="D1213" s="3">
        <v>1775000</v>
      </c>
      <c r="E1213" s="1">
        <f>datos_limpios[[#This Row],[Price INR   ]]*0.011</f>
        <v>19525</v>
      </c>
      <c r="F1213">
        <v>2014</v>
      </c>
      <c r="G1213">
        <v>75000</v>
      </c>
      <c r="H1213" t="s">
        <v>21</v>
      </c>
      <c r="I1213" t="s">
        <v>43</v>
      </c>
      <c r="J1213" t="s">
        <v>22</v>
      </c>
      <c r="K1213" t="s">
        <v>16</v>
      </c>
      <c r="L1213" t="s">
        <v>130</v>
      </c>
      <c r="M1213" t="s">
        <v>241</v>
      </c>
      <c r="N1213" s="2" t="str">
        <f t="shared" si="18"/>
        <v/>
      </c>
      <c r="O1213">
        <v>4.915</v>
      </c>
      <c r="P1213">
        <v>1.8740000000000001</v>
      </c>
      <c r="Q1213">
        <v>1.4550000000000001</v>
      </c>
      <c r="R1213">
        <v>5</v>
      </c>
      <c r="S1213" t="str">
        <f>IF(datos_limpios[[#This Row],[Seating Capacity ]]&gt;4,"SI","NO")</f>
        <v>SI</v>
      </c>
      <c r="T1213">
        <v>65</v>
      </c>
    </row>
    <row r="1214" spans="1:20" x14ac:dyDescent="0.3">
      <c r="A1214" t="s">
        <v>128</v>
      </c>
      <c r="B1214" t="s">
        <v>483</v>
      </c>
      <c r="C1214">
        <v>37</v>
      </c>
      <c r="D1214" s="3">
        <v>1798999</v>
      </c>
      <c r="E1214" s="1">
        <f>datos_limpios[[#This Row],[Price INR   ]]*0.011</f>
        <v>19788.988999999998</v>
      </c>
      <c r="F1214">
        <v>2016</v>
      </c>
      <c r="G1214">
        <v>84700</v>
      </c>
      <c r="H1214" t="s">
        <v>21</v>
      </c>
      <c r="I1214" t="s">
        <v>43</v>
      </c>
      <c r="J1214" t="s">
        <v>22</v>
      </c>
      <c r="K1214" t="s">
        <v>16</v>
      </c>
      <c r="L1214" t="s">
        <v>130</v>
      </c>
      <c r="M1214" t="s">
        <v>365</v>
      </c>
      <c r="N1214" s="2" t="str">
        <f t="shared" si="18"/>
        <v/>
      </c>
      <c r="O1214">
        <v>4.3849999999999998</v>
      </c>
      <c r="P1214">
        <v>1.831</v>
      </c>
      <c r="Q1214">
        <v>1.6080000000000001</v>
      </c>
      <c r="R1214">
        <v>5</v>
      </c>
      <c r="S1214" t="str">
        <f>IF(datos_limpios[[#This Row],[Seating Capacity ]]&gt;4,"SI","NO")</f>
        <v>SI</v>
      </c>
      <c r="T1214">
        <v>64</v>
      </c>
    </row>
    <row r="1215" spans="1:20" x14ac:dyDescent="0.3">
      <c r="A1215" t="s">
        <v>128</v>
      </c>
      <c r="B1215" t="s">
        <v>889</v>
      </c>
      <c r="C1215">
        <v>39</v>
      </c>
      <c r="D1215" s="3">
        <v>1800000</v>
      </c>
      <c r="E1215" s="1">
        <f>datos_limpios[[#This Row],[Price INR   ]]*0.011</f>
        <v>19800</v>
      </c>
      <c r="F1215">
        <v>2014</v>
      </c>
      <c r="G1215">
        <v>19868</v>
      </c>
      <c r="H1215" t="s">
        <v>21</v>
      </c>
      <c r="I1215" t="s">
        <v>43</v>
      </c>
      <c r="J1215" t="s">
        <v>22</v>
      </c>
      <c r="K1215" t="s">
        <v>16</v>
      </c>
      <c r="L1215" t="s">
        <v>130</v>
      </c>
      <c r="M1215" t="s">
        <v>241</v>
      </c>
      <c r="N1215" s="2" t="str">
        <f t="shared" si="18"/>
        <v/>
      </c>
      <c r="O1215">
        <v>4.915</v>
      </c>
      <c r="P1215">
        <v>1.8740000000000001</v>
      </c>
      <c r="Q1215">
        <v>1.4550000000000001</v>
      </c>
      <c r="R1215">
        <v>5</v>
      </c>
      <c r="S1215" t="str">
        <f>IF(datos_limpios[[#This Row],[Seating Capacity ]]&gt;4,"SI","NO")</f>
        <v>SI</v>
      </c>
      <c r="T1215">
        <v>65</v>
      </c>
    </row>
    <row r="1216" spans="1:20" x14ac:dyDescent="0.3">
      <c r="A1216" t="s">
        <v>128</v>
      </c>
      <c r="B1216" t="s">
        <v>483</v>
      </c>
      <c r="C1216">
        <v>41</v>
      </c>
      <c r="D1216" s="3">
        <v>1850000</v>
      </c>
      <c r="E1216" s="1">
        <f>datos_limpios[[#This Row],[Price INR   ]]*0.011</f>
        <v>20350</v>
      </c>
      <c r="F1216">
        <v>2015</v>
      </c>
      <c r="G1216">
        <v>71700</v>
      </c>
      <c r="H1216" t="s">
        <v>21</v>
      </c>
      <c r="I1216" t="s">
        <v>43</v>
      </c>
      <c r="J1216" t="s">
        <v>22</v>
      </c>
      <c r="K1216" t="s">
        <v>23</v>
      </c>
      <c r="L1216" t="s">
        <v>130</v>
      </c>
      <c r="M1216" t="s">
        <v>365</v>
      </c>
      <c r="N1216" s="2" t="str">
        <f t="shared" si="18"/>
        <v/>
      </c>
      <c r="O1216">
        <v>4.3849999999999998</v>
      </c>
      <c r="P1216">
        <v>1.831</v>
      </c>
      <c r="Q1216">
        <v>1.6080000000000001</v>
      </c>
      <c r="R1216">
        <v>5</v>
      </c>
      <c r="S1216" t="str">
        <f>IF(datos_limpios[[#This Row],[Seating Capacity ]]&gt;4,"SI","NO")</f>
        <v>SI</v>
      </c>
      <c r="T1216">
        <v>64</v>
      </c>
    </row>
    <row r="1217" spans="1:20" x14ac:dyDescent="0.3">
      <c r="A1217" t="s">
        <v>128</v>
      </c>
      <c r="B1217" t="s">
        <v>364</v>
      </c>
      <c r="C1217">
        <v>42</v>
      </c>
      <c r="D1217" s="3">
        <v>1850000</v>
      </c>
      <c r="E1217" s="1">
        <f>datos_limpios[[#This Row],[Price INR   ]]*0.011</f>
        <v>20350</v>
      </c>
      <c r="F1217">
        <v>2013</v>
      </c>
      <c r="G1217">
        <v>44087</v>
      </c>
      <c r="H1217" t="s">
        <v>21</v>
      </c>
      <c r="I1217" t="s">
        <v>43</v>
      </c>
      <c r="J1217" t="s">
        <v>22</v>
      </c>
      <c r="K1217" t="s">
        <v>16</v>
      </c>
      <c r="L1217" t="s">
        <v>130</v>
      </c>
      <c r="M1217" t="s">
        <v>365</v>
      </c>
      <c r="N1217" s="2" t="str">
        <f t="shared" si="18"/>
        <v/>
      </c>
      <c r="O1217">
        <v>4.3849999999999998</v>
      </c>
      <c r="P1217">
        <v>1.831</v>
      </c>
      <c r="Q1217">
        <v>1.6080000000000001</v>
      </c>
      <c r="R1217">
        <v>5</v>
      </c>
      <c r="S1217" t="str">
        <f>IF(datos_limpios[[#This Row],[Seating Capacity ]]&gt;4,"SI","NO")</f>
        <v>SI</v>
      </c>
      <c r="T1217">
        <v>64</v>
      </c>
    </row>
    <row r="1218" spans="1:20" x14ac:dyDescent="0.3">
      <c r="A1218" t="s">
        <v>128</v>
      </c>
      <c r="B1218" t="s">
        <v>1428</v>
      </c>
      <c r="C1218">
        <v>43</v>
      </c>
      <c r="D1218" s="3">
        <v>1875000</v>
      </c>
      <c r="E1218" s="1">
        <f>datos_limpios[[#This Row],[Price INR   ]]*0.011</f>
        <v>20625</v>
      </c>
      <c r="F1218">
        <v>2016</v>
      </c>
      <c r="G1218">
        <v>40000</v>
      </c>
      <c r="H1218" t="s">
        <v>21</v>
      </c>
      <c r="I1218" t="s">
        <v>43</v>
      </c>
      <c r="J1218" t="s">
        <v>22</v>
      </c>
      <c r="K1218" t="s">
        <v>16</v>
      </c>
      <c r="L1218" t="s">
        <v>130</v>
      </c>
      <c r="M1218" t="s">
        <v>365</v>
      </c>
      <c r="N1218" s="2" t="str">
        <f t="shared" ref="N1218:N1281" si="19">MID(M1218, 1, FIND("@", M1218) - LEN(MID(M1218, 1, FIND("@", M1218) - 1)) - 1)</f>
        <v/>
      </c>
      <c r="O1218">
        <v>4.3849999999999998</v>
      </c>
      <c r="P1218">
        <v>1.831</v>
      </c>
      <c r="Q1218">
        <v>1.6080000000000001</v>
      </c>
      <c r="R1218">
        <v>5</v>
      </c>
      <c r="S1218" t="str">
        <f>IF(datos_limpios[[#This Row],[Seating Capacity ]]&gt;4,"SI","NO")</f>
        <v>SI</v>
      </c>
      <c r="T1218">
        <v>64</v>
      </c>
    </row>
    <row r="1219" spans="1:20" x14ac:dyDescent="0.3">
      <c r="A1219" t="s">
        <v>128</v>
      </c>
      <c r="B1219" t="s">
        <v>483</v>
      </c>
      <c r="C1219">
        <v>44</v>
      </c>
      <c r="D1219" s="3">
        <v>1950000</v>
      </c>
      <c r="E1219" s="1">
        <f>datos_limpios[[#This Row],[Price INR   ]]*0.011</f>
        <v>21450</v>
      </c>
      <c r="F1219">
        <v>2016</v>
      </c>
      <c r="G1219">
        <v>84878</v>
      </c>
      <c r="H1219" t="s">
        <v>21</v>
      </c>
      <c r="I1219" t="s">
        <v>43</v>
      </c>
      <c r="J1219" t="s">
        <v>22</v>
      </c>
      <c r="K1219" t="s">
        <v>23</v>
      </c>
      <c r="L1219" t="s">
        <v>130</v>
      </c>
      <c r="M1219" t="s">
        <v>365</v>
      </c>
      <c r="N1219" s="2" t="str">
        <f t="shared" si="19"/>
        <v/>
      </c>
      <c r="O1219">
        <v>4.3849999999999998</v>
      </c>
      <c r="P1219">
        <v>1.831</v>
      </c>
      <c r="Q1219">
        <v>1.6080000000000001</v>
      </c>
      <c r="R1219">
        <v>5</v>
      </c>
      <c r="S1219" t="str">
        <f>IF(datos_limpios[[#This Row],[Seating Capacity ]]&gt;4,"SI","NO")</f>
        <v>SI</v>
      </c>
      <c r="T1219">
        <v>64</v>
      </c>
    </row>
    <row r="1220" spans="1:20" x14ac:dyDescent="0.3">
      <c r="A1220" t="s">
        <v>128</v>
      </c>
      <c r="B1220" t="s">
        <v>1346</v>
      </c>
      <c r="C1220">
        <v>45</v>
      </c>
      <c r="D1220" s="3">
        <v>1950000</v>
      </c>
      <c r="E1220" s="1">
        <f>datos_limpios[[#This Row],[Price INR   ]]*0.011</f>
        <v>21450</v>
      </c>
      <c r="F1220">
        <v>2016</v>
      </c>
      <c r="G1220">
        <v>57057</v>
      </c>
      <c r="H1220" t="s">
        <v>21</v>
      </c>
      <c r="I1220" t="s">
        <v>43</v>
      </c>
      <c r="J1220" t="s">
        <v>22</v>
      </c>
      <c r="K1220" t="s">
        <v>16</v>
      </c>
      <c r="L1220" t="s">
        <v>130</v>
      </c>
      <c r="M1220" t="s">
        <v>131</v>
      </c>
      <c r="N1220" s="2" t="str">
        <f t="shared" si="19"/>
        <v/>
      </c>
      <c r="O1220">
        <v>4.7009999999999996</v>
      </c>
      <c r="P1220">
        <v>1.8260000000000001</v>
      </c>
      <c r="Q1220">
        <v>1.427</v>
      </c>
      <c r="R1220">
        <v>5</v>
      </c>
      <c r="S1220" t="str">
        <f>IF(datos_limpios[[#This Row],[Seating Capacity ]]&gt;4,"SI","NO")</f>
        <v>SI</v>
      </c>
      <c r="T1220">
        <v>63</v>
      </c>
    </row>
    <row r="1221" spans="1:20" x14ac:dyDescent="0.3">
      <c r="A1221" t="s">
        <v>128</v>
      </c>
      <c r="B1221" t="s">
        <v>295</v>
      </c>
      <c r="C1221">
        <v>47</v>
      </c>
      <c r="D1221" s="3">
        <v>1975000</v>
      </c>
      <c r="E1221" s="1">
        <f>datos_limpios[[#This Row],[Price INR   ]]*0.011</f>
        <v>21725</v>
      </c>
      <c r="F1221">
        <v>2015</v>
      </c>
      <c r="G1221">
        <v>61000</v>
      </c>
      <c r="H1221" t="s">
        <v>21</v>
      </c>
      <c r="I1221" t="s">
        <v>43</v>
      </c>
      <c r="J1221" t="s">
        <v>22</v>
      </c>
      <c r="K1221" t="s">
        <v>23</v>
      </c>
      <c r="L1221" t="s">
        <v>130</v>
      </c>
      <c r="M1221" t="s">
        <v>296</v>
      </c>
      <c r="N1221" s="2" t="str">
        <f t="shared" si="19"/>
        <v/>
      </c>
      <c r="O1221">
        <v>4.9329999999999998</v>
      </c>
      <c r="P1221">
        <v>1.8740000000000001</v>
      </c>
      <c r="Q1221">
        <v>1.4550000000000001</v>
      </c>
      <c r="R1221">
        <v>5</v>
      </c>
      <c r="S1221" t="str">
        <f>IF(datos_limpios[[#This Row],[Seating Capacity ]]&gt;4,"SI","NO")</f>
        <v>SI</v>
      </c>
      <c r="T1221">
        <v>75</v>
      </c>
    </row>
    <row r="1222" spans="1:20" x14ac:dyDescent="0.3">
      <c r="A1222" t="s">
        <v>128</v>
      </c>
      <c r="B1222" t="s">
        <v>1055</v>
      </c>
      <c r="C1222">
        <v>51</v>
      </c>
      <c r="D1222" s="3">
        <v>2175000</v>
      </c>
      <c r="E1222" s="1">
        <f>datos_limpios[[#This Row],[Price INR   ]]*0.011</f>
        <v>23925</v>
      </c>
      <c r="F1222">
        <v>2015</v>
      </c>
      <c r="G1222">
        <v>152000</v>
      </c>
      <c r="H1222" t="s">
        <v>21</v>
      </c>
      <c r="I1222" t="s">
        <v>43</v>
      </c>
      <c r="J1222" t="s">
        <v>22</v>
      </c>
      <c r="K1222" t="s">
        <v>16</v>
      </c>
      <c r="L1222" t="s">
        <v>130</v>
      </c>
      <c r="M1222" t="s">
        <v>365</v>
      </c>
      <c r="N1222" s="2" t="str">
        <f t="shared" si="19"/>
        <v/>
      </c>
      <c r="O1222">
        <v>4.6289999999999996</v>
      </c>
      <c r="P1222">
        <v>1.8979999999999999</v>
      </c>
      <c r="Q1222">
        <v>1.653</v>
      </c>
      <c r="R1222">
        <v>5</v>
      </c>
      <c r="S1222" t="str">
        <f>IF(datos_limpios[[#This Row],[Seating Capacity ]]&gt;4,"SI","NO")</f>
        <v>SI</v>
      </c>
      <c r="T1222">
        <v>75</v>
      </c>
    </row>
    <row r="1223" spans="1:20" x14ac:dyDescent="0.3">
      <c r="A1223" t="s">
        <v>128</v>
      </c>
      <c r="B1223" t="s">
        <v>424</v>
      </c>
      <c r="C1223">
        <v>53</v>
      </c>
      <c r="D1223" s="3">
        <v>2200000</v>
      </c>
      <c r="E1223" s="1">
        <f>datos_limpios[[#This Row],[Price INR   ]]*0.011</f>
        <v>24200</v>
      </c>
      <c r="F1223">
        <v>2014</v>
      </c>
      <c r="G1223">
        <v>95000</v>
      </c>
      <c r="H1223" t="s">
        <v>21</v>
      </c>
      <c r="I1223" t="s">
        <v>43</v>
      </c>
      <c r="J1223" t="s">
        <v>22</v>
      </c>
      <c r="K1223" t="s">
        <v>16</v>
      </c>
      <c r="L1223" t="s">
        <v>277</v>
      </c>
      <c r="M1223" t="s">
        <v>351</v>
      </c>
      <c r="N1223" s="2" t="str">
        <f t="shared" si="19"/>
        <v/>
      </c>
      <c r="O1223">
        <v>5.0890000000000004</v>
      </c>
      <c r="P1223">
        <v>1.9830000000000001</v>
      </c>
      <c r="Q1223">
        <v>1.7370000000000001</v>
      </c>
      <c r="R1223">
        <v>7</v>
      </c>
      <c r="S1223" t="str">
        <f>IF(datos_limpios[[#This Row],[Seating Capacity ]]&gt;4,"SI","NO")</f>
        <v>SI</v>
      </c>
      <c r="T1223">
        <v>100</v>
      </c>
    </row>
    <row r="1224" spans="1:20" x14ac:dyDescent="0.3">
      <c r="A1224" t="s">
        <v>128</v>
      </c>
      <c r="B1224" t="s">
        <v>1078</v>
      </c>
      <c r="C1224">
        <v>54</v>
      </c>
      <c r="D1224" s="3">
        <v>2225000</v>
      </c>
      <c r="E1224" s="1">
        <f>datos_limpios[[#This Row],[Price INR   ]]*0.011</f>
        <v>24475</v>
      </c>
      <c r="F1224">
        <v>2016</v>
      </c>
      <c r="G1224">
        <v>40500</v>
      </c>
      <c r="H1224" t="s">
        <v>21</v>
      </c>
      <c r="I1224" t="s">
        <v>43</v>
      </c>
      <c r="J1224" t="s">
        <v>22</v>
      </c>
      <c r="K1224" t="s">
        <v>16</v>
      </c>
      <c r="L1224" t="s">
        <v>130</v>
      </c>
      <c r="M1224" t="s">
        <v>192</v>
      </c>
      <c r="N1224" s="2" t="str">
        <f t="shared" si="19"/>
        <v/>
      </c>
      <c r="O1224">
        <v>4.4560000000000004</v>
      </c>
      <c r="P1224">
        <v>1.796</v>
      </c>
      <c r="Q1224">
        <v>1.4159999999999999</v>
      </c>
      <c r="R1224">
        <v>5</v>
      </c>
      <c r="S1224" t="str">
        <f>IF(datos_limpios[[#This Row],[Seating Capacity ]]&gt;4,"SI","NO")</f>
        <v>SI</v>
      </c>
      <c r="T1224">
        <v>50</v>
      </c>
    </row>
    <row r="1225" spans="1:20" x14ac:dyDescent="0.3">
      <c r="A1225" t="s">
        <v>128</v>
      </c>
      <c r="B1225" t="s">
        <v>191</v>
      </c>
      <c r="C1225">
        <v>55</v>
      </c>
      <c r="D1225" s="3">
        <v>2250000</v>
      </c>
      <c r="E1225" s="1">
        <f>datos_limpios[[#This Row],[Price INR   ]]*0.011</f>
        <v>24750</v>
      </c>
      <c r="F1225">
        <v>2016</v>
      </c>
      <c r="G1225">
        <v>40500</v>
      </c>
      <c r="H1225" t="s">
        <v>21</v>
      </c>
      <c r="I1225" t="s">
        <v>43</v>
      </c>
      <c r="J1225" t="s">
        <v>22</v>
      </c>
      <c r="K1225" t="s">
        <v>16</v>
      </c>
      <c r="L1225" t="s">
        <v>130</v>
      </c>
      <c r="M1225" t="s">
        <v>192</v>
      </c>
      <c r="N1225" s="2" t="str">
        <f t="shared" si="19"/>
        <v/>
      </c>
      <c r="O1225">
        <v>4.4560000000000004</v>
      </c>
      <c r="P1225">
        <v>1.796</v>
      </c>
      <c r="Q1225">
        <v>1.4159999999999999</v>
      </c>
      <c r="R1225">
        <v>5</v>
      </c>
      <c r="S1225" t="str">
        <f>IF(datos_limpios[[#This Row],[Seating Capacity ]]&gt;4,"SI","NO")</f>
        <v>SI</v>
      </c>
      <c r="T1225">
        <v>50</v>
      </c>
    </row>
    <row r="1226" spans="1:20" x14ac:dyDescent="0.3">
      <c r="A1226" t="s">
        <v>128</v>
      </c>
      <c r="B1226" t="s">
        <v>1078</v>
      </c>
      <c r="C1226">
        <v>57</v>
      </c>
      <c r="D1226" s="3">
        <v>2380000</v>
      </c>
      <c r="E1226" s="1">
        <f>datos_limpios[[#This Row],[Price INR   ]]*0.011</f>
        <v>26180</v>
      </c>
      <c r="F1226">
        <v>2019</v>
      </c>
      <c r="G1226">
        <v>36000</v>
      </c>
      <c r="H1226" t="s">
        <v>21</v>
      </c>
      <c r="I1226" t="s">
        <v>43</v>
      </c>
      <c r="J1226" t="s">
        <v>22</v>
      </c>
      <c r="K1226" t="s">
        <v>23</v>
      </c>
      <c r="L1226" t="s">
        <v>130</v>
      </c>
      <c r="M1226" t="s">
        <v>192</v>
      </c>
      <c r="N1226" s="2" t="str">
        <f t="shared" si="19"/>
        <v/>
      </c>
      <c r="O1226">
        <v>4.4560000000000004</v>
      </c>
      <c r="P1226">
        <v>1.796</v>
      </c>
      <c r="Q1226">
        <v>1.4159999999999999</v>
      </c>
      <c r="R1226">
        <v>5</v>
      </c>
      <c r="S1226" t="str">
        <f>IF(datos_limpios[[#This Row],[Seating Capacity ]]&gt;4,"SI","NO")</f>
        <v>SI</v>
      </c>
      <c r="T1226">
        <v>50</v>
      </c>
    </row>
    <row r="1227" spans="1:20" x14ac:dyDescent="0.3">
      <c r="A1227" t="s">
        <v>128</v>
      </c>
      <c r="B1227" t="s">
        <v>295</v>
      </c>
      <c r="C1227">
        <v>62</v>
      </c>
      <c r="D1227" s="3">
        <v>2425000</v>
      </c>
      <c r="E1227" s="1">
        <f>datos_limpios[[#This Row],[Price INR   ]]*0.011</f>
        <v>26675</v>
      </c>
      <c r="F1227">
        <v>2016</v>
      </c>
      <c r="G1227">
        <v>60000</v>
      </c>
      <c r="H1227" t="s">
        <v>21</v>
      </c>
      <c r="I1227" t="s">
        <v>43</v>
      </c>
      <c r="J1227" t="s">
        <v>22</v>
      </c>
      <c r="K1227" t="s">
        <v>16</v>
      </c>
      <c r="L1227" t="s">
        <v>130</v>
      </c>
      <c r="M1227" t="s">
        <v>296</v>
      </c>
      <c r="N1227" s="2" t="str">
        <f t="shared" si="19"/>
        <v/>
      </c>
      <c r="O1227">
        <v>4.9329999999999998</v>
      </c>
      <c r="P1227">
        <v>1.8740000000000001</v>
      </c>
      <c r="Q1227">
        <v>1.4550000000000001</v>
      </c>
      <c r="R1227">
        <v>5</v>
      </c>
      <c r="S1227" t="str">
        <f>IF(datos_limpios[[#This Row],[Seating Capacity ]]&gt;4,"SI","NO")</f>
        <v>SI</v>
      </c>
      <c r="T1227">
        <v>75</v>
      </c>
    </row>
    <row r="1228" spans="1:20" x14ac:dyDescent="0.3">
      <c r="A1228" t="s">
        <v>128</v>
      </c>
      <c r="B1228" t="s">
        <v>295</v>
      </c>
      <c r="C1228">
        <v>67</v>
      </c>
      <c r="D1228" s="3">
        <v>2550000</v>
      </c>
      <c r="E1228" s="1">
        <f>datos_limpios[[#This Row],[Price INR   ]]*0.011</f>
        <v>28050</v>
      </c>
      <c r="F1228">
        <v>2015</v>
      </c>
      <c r="G1228">
        <v>69500</v>
      </c>
      <c r="H1228" t="s">
        <v>21</v>
      </c>
      <c r="I1228" t="s">
        <v>43</v>
      </c>
      <c r="J1228" t="s">
        <v>22</v>
      </c>
      <c r="K1228" t="s">
        <v>23</v>
      </c>
      <c r="L1228" t="s">
        <v>130</v>
      </c>
      <c r="M1228" t="s">
        <v>296</v>
      </c>
      <c r="N1228" s="2" t="str">
        <f t="shared" si="19"/>
        <v/>
      </c>
      <c r="O1228">
        <v>4.9329999999999998</v>
      </c>
      <c r="P1228">
        <v>1.8740000000000001</v>
      </c>
      <c r="Q1228">
        <v>1.4550000000000001</v>
      </c>
      <c r="R1228">
        <v>5</v>
      </c>
      <c r="S1228" t="str">
        <f>IF(datos_limpios[[#This Row],[Seating Capacity ]]&gt;4,"SI","NO")</f>
        <v>SI</v>
      </c>
      <c r="T1228">
        <v>75</v>
      </c>
    </row>
    <row r="1229" spans="1:20" x14ac:dyDescent="0.3">
      <c r="A1229" t="s">
        <v>128</v>
      </c>
      <c r="B1229" t="s">
        <v>1015</v>
      </c>
      <c r="C1229">
        <v>72</v>
      </c>
      <c r="D1229" s="3">
        <v>2600000</v>
      </c>
      <c r="E1229" s="1">
        <f>datos_limpios[[#This Row],[Price INR   ]]*0.011</f>
        <v>28600</v>
      </c>
      <c r="F1229">
        <v>2012</v>
      </c>
      <c r="G1229">
        <v>42000</v>
      </c>
      <c r="H1229" t="s">
        <v>21</v>
      </c>
      <c r="I1229" t="s">
        <v>43</v>
      </c>
      <c r="J1229" t="s">
        <v>22</v>
      </c>
      <c r="K1229" t="s">
        <v>16</v>
      </c>
      <c r="L1229" t="s">
        <v>277</v>
      </c>
      <c r="M1229" t="s">
        <v>1016</v>
      </c>
      <c r="N1229" s="2" t="str">
        <f t="shared" si="19"/>
        <v/>
      </c>
      <c r="O1229">
        <v>4.9690000000000003</v>
      </c>
      <c r="P1229">
        <v>2.1389999999999998</v>
      </c>
      <c r="Q1229">
        <v>1.42</v>
      </c>
      <c r="R1229">
        <v>5</v>
      </c>
      <c r="S1229" t="str">
        <f>IF(datos_limpios[[#This Row],[Seating Capacity ]]&gt;4,"SI","NO")</f>
        <v>SI</v>
      </c>
      <c r="T1229">
        <v>65</v>
      </c>
    </row>
    <row r="1230" spans="1:20" x14ac:dyDescent="0.3">
      <c r="A1230" t="s">
        <v>128</v>
      </c>
      <c r="B1230" t="s">
        <v>1295</v>
      </c>
      <c r="C1230">
        <v>73</v>
      </c>
      <c r="D1230" s="3">
        <v>2690000</v>
      </c>
      <c r="E1230" s="1">
        <f>datos_limpios[[#This Row],[Price INR   ]]*0.011</f>
        <v>29590</v>
      </c>
      <c r="F1230">
        <v>2016</v>
      </c>
      <c r="G1230">
        <v>57000</v>
      </c>
      <c r="H1230" t="s">
        <v>21</v>
      </c>
      <c r="I1230" t="s">
        <v>43</v>
      </c>
      <c r="J1230" t="s">
        <v>22</v>
      </c>
      <c r="K1230" t="s">
        <v>16</v>
      </c>
      <c r="L1230" t="s">
        <v>130</v>
      </c>
      <c r="M1230" t="s">
        <v>365</v>
      </c>
      <c r="N1230" s="2" t="str">
        <f t="shared" si="19"/>
        <v/>
      </c>
      <c r="O1230">
        <v>4.6289999999999996</v>
      </c>
      <c r="P1230">
        <v>1.8979999999999999</v>
      </c>
      <c r="Q1230">
        <v>1.653</v>
      </c>
      <c r="R1230">
        <v>5</v>
      </c>
      <c r="S1230" t="str">
        <f>IF(datos_limpios[[#This Row],[Seating Capacity ]]&gt;4,"SI","NO")</f>
        <v>SI</v>
      </c>
      <c r="T1230">
        <v>75</v>
      </c>
    </row>
    <row r="1231" spans="1:20" x14ac:dyDescent="0.3">
      <c r="A1231" t="s">
        <v>128</v>
      </c>
      <c r="B1231" t="s">
        <v>718</v>
      </c>
      <c r="C1231">
        <v>74</v>
      </c>
      <c r="D1231" s="3">
        <v>2799000</v>
      </c>
      <c r="E1231" s="1">
        <f>datos_limpios[[#This Row],[Price INR   ]]*0.011</f>
        <v>30789</v>
      </c>
      <c r="F1231">
        <v>2017</v>
      </c>
      <c r="G1231">
        <v>72400</v>
      </c>
      <c r="H1231" t="s">
        <v>21</v>
      </c>
      <c r="I1231" t="s">
        <v>43</v>
      </c>
      <c r="J1231" t="s">
        <v>22</v>
      </c>
      <c r="K1231" t="s">
        <v>16</v>
      </c>
      <c r="L1231" t="s">
        <v>130</v>
      </c>
      <c r="M1231" t="s">
        <v>275</v>
      </c>
      <c r="N1231" s="2" t="str">
        <f t="shared" si="19"/>
        <v/>
      </c>
      <c r="O1231">
        <v>4.726</v>
      </c>
      <c r="P1231">
        <v>1.8420000000000001</v>
      </c>
      <c r="Q1231">
        <v>1.427</v>
      </c>
      <c r="R1231">
        <v>5</v>
      </c>
      <c r="S1231" t="str">
        <f>IF(datos_limpios[[#This Row],[Seating Capacity ]]&gt;4,"SI","NO")</f>
        <v>SI</v>
      </c>
      <c r="T1231">
        <v>54</v>
      </c>
    </row>
    <row r="1232" spans="1:20" x14ac:dyDescent="0.3">
      <c r="A1232" t="s">
        <v>128</v>
      </c>
      <c r="B1232" t="s">
        <v>209</v>
      </c>
      <c r="C1232">
        <v>76</v>
      </c>
      <c r="D1232" s="3">
        <v>2900000</v>
      </c>
      <c r="E1232" s="1">
        <f>datos_limpios[[#This Row],[Price INR   ]]*0.011</f>
        <v>31899.999999999996</v>
      </c>
      <c r="F1232">
        <v>2018</v>
      </c>
      <c r="G1232">
        <v>35000</v>
      </c>
      <c r="H1232" t="s">
        <v>21</v>
      </c>
      <c r="I1232" t="s">
        <v>43</v>
      </c>
      <c r="J1232" t="s">
        <v>22</v>
      </c>
      <c r="K1232" t="s">
        <v>16</v>
      </c>
      <c r="L1232" t="s">
        <v>130</v>
      </c>
      <c r="M1232" t="s">
        <v>210</v>
      </c>
      <c r="N1232" s="2" t="str">
        <f t="shared" si="19"/>
        <v/>
      </c>
      <c r="O1232">
        <v>4.3849999999999998</v>
      </c>
      <c r="P1232">
        <v>1.831</v>
      </c>
      <c r="Q1232">
        <v>1.6080000000000001</v>
      </c>
      <c r="R1232">
        <v>5</v>
      </c>
      <c r="S1232" t="str">
        <f>IF(datos_limpios[[#This Row],[Seating Capacity ]]&gt;4,"SI","NO")</f>
        <v>SI</v>
      </c>
      <c r="T1232">
        <v>64</v>
      </c>
    </row>
    <row r="1233" spans="1:20" x14ac:dyDescent="0.3">
      <c r="A1233" t="s">
        <v>128</v>
      </c>
      <c r="B1233" t="s">
        <v>767</v>
      </c>
      <c r="C1233">
        <v>78</v>
      </c>
      <c r="D1233" s="3">
        <v>2900000</v>
      </c>
      <c r="E1233" s="1">
        <f>datos_limpios[[#This Row],[Price INR   ]]*0.011</f>
        <v>31899.999999999996</v>
      </c>
      <c r="F1233">
        <v>2019</v>
      </c>
      <c r="G1233">
        <v>15530</v>
      </c>
      <c r="H1233" t="s">
        <v>21</v>
      </c>
      <c r="I1233" t="s">
        <v>43</v>
      </c>
      <c r="J1233" t="s">
        <v>22</v>
      </c>
      <c r="K1233" t="s">
        <v>16</v>
      </c>
      <c r="L1233" t="s">
        <v>130</v>
      </c>
      <c r="M1233" t="s">
        <v>192</v>
      </c>
      <c r="N1233" s="2" t="str">
        <f t="shared" si="19"/>
        <v/>
      </c>
      <c r="O1233">
        <v>4.4560000000000004</v>
      </c>
      <c r="P1233">
        <v>1.796</v>
      </c>
      <c r="Q1233">
        <v>1.4159999999999999</v>
      </c>
      <c r="R1233">
        <v>5</v>
      </c>
      <c r="S1233" t="str">
        <f>IF(datos_limpios[[#This Row],[Seating Capacity ]]&gt;4,"SI","NO")</f>
        <v>SI</v>
      </c>
      <c r="T1233">
        <v>50</v>
      </c>
    </row>
    <row r="1234" spans="1:20" x14ac:dyDescent="0.3">
      <c r="A1234" t="s">
        <v>128</v>
      </c>
      <c r="B1234" t="s">
        <v>1009</v>
      </c>
      <c r="C1234">
        <v>79</v>
      </c>
      <c r="D1234" s="3">
        <v>2900000</v>
      </c>
      <c r="E1234" s="1">
        <f>datos_limpios[[#This Row],[Price INR   ]]*0.011</f>
        <v>31899.999999999996</v>
      </c>
      <c r="F1234">
        <v>2017</v>
      </c>
      <c r="G1234">
        <v>64000</v>
      </c>
      <c r="H1234" t="s">
        <v>21</v>
      </c>
      <c r="I1234" t="s">
        <v>43</v>
      </c>
      <c r="J1234" t="s">
        <v>22</v>
      </c>
      <c r="K1234" t="s">
        <v>16</v>
      </c>
      <c r="L1234" t="s">
        <v>130</v>
      </c>
      <c r="M1234" t="s">
        <v>371</v>
      </c>
      <c r="N1234" s="2" t="str">
        <f t="shared" si="19"/>
        <v/>
      </c>
      <c r="O1234">
        <v>4.3849999999999998</v>
      </c>
      <c r="P1234">
        <v>1.831</v>
      </c>
      <c r="Q1234">
        <v>1.6080000000000001</v>
      </c>
      <c r="R1234">
        <v>5</v>
      </c>
      <c r="S1234" t="str">
        <f>IF(datos_limpios[[#This Row],[Seating Capacity ]]&gt;4,"SI","NO")</f>
        <v>SI</v>
      </c>
      <c r="T1234">
        <v>64</v>
      </c>
    </row>
    <row r="1235" spans="1:20" x14ac:dyDescent="0.3">
      <c r="A1235" t="s">
        <v>128</v>
      </c>
      <c r="B1235" t="s">
        <v>855</v>
      </c>
      <c r="C1235">
        <v>80</v>
      </c>
      <c r="D1235" s="3">
        <v>2900000</v>
      </c>
      <c r="E1235" s="1">
        <f>datos_limpios[[#This Row],[Price INR   ]]*0.011</f>
        <v>31899.999999999996</v>
      </c>
      <c r="F1235">
        <v>2019</v>
      </c>
      <c r="G1235">
        <v>15529</v>
      </c>
      <c r="H1235" t="s">
        <v>21</v>
      </c>
      <c r="I1235" t="s">
        <v>43</v>
      </c>
      <c r="J1235" t="s">
        <v>22</v>
      </c>
      <c r="K1235" t="s">
        <v>16</v>
      </c>
      <c r="L1235" t="s">
        <v>130</v>
      </c>
      <c r="M1235" t="s">
        <v>192</v>
      </c>
      <c r="N1235" s="2" t="str">
        <f t="shared" si="19"/>
        <v/>
      </c>
      <c r="O1235">
        <v>4.4560000000000004</v>
      </c>
      <c r="P1235">
        <v>1.796</v>
      </c>
      <c r="Q1235">
        <v>1.4159999999999999</v>
      </c>
      <c r="R1235">
        <v>5</v>
      </c>
      <c r="S1235" t="str">
        <f>IF(datos_limpios[[#This Row],[Seating Capacity ]]&gt;4,"SI","NO")</f>
        <v>SI</v>
      </c>
      <c r="T1235">
        <v>50</v>
      </c>
    </row>
    <row r="1236" spans="1:20" x14ac:dyDescent="0.3">
      <c r="A1236" t="s">
        <v>128</v>
      </c>
      <c r="B1236" t="s">
        <v>855</v>
      </c>
      <c r="C1236">
        <v>82</v>
      </c>
      <c r="D1236" s="3">
        <v>2950000</v>
      </c>
      <c r="E1236" s="1">
        <f>datos_limpios[[#This Row],[Price INR   ]]*0.011</f>
        <v>32449.999999999996</v>
      </c>
      <c r="F1236">
        <v>2020</v>
      </c>
      <c r="G1236">
        <v>11000</v>
      </c>
      <c r="H1236" t="s">
        <v>21</v>
      </c>
      <c r="I1236" t="s">
        <v>43</v>
      </c>
      <c r="J1236" t="s">
        <v>22</v>
      </c>
      <c r="K1236" t="s">
        <v>16</v>
      </c>
      <c r="L1236" t="s">
        <v>130</v>
      </c>
      <c r="M1236" t="s">
        <v>192</v>
      </c>
      <c r="N1236" s="2" t="str">
        <f t="shared" si="19"/>
        <v/>
      </c>
      <c r="O1236">
        <v>4.4560000000000004</v>
      </c>
      <c r="P1236">
        <v>1.796</v>
      </c>
      <c r="Q1236">
        <v>1.4159999999999999</v>
      </c>
      <c r="R1236">
        <v>5</v>
      </c>
      <c r="S1236" t="str">
        <f>IF(datos_limpios[[#This Row],[Seating Capacity ]]&gt;4,"SI","NO")</f>
        <v>SI</v>
      </c>
      <c r="T1236">
        <v>50</v>
      </c>
    </row>
    <row r="1237" spans="1:20" x14ac:dyDescent="0.3">
      <c r="A1237" t="s">
        <v>128</v>
      </c>
      <c r="B1237" t="s">
        <v>191</v>
      </c>
      <c r="C1237">
        <v>85</v>
      </c>
      <c r="D1237" s="3">
        <v>3050000</v>
      </c>
      <c r="E1237" s="1">
        <f>datos_limpios[[#This Row],[Price INR   ]]*0.011</f>
        <v>33550</v>
      </c>
      <c r="F1237">
        <v>2020</v>
      </c>
      <c r="G1237">
        <v>40910</v>
      </c>
      <c r="H1237" t="s">
        <v>21</v>
      </c>
      <c r="I1237" t="s">
        <v>43</v>
      </c>
      <c r="J1237" t="s">
        <v>22</v>
      </c>
      <c r="K1237" t="s">
        <v>16</v>
      </c>
      <c r="L1237" t="s">
        <v>130</v>
      </c>
      <c r="M1237" t="s">
        <v>192</v>
      </c>
      <c r="N1237" s="2" t="str">
        <f t="shared" si="19"/>
        <v/>
      </c>
      <c r="O1237">
        <v>4.4560000000000004</v>
      </c>
      <c r="P1237">
        <v>1.796</v>
      </c>
      <c r="Q1237">
        <v>1.4159999999999999</v>
      </c>
      <c r="R1237">
        <v>5</v>
      </c>
      <c r="S1237" t="str">
        <f>IF(datos_limpios[[#This Row],[Seating Capacity ]]&gt;4,"SI","NO")</f>
        <v>SI</v>
      </c>
      <c r="T1237">
        <v>50</v>
      </c>
    </row>
    <row r="1238" spans="1:20" x14ac:dyDescent="0.3">
      <c r="A1238" t="s">
        <v>128</v>
      </c>
      <c r="B1238" t="s">
        <v>295</v>
      </c>
      <c r="C1238">
        <v>86</v>
      </c>
      <c r="D1238" s="3">
        <v>3075000</v>
      </c>
      <c r="E1238" s="1">
        <f>datos_limpios[[#This Row],[Price INR   ]]*0.011</f>
        <v>33825</v>
      </c>
      <c r="F1238">
        <v>2017</v>
      </c>
      <c r="G1238">
        <v>17000</v>
      </c>
      <c r="H1238" t="s">
        <v>21</v>
      </c>
      <c r="I1238" t="s">
        <v>43</v>
      </c>
      <c r="J1238" t="s">
        <v>22</v>
      </c>
      <c r="K1238" t="s">
        <v>16</v>
      </c>
      <c r="L1238" t="s">
        <v>130</v>
      </c>
      <c r="M1238" t="s">
        <v>296</v>
      </c>
      <c r="N1238" s="2" t="str">
        <f t="shared" si="19"/>
        <v/>
      </c>
      <c r="O1238">
        <v>4.9329999999999998</v>
      </c>
      <c r="P1238">
        <v>1.8740000000000001</v>
      </c>
      <c r="Q1238">
        <v>1.4550000000000001</v>
      </c>
      <c r="R1238">
        <v>5</v>
      </c>
      <c r="S1238" t="str">
        <f>IF(datos_limpios[[#This Row],[Seating Capacity ]]&gt;4,"SI","NO")</f>
        <v>SI</v>
      </c>
      <c r="T1238">
        <v>75</v>
      </c>
    </row>
    <row r="1239" spans="1:20" x14ac:dyDescent="0.3">
      <c r="A1239" t="s">
        <v>128</v>
      </c>
      <c r="B1239" t="s">
        <v>1096</v>
      </c>
      <c r="C1239">
        <v>88</v>
      </c>
      <c r="D1239" s="3">
        <v>3250000</v>
      </c>
      <c r="E1239" s="1">
        <f>datos_limpios[[#This Row],[Price INR   ]]*0.011</f>
        <v>35750</v>
      </c>
      <c r="F1239">
        <v>2019</v>
      </c>
      <c r="G1239">
        <v>41000</v>
      </c>
      <c r="H1239" t="s">
        <v>21</v>
      </c>
      <c r="I1239" t="s">
        <v>43</v>
      </c>
      <c r="J1239" t="s">
        <v>22</v>
      </c>
      <c r="K1239" t="s">
        <v>23</v>
      </c>
      <c r="L1239" t="s">
        <v>130</v>
      </c>
      <c r="M1239" t="s">
        <v>210</v>
      </c>
      <c r="N1239" s="2" t="str">
        <f t="shared" si="19"/>
        <v/>
      </c>
      <c r="O1239">
        <v>4.3849999999999998</v>
      </c>
      <c r="P1239">
        <v>1.831</v>
      </c>
      <c r="Q1239">
        <v>1.6080000000000001</v>
      </c>
      <c r="R1239">
        <v>5</v>
      </c>
      <c r="S1239" t="str">
        <f>IF(datos_limpios[[#This Row],[Seating Capacity ]]&gt;4,"SI","NO")</f>
        <v>SI</v>
      </c>
      <c r="T1239">
        <v>64</v>
      </c>
    </row>
    <row r="1240" spans="1:20" x14ac:dyDescent="0.3">
      <c r="A1240" t="s">
        <v>128</v>
      </c>
      <c r="B1240" t="s">
        <v>1401</v>
      </c>
      <c r="C1240">
        <v>91</v>
      </c>
      <c r="D1240" s="3">
        <v>3400000</v>
      </c>
      <c r="E1240" s="1">
        <f>datos_limpios[[#This Row],[Price INR   ]]*0.011</f>
        <v>37400</v>
      </c>
      <c r="F1240">
        <v>2019</v>
      </c>
      <c r="G1240">
        <v>48000</v>
      </c>
      <c r="H1240" t="s">
        <v>21</v>
      </c>
      <c r="I1240" t="s">
        <v>43</v>
      </c>
      <c r="J1240" t="s">
        <v>22</v>
      </c>
      <c r="K1240" t="s">
        <v>16</v>
      </c>
      <c r="L1240" t="s">
        <v>130</v>
      </c>
      <c r="M1240" t="s">
        <v>275</v>
      </c>
      <c r="N1240" s="2" t="str">
        <f t="shared" si="19"/>
        <v/>
      </c>
      <c r="O1240">
        <v>4.726</v>
      </c>
      <c r="P1240">
        <v>1.8420000000000001</v>
      </c>
      <c r="Q1240">
        <v>1.427</v>
      </c>
      <c r="R1240">
        <v>5</v>
      </c>
      <c r="S1240" t="str">
        <f>IF(datos_limpios[[#This Row],[Seating Capacity ]]&gt;4,"SI","NO")</f>
        <v>SI</v>
      </c>
      <c r="T1240">
        <v>54</v>
      </c>
    </row>
    <row r="1241" spans="1:20" x14ac:dyDescent="0.3">
      <c r="A1241" t="s">
        <v>128</v>
      </c>
      <c r="B1241" t="s">
        <v>953</v>
      </c>
      <c r="C1241">
        <v>96</v>
      </c>
      <c r="D1241" s="3">
        <v>3750000</v>
      </c>
      <c r="E1241" s="1">
        <f>datos_limpios[[#This Row],[Price INR   ]]*0.011</f>
        <v>41250</v>
      </c>
      <c r="F1241">
        <v>2016</v>
      </c>
      <c r="G1241">
        <v>88000</v>
      </c>
      <c r="H1241" t="s">
        <v>21</v>
      </c>
      <c r="I1241" t="s">
        <v>43</v>
      </c>
      <c r="J1241" t="s">
        <v>22</v>
      </c>
      <c r="K1241" t="s">
        <v>23</v>
      </c>
      <c r="L1241" t="s">
        <v>277</v>
      </c>
      <c r="M1241" t="s">
        <v>278</v>
      </c>
      <c r="N1241" s="2" t="str">
        <f t="shared" si="19"/>
        <v/>
      </c>
      <c r="O1241">
        <v>5.0519999999999996</v>
      </c>
      <c r="P1241">
        <v>1.968</v>
      </c>
      <c r="Q1241">
        <v>1.74</v>
      </c>
      <c r="R1241">
        <v>7</v>
      </c>
      <c r="S1241" t="str">
        <f>IF(datos_limpios[[#This Row],[Seating Capacity ]]&gt;4,"SI","NO")</f>
        <v>SI</v>
      </c>
      <c r="T1241">
        <v>75</v>
      </c>
    </row>
    <row r="1242" spans="1:20" x14ac:dyDescent="0.3">
      <c r="A1242" t="s">
        <v>128</v>
      </c>
      <c r="B1242" t="s">
        <v>295</v>
      </c>
      <c r="C1242">
        <v>104</v>
      </c>
      <c r="D1242" s="3">
        <v>4351000</v>
      </c>
      <c r="E1242" s="1">
        <f>datos_limpios[[#This Row],[Price INR   ]]*0.011</f>
        <v>47861</v>
      </c>
      <c r="F1242">
        <v>2018</v>
      </c>
      <c r="G1242">
        <v>36000</v>
      </c>
      <c r="H1242" t="s">
        <v>21</v>
      </c>
      <c r="I1242" t="s">
        <v>43</v>
      </c>
      <c r="J1242" t="s">
        <v>22</v>
      </c>
      <c r="K1242" t="s">
        <v>16</v>
      </c>
      <c r="L1242" t="s">
        <v>130</v>
      </c>
      <c r="M1242" t="s">
        <v>296</v>
      </c>
      <c r="N1242" s="2" t="str">
        <f t="shared" si="19"/>
        <v/>
      </c>
      <c r="O1242">
        <v>4.9329999999999998</v>
      </c>
      <c r="P1242">
        <v>1.8740000000000001</v>
      </c>
      <c r="Q1242">
        <v>1.4550000000000001</v>
      </c>
      <c r="R1242">
        <v>5</v>
      </c>
      <c r="S1242" t="str">
        <f>IF(datos_limpios[[#This Row],[Seating Capacity ]]&gt;4,"SI","NO")</f>
        <v>SI</v>
      </c>
      <c r="T1242">
        <v>75</v>
      </c>
    </row>
    <row r="1243" spans="1:20" x14ac:dyDescent="0.3">
      <c r="A1243" t="s">
        <v>128</v>
      </c>
      <c r="B1243" t="s">
        <v>1251</v>
      </c>
      <c r="C1243">
        <v>105</v>
      </c>
      <c r="D1243" s="3">
        <v>4475000</v>
      </c>
      <c r="E1243" s="1">
        <f>datos_limpios[[#This Row],[Price INR   ]]*0.011</f>
        <v>49225</v>
      </c>
      <c r="F1243">
        <v>2020</v>
      </c>
      <c r="G1243">
        <v>18000</v>
      </c>
      <c r="H1243" t="s">
        <v>21</v>
      </c>
      <c r="I1243" t="s">
        <v>43</v>
      </c>
      <c r="J1243" t="s">
        <v>22</v>
      </c>
      <c r="K1243" t="s">
        <v>23</v>
      </c>
      <c r="L1243" t="s">
        <v>130</v>
      </c>
      <c r="M1243" t="s">
        <v>1252</v>
      </c>
      <c r="N1243" s="2" t="str">
        <f t="shared" si="19"/>
        <v/>
      </c>
      <c r="O1243">
        <v>4.6630000000000003</v>
      </c>
      <c r="P1243">
        <v>1.893</v>
      </c>
      <c r="Q1243">
        <v>1.659</v>
      </c>
      <c r="R1243">
        <v>5</v>
      </c>
      <c r="S1243" t="str">
        <f>IF(datos_limpios[[#This Row],[Seating Capacity ]]&gt;4,"SI","NO")</f>
        <v>SI</v>
      </c>
      <c r="T1243">
        <v>70</v>
      </c>
    </row>
    <row r="1244" spans="1:20" x14ac:dyDescent="0.3">
      <c r="A1244" t="s">
        <v>128</v>
      </c>
      <c r="B1244" t="s">
        <v>276</v>
      </c>
      <c r="C1244">
        <v>111</v>
      </c>
      <c r="D1244" s="3">
        <v>5500000</v>
      </c>
      <c r="E1244" s="1">
        <f>datos_limpios[[#This Row],[Price INR   ]]*0.011</f>
        <v>60500</v>
      </c>
      <c r="F1244">
        <v>2017</v>
      </c>
      <c r="G1244">
        <v>45000</v>
      </c>
      <c r="H1244" t="s">
        <v>21</v>
      </c>
      <c r="I1244" t="s">
        <v>43</v>
      </c>
      <c r="J1244" t="s">
        <v>22</v>
      </c>
      <c r="K1244" t="s">
        <v>16</v>
      </c>
      <c r="L1244" t="s">
        <v>277</v>
      </c>
      <c r="M1244" t="s">
        <v>278</v>
      </c>
      <c r="N1244" s="2" t="str">
        <f t="shared" si="19"/>
        <v/>
      </c>
      <c r="O1244">
        <v>5.0519999999999996</v>
      </c>
      <c r="P1244">
        <v>1.968</v>
      </c>
      <c r="Q1244">
        <v>1.74</v>
      </c>
      <c r="R1244">
        <v>7</v>
      </c>
      <c r="S1244" t="str">
        <f>IF(datos_limpios[[#This Row],[Seating Capacity ]]&gt;4,"SI","NO")</f>
        <v>SI</v>
      </c>
      <c r="T1244">
        <v>75</v>
      </c>
    </row>
    <row r="1245" spans="1:20" x14ac:dyDescent="0.3">
      <c r="A1245" t="s">
        <v>128</v>
      </c>
      <c r="B1245" t="s">
        <v>276</v>
      </c>
      <c r="C1245">
        <v>112</v>
      </c>
      <c r="D1245" s="3">
        <v>5500000</v>
      </c>
      <c r="E1245" s="1">
        <f>datos_limpios[[#This Row],[Price INR   ]]*0.011</f>
        <v>60500</v>
      </c>
      <c r="F1245">
        <v>2017</v>
      </c>
      <c r="G1245">
        <v>24000</v>
      </c>
      <c r="H1245" t="s">
        <v>21</v>
      </c>
      <c r="I1245" t="s">
        <v>43</v>
      </c>
      <c r="J1245" t="s">
        <v>22</v>
      </c>
      <c r="K1245" t="s">
        <v>16</v>
      </c>
      <c r="L1245" t="s">
        <v>277</v>
      </c>
      <c r="M1245" t="s">
        <v>278</v>
      </c>
      <c r="N1245" s="2" t="str">
        <f t="shared" si="19"/>
        <v/>
      </c>
      <c r="O1245">
        <v>5.0519999999999996</v>
      </c>
      <c r="P1245">
        <v>1.968</v>
      </c>
      <c r="Q1245">
        <v>1.74</v>
      </c>
      <c r="R1245">
        <v>7</v>
      </c>
      <c r="S1245" t="str">
        <f>IF(datos_limpios[[#This Row],[Seating Capacity ]]&gt;4,"SI","NO")</f>
        <v>SI</v>
      </c>
      <c r="T1245">
        <v>75</v>
      </c>
    </row>
    <row r="1246" spans="1:20" x14ac:dyDescent="0.3">
      <c r="A1246" t="s">
        <v>41</v>
      </c>
      <c r="B1246" t="s">
        <v>340</v>
      </c>
      <c r="C1246">
        <v>123</v>
      </c>
      <c r="D1246" s="3">
        <v>1375000</v>
      </c>
      <c r="E1246" s="1">
        <f>datos_limpios[[#This Row],[Price INR   ]]*0.011</f>
        <v>15125</v>
      </c>
      <c r="F1246">
        <v>2013</v>
      </c>
      <c r="G1246">
        <v>102000</v>
      </c>
      <c r="H1246" t="s">
        <v>21</v>
      </c>
      <c r="I1246" t="s">
        <v>43</v>
      </c>
      <c r="J1246" t="s">
        <v>22</v>
      </c>
      <c r="K1246" t="s">
        <v>23</v>
      </c>
      <c r="L1246" t="s">
        <v>44</v>
      </c>
      <c r="M1246" t="s">
        <v>45</v>
      </c>
      <c r="N1246" s="2" t="str">
        <f t="shared" si="19"/>
        <v/>
      </c>
      <c r="O1246">
        <v>4.633</v>
      </c>
      <c r="P1246">
        <v>1.8109999999999999</v>
      </c>
      <c r="Q1246">
        <v>1.429</v>
      </c>
      <c r="R1246">
        <v>5</v>
      </c>
      <c r="S1246" t="str">
        <f>IF(datos_limpios[[#This Row],[Seating Capacity ]]&gt;4,"SI","NO")</f>
        <v>SI</v>
      </c>
      <c r="T1246">
        <v>57</v>
      </c>
    </row>
    <row r="1247" spans="1:20" x14ac:dyDescent="0.3">
      <c r="A1247" t="s">
        <v>41</v>
      </c>
      <c r="B1247" t="s">
        <v>340</v>
      </c>
      <c r="C1247">
        <v>131</v>
      </c>
      <c r="D1247" s="3">
        <v>1689999</v>
      </c>
      <c r="E1247" s="1">
        <f>datos_limpios[[#This Row],[Price INR   ]]*0.011</f>
        <v>18589.988999999998</v>
      </c>
      <c r="F1247">
        <v>2015</v>
      </c>
      <c r="G1247">
        <v>82000</v>
      </c>
      <c r="H1247" t="s">
        <v>21</v>
      </c>
      <c r="I1247" t="s">
        <v>43</v>
      </c>
      <c r="J1247" t="s">
        <v>22</v>
      </c>
      <c r="K1247" t="s">
        <v>23</v>
      </c>
      <c r="L1247" t="s">
        <v>44</v>
      </c>
      <c r="M1247" t="s">
        <v>45</v>
      </c>
      <c r="N1247" s="2" t="str">
        <f t="shared" si="19"/>
        <v/>
      </c>
      <c r="O1247">
        <v>4.633</v>
      </c>
      <c r="P1247">
        <v>1.8109999999999999</v>
      </c>
      <c r="Q1247">
        <v>1.429</v>
      </c>
      <c r="R1247">
        <v>5</v>
      </c>
      <c r="S1247" t="str">
        <f>IF(datos_limpios[[#This Row],[Seating Capacity ]]&gt;4,"SI","NO")</f>
        <v>SI</v>
      </c>
      <c r="T1247">
        <v>57</v>
      </c>
    </row>
    <row r="1248" spans="1:20" x14ac:dyDescent="0.3">
      <c r="A1248" t="s">
        <v>41</v>
      </c>
      <c r="B1248" t="s">
        <v>725</v>
      </c>
      <c r="C1248">
        <v>132</v>
      </c>
      <c r="D1248" s="3">
        <v>1750000</v>
      </c>
      <c r="E1248" s="1">
        <f>datos_limpios[[#This Row],[Price INR   ]]*0.011</f>
        <v>19250</v>
      </c>
      <c r="F1248">
        <v>2014</v>
      </c>
      <c r="G1248">
        <v>69000</v>
      </c>
      <c r="H1248" t="s">
        <v>21</v>
      </c>
      <c r="I1248" t="s">
        <v>43</v>
      </c>
      <c r="J1248" t="s">
        <v>22</v>
      </c>
      <c r="K1248" t="s">
        <v>23</v>
      </c>
      <c r="L1248" t="s">
        <v>44</v>
      </c>
      <c r="M1248" t="s">
        <v>157</v>
      </c>
      <c r="N1248" s="2" t="str">
        <f t="shared" si="19"/>
        <v/>
      </c>
      <c r="O1248">
        <v>4.899</v>
      </c>
      <c r="P1248">
        <v>2.0939999999999999</v>
      </c>
      <c r="Q1248">
        <v>1.464</v>
      </c>
      <c r="R1248">
        <v>5</v>
      </c>
      <c r="S1248" t="str">
        <f>IF(datos_limpios[[#This Row],[Seating Capacity ]]&gt;4,"SI","NO")</f>
        <v>SI</v>
      </c>
      <c r="T1248">
        <v>65</v>
      </c>
    </row>
    <row r="1249" spans="1:20" x14ac:dyDescent="0.3">
      <c r="A1249" t="s">
        <v>41</v>
      </c>
      <c r="B1249" t="s">
        <v>178</v>
      </c>
      <c r="C1249">
        <v>134</v>
      </c>
      <c r="D1249" s="3">
        <v>1950000</v>
      </c>
      <c r="E1249" s="1">
        <f>datos_limpios[[#This Row],[Price INR   ]]*0.011</f>
        <v>21450</v>
      </c>
      <c r="F1249">
        <v>2014</v>
      </c>
      <c r="G1249">
        <v>82000</v>
      </c>
      <c r="H1249" t="s">
        <v>21</v>
      </c>
      <c r="I1249" t="s">
        <v>43</v>
      </c>
      <c r="J1249" t="s">
        <v>22</v>
      </c>
      <c r="K1249" t="s">
        <v>23</v>
      </c>
      <c r="L1249" t="s">
        <v>44</v>
      </c>
      <c r="M1249" t="s">
        <v>179</v>
      </c>
      <c r="N1249" s="2" t="str">
        <f t="shared" si="19"/>
        <v/>
      </c>
      <c r="O1249">
        <v>4.6479999999999997</v>
      </c>
      <c r="P1249">
        <v>1.881</v>
      </c>
      <c r="Q1249">
        <v>1.661</v>
      </c>
      <c r="R1249">
        <v>5</v>
      </c>
      <c r="S1249" t="str">
        <f>IF(datos_limpios[[#This Row],[Seating Capacity ]]&gt;4,"SI","NO")</f>
        <v>SI</v>
      </c>
      <c r="T1249">
        <v>67</v>
      </c>
    </row>
    <row r="1250" spans="1:20" x14ac:dyDescent="0.3">
      <c r="A1250" t="s">
        <v>41</v>
      </c>
      <c r="B1250" t="s">
        <v>447</v>
      </c>
      <c r="C1250">
        <v>138</v>
      </c>
      <c r="D1250" s="3">
        <v>2385000</v>
      </c>
      <c r="E1250" s="1">
        <f>datos_limpios[[#This Row],[Price INR   ]]*0.011</f>
        <v>26235</v>
      </c>
      <c r="F1250">
        <v>2017</v>
      </c>
      <c r="G1250">
        <v>22120</v>
      </c>
      <c r="H1250" t="s">
        <v>21</v>
      </c>
      <c r="I1250" t="s">
        <v>43</v>
      </c>
      <c r="J1250" t="s">
        <v>22</v>
      </c>
      <c r="K1250" t="s">
        <v>16</v>
      </c>
      <c r="L1250" t="s">
        <v>44</v>
      </c>
      <c r="M1250" t="s">
        <v>45</v>
      </c>
      <c r="N1250" s="2" t="str">
        <f t="shared" si="19"/>
        <v/>
      </c>
      <c r="O1250">
        <v>4.4390000000000001</v>
      </c>
      <c r="P1250">
        <v>1.821</v>
      </c>
      <c r="Q1250">
        <v>1.6120000000000001</v>
      </c>
      <c r="R1250">
        <v>5</v>
      </c>
      <c r="S1250" t="str">
        <f>IF(datos_limpios[[#This Row],[Seating Capacity ]]&gt;4,"SI","NO")</f>
        <v>SI</v>
      </c>
      <c r="T1250">
        <v>51</v>
      </c>
    </row>
    <row r="1251" spans="1:20" x14ac:dyDescent="0.3">
      <c r="A1251" t="s">
        <v>41</v>
      </c>
      <c r="B1251" t="s">
        <v>542</v>
      </c>
      <c r="C1251">
        <v>141</v>
      </c>
      <c r="D1251" s="3">
        <v>2600000</v>
      </c>
      <c r="E1251" s="1">
        <f>datos_limpios[[#This Row],[Price INR   ]]*0.011</f>
        <v>28600</v>
      </c>
      <c r="F1251">
        <v>2016</v>
      </c>
      <c r="G1251">
        <v>39000</v>
      </c>
      <c r="H1251" t="s">
        <v>21</v>
      </c>
      <c r="I1251" t="s">
        <v>43</v>
      </c>
      <c r="J1251" t="s">
        <v>22</v>
      </c>
      <c r="K1251" t="s">
        <v>16</v>
      </c>
      <c r="L1251" t="s">
        <v>44</v>
      </c>
      <c r="M1251" t="s">
        <v>157</v>
      </c>
      <c r="N1251" s="2" t="str">
        <f t="shared" si="19"/>
        <v/>
      </c>
      <c r="O1251">
        <v>4.899</v>
      </c>
      <c r="P1251">
        <v>2.0939999999999999</v>
      </c>
      <c r="Q1251">
        <v>1.464</v>
      </c>
      <c r="R1251">
        <v>5</v>
      </c>
      <c r="S1251" t="str">
        <f>IF(datos_limpios[[#This Row],[Seating Capacity ]]&gt;4,"SI","NO")</f>
        <v>SI</v>
      </c>
      <c r="T1251">
        <v>65</v>
      </c>
    </row>
    <row r="1252" spans="1:20" x14ac:dyDescent="0.3">
      <c r="A1252" t="s">
        <v>41</v>
      </c>
      <c r="B1252" t="s">
        <v>42</v>
      </c>
      <c r="C1252">
        <v>142</v>
      </c>
      <c r="D1252" s="3">
        <v>2650000</v>
      </c>
      <c r="E1252" s="1">
        <f>datos_limpios[[#This Row],[Price INR   ]]*0.011</f>
        <v>29150</v>
      </c>
      <c r="F1252">
        <v>2017</v>
      </c>
      <c r="G1252">
        <v>75000</v>
      </c>
      <c r="H1252" t="s">
        <v>21</v>
      </c>
      <c r="I1252" t="s">
        <v>43</v>
      </c>
      <c r="J1252" t="s">
        <v>22</v>
      </c>
      <c r="K1252" t="s">
        <v>23</v>
      </c>
      <c r="L1252" t="s">
        <v>44</v>
      </c>
      <c r="M1252" t="s">
        <v>45</v>
      </c>
      <c r="N1252" s="2" t="str">
        <f t="shared" si="19"/>
        <v/>
      </c>
      <c r="O1252">
        <v>4.4390000000000001</v>
      </c>
      <c r="P1252">
        <v>1.821</v>
      </c>
      <c r="Q1252">
        <v>1.6120000000000001</v>
      </c>
      <c r="R1252">
        <v>5</v>
      </c>
      <c r="S1252" t="str">
        <f>IF(datos_limpios[[#This Row],[Seating Capacity ]]&gt;4,"SI","NO")</f>
        <v>SI</v>
      </c>
      <c r="T1252">
        <v>51</v>
      </c>
    </row>
    <row r="1253" spans="1:20" x14ac:dyDescent="0.3">
      <c r="A1253" t="s">
        <v>41</v>
      </c>
      <c r="B1253" t="s">
        <v>447</v>
      </c>
      <c r="C1253">
        <v>148</v>
      </c>
      <c r="D1253" s="3">
        <v>2790000</v>
      </c>
      <c r="E1253" s="1">
        <f>datos_limpios[[#This Row],[Price INR   ]]*0.011</f>
        <v>30690</v>
      </c>
      <c r="F1253">
        <v>2018</v>
      </c>
      <c r="G1253">
        <v>25000</v>
      </c>
      <c r="H1253" t="s">
        <v>21</v>
      </c>
      <c r="I1253" t="s">
        <v>43</v>
      </c>
      <c r="J1253" t="s">
        <v>22</v>
      </c>
      <c r="K1253" t="s">
        <v>16</v>
      </c>
      <c r="L1253" t="s">
        <v>44</v>
      </c>
      <c r="M1253" t="s">
        <v>45</v>
      </c>
      <c r="N1253" s="2" t="str">
        <f t="shared" si="19"/>
        <v/>
      </c>
      <c r="O1253">
        <v>4.4390000000000001</v>
      </c>
      <c r="P1253">
        <v>1.821</v>
      </c>
      <c r="Q1253">
        <v>1.6120000000000001</v>
      </c>
      <c r="R1253">
        <v>5</v>
      </c>
      <c r="S1253" t="str">
        <f>IF(datos_limpios[[#This Row],[Seating Capacity ]]&gt;4,"SI","NO")</f>
        <v>SI</v>
      </c>
      <c r="T1253">
        <v>51</v>
      </c>
    </row>
    <row r="1254" spans="1:20" x14ac:dyDescent="0.3">
      <c r="A1254" t="s">
        <v>41</v>
      </c>
      <c r="B1254" t="s">
        <v>212</v>
      </c>
      <c r="C1254">
        <v>151</v>
      </c>
      <c r="D1254" s="3">
        <v>2900000</v>
      </c>
      <c r="E1254" s="1">
        <f>datos_limpios[[#This Row],[Price INR   ]]*0.011</f>
        <v>31899.999999999996</v>
      </c>
      <c r="F1254">
        <v>2019</v>
      </c>
      <c r="G1254">
        <v>25000</v>
      </c>
      <c r="H1254" t="s">
        <v>21</v>
      </c>
      <c r="I1254" t="s">
        <v>43</v>
      </c>
      <c r="J1254" t="s">
        <v>22</v>
      </c>
      <c r="K1254" t="s">
        <v>16</v>
      </c>
      <c r="L1254" t="s">
        <v>44</v>
      </c>
      <c r="M1254" t="s">
        <v>179</v>
      </c>
      <c r="N1254" s="2" t="str">
        <f t="shared" si="19"/>
        <v/>
      </c>
      <c r="O1254">
        <v>4.4539999999999997</v>
      </c>
      <c r="P1254">
        <v>2.044</v>
      </c>
      <c r="Q1254">
        <v>1.5449999999999999</v>
      </c>
      <c r="R1254">
        <v>5</v>
      </c>
      <c r="S1254" t="str">
        <f>IF(datos_limpios[[#This Row],[Seating Capacity ]]&gt;4,"SI","NO")</f>
        <v>SI</v>
      </c>
      <c r="T1254">
        <v>63</v>
      </c>
    </row>
    <row r="1255" spans="1:20" x14ac:dyDescent="0.3">
      <c r="A1255" t="s">
        <v>41</v>
      </c>
      <c r="B1255" t="s">
        <v>340</v>
      </c>
      <c r="C1255">
        <v>152</v>
      </c>
      <c r="D1255" s="3">
        <v>2950000</v>
      </c>
      <c r="E1255" s="1">
        <f>datos_limpios[[#This Row],[Price INR   ]]*0.011</f>
        <v>32449.999999999996</v>
      </c>
      <c r="F1255">
        <v>2018</v>
      </c>
      <c r="G1255">
        <v>75000</v>
      </c>
      <c r="H1255" t="s">
        <v>21</v>
      </c>
      <c r="I1255" t="s">
        <v>43</v>
      </c>
      <c r="J1255" t="s">
        <v>22</v>
      </c>
      <c r="K1255" t="s">
        <v>16</v>
      </c>
      <c r="L1255" t="s">
        <v>44</v>
      </c>
      <c r="M1255" t="s">
        <v>45</v>
      </c>
      <c r="N1255" s="2" t="str">
        <f t="shared" si="19"/>
        <v/>
      </c>
      <c r="O1255">
        <v>4.633</v>
      </c>
      <c r="P1255">
        <v>1.8109999999999999</v>
      </c>
      <c r="Q1255">
        <v>1.429</v>
      </c>
      <c r="R1255">
        <v>5</v>
      </c>
      <c r="S1255" t="str">
        <f>IF(datos_limpios[[#This Row],[Seating Capacity ]]&gt;4,"SI","NO")</f>
        <v>SI</v>
      </c>
      <c r="T1255">
        <v>57</v>
      </c>
    </row>
    <row r="1256" spans="1:20" x14ac:dyDescent="0.3">
      <c r="A1256" t="s">
        <v>41</v>
      </c>
      <c r="B1256" t="s">
        <v>212</v>
      </c>
      <c r="C1256">
        <v>153</v>
      </c>
      <c r="D1256" s="3">
        <v>2990000</v>
      </c>
      <c r="E1256" s="1">
        <f>datos_limpios[[#This Row],[Price INR   ]]*0.011</f>
        <v>32890</v>
      </c>
      <c r="F1256">
        <v>2018</v>
      </c>
      <c r="G1256">
        <v>34000</v>
      </c>
      <c r="H1256" t="s">
        <v>21</v>
      </c>
      <c r="I1256" t="s">
        <v>43</v>
      </c>
      <c r="J1256" t="s">
        <v>22</v>
      </c>
      <c r="K1256" t="s">
        <v>16</v>
      </c>
      <c r="L1256" t="s">
        <v>44</v>
      </c>
      <c r="M1256" t="s">
        <v>179</v>
      </c>
      <c r="N1256" s="2" t="str">
        <f t="shared" si="19"/>
        <v/>
      </c>
      <c r="O1256">
        <v>4.4539999999999997</v>
      </c>
      <c r="P1256">
        <v>2.044</v>
      </c>
      <c r="Q1256">
        <v>1.5449999999999999</v>
      </c>
      <c r="R1256">
        <v>5</v>
      </c>
      <c r="S1256" t="str">
        <f>IF(datos_limpios[[#This Row],[Seating Capacity ]]&gt;4,"SI","NO")</f>
        <v>SI</v>
      </c>
      <c r="T1256">
        <v>63</v>
      </c>
    </row>
    <row r="1257" spans="1:20" x14ac:dyDescent="0.3">
      <c r="A1257" t="s">
        <v>41</v>
      </c>
      <c r="B1257" t="s">
        <v>959</v>
      </c>
      <c r="C1257">
        <v>154</v>
      </c>
      <c r="D1257" s="3">
        <v>2990000</v>
      </c>
      <c r="E1257" s="1">
        <f>datos_limpios[[#This Row],[Price INR   ]]*0.011</f>
        <v>32890</v>
      </c>
      <c r="F1257">
        <v>2017</v>
      </c>
      <c r="G1257">
        <v>44000</v>
      </c>
      <c r="H1257" t="s">
        <v>21</v>
      </c>
      <c r="I1257" t="s">
        <v>43</v>
      </c>
      <c r="J1257" t="s">
        <v>22</v>
      </c>
      <c r="K1257" t="s">
        <v>23</v>
      </c>
      <c r="L1257" t="s">
        <v>44</v>
      </c>
      <c r="M1257" t="s">
        <v>45</v>
      </c>
      <c r="N1257" s="2" t="str">
        <f t="shared" si="19"/>
        <v/>
      </c>
      <c r="O1257">
        <v>4.9359999999999999</v>
      </c>
      <c r="P1257">
        <v>1.8680000000000001</v>
      </c>
      <c r="Q1257">
        <v>1.4790000000000001</v>
      </c>
      <c r="R1257">
        <v>5</v>
      </c>
      <c r="S1257" t="str">
        <f>IF(datos_limpios[[#This Row],[Seating Capacity ]]&gt;4,"SI","NO")</f>
        <v>SI</v>
      </c>
      <c r="T1257">
        <v>57</v>
      </c>
    </row>
    <row r="1258" spans="1:20" x14ac:dyDescent="0.3">
      <c r="A1258" t="s">
        <v>41</v>
      </c>
      <c r="B1258" t="s">
        <v>488</v>
      </c>
      <c r="C1258">
        <v>159</v>
      </c>
      <c r="D1258" s="3">
        <v>3400000</v>
      </c>
      <c r="E1258" s="1">
        <f>datos_limpios[[#This Row],[Price INR   ]]*0.011</f>
        <v>37400</v>
      </c>
      <c r="F1258">
        <v>2016</v>
      </c>
      <c r="G1258">
        <v>38000</v>
      </c>
      <c r="H1258" t="s">
        <v>21</v>
      </c>
      <c r="I1258" t="s">
        <v>43</v>
      </c>
      <c r="J1258" t="s">
        <v>22</v>
      </c>
      <c r="K1258" t="s">
        <v>23</v>
      </c>
      <c r="L1258" t="s">
        <v>44</v>
      </c>
      <c r="M1258" t="s">
        <v>45</v>
      </c>
      <c r="N1258" s="2" t="str">
        <f t="shared" si="19"/>
        <v/>
      </c>
      <c r="O1258">
        <v>4.9359999999999999</v>
      </c>
      <c r="P1258">
        <v>1.8680000000000001</v>
      </c>
      <c r="Q1258">
        <v>1.4790000000000001</v>
      </c>
      <c r="R1258">
        <v>5</v>
      </c>
      <c r="S1258" t="str">
        <f>IF(datos_limpios[[#This Row],[Seating Capacity ]]&gt;4,"SI","NO")</f>
        <v>SI</v>
      </c>
      <c r="T1258">
        <v>65</v>
      </c>
    </row>
    <row r="1259" spans="1:20" x14ac:dyDescent="0.3">
      <c r="A1259" t="s">
        <v>41</v>
      </c>
      <c r="B1259" t="s">
        <v>212</v>
      </c>
      <c r="C1259">
        <v>162</v>
      </c>
      <c r="D1259" s="3">
        <v>3675000</v>
      </c>
      <c r="E1259" s="1">
        <f>datos_limpios[[#This Row],[Price INR   ]]*0.011</f>
        <v>40425</v>
      </c>
      <c r="F1259">
        <v>2020</v>
      </c>
      <c r="G1259">
        <v>37180</v>
      </c>
      <c r="H1259" t="s">
        <v>21</v>
      </c>
      <c r="I1259" t="s">
        <v>43</v>
      </c>
      <c r="J1259" t="s">
        <v>22</v>
      </c>
      <c r="K1259" t="s">
        <v>16</v>
      </c>
      <c r="L1259" t="s">
        <v>44</v>
      </c>
      <c r="M1259" t="s">
        <v>179</v>
      </c>
      <c r="N1259" s="2" t="str">
        <f t="shared" si="19"/>
        <v/>
      </c>
      <c r="O1259">
        <v>4.4539999999999997</v>
      </c>
      <c r="P1259">
        <v>2.044</v>
      </c>
      <c r="Q1259">
        <v>1.5449999999999999</v>
      </c>
      <c r="R1259">
        <v>5</v>
      </c>
      <c r="S1259" t="str">
        <f>IF(datos_limpios[[#This Row],[Seating Capacity ]]&gt;4,"SI","NO")</f>
        <v>SI</v>
      </c>
      <c r="T1259">
        <v>63</v>
      </c>
    </row>
    <row r="1260" spans="1:20" x14ac:dyDescent="0.3">
      <c r="A1260" t="s">
        <v>41</v>
      </c>
      <c r="B1260" t="s">
        <v>1427</v>
      </c>
      <c r="C1260">
        <v>171</v>
      </c>
      <c r="D1260" s="3">
        <v>4195000</v>
      </c>
      <c r="E1260" s="1">
        <f>datos_limpios[[#This Row],[Price INR   ]]*0.011</f>
        <v>46145</v>
      </c>
      <c r="F1260">
        <v>2017</v>
      </c>
      <c r="G1260">
        <v>63651</v>
      </c>
      <c r="H1260" t="s">
        <v>21</v>
      </c>
      <c r="I1260" t="s">
        <v>43</v>
      </c>
      <c r="J1260" t="s">
        <v>22</v>
      </c>
      <c r="K1260" t="s">
        <v>16</v>
      </c>
      <c r="L1260" t="s">
        <v>44</v>
      </c>
      <c r="M1260" t="s">
        <v>157</v>
      </c>
      <c r="N1260" s="2" t="str">
        <f t="shared" si="19"/>
        <v/>
      </c>
      <c r="O1260">
        <v>4.657</v>
      </c>
      <c r="P1260">
        <v>1.881</v>
      </c>
      <c r="Q1260">
        <v>1.6779999999999999</v>
      </c>
      <c r="R1260">
        <v>5</v>
      </c>
      <c r="S1260" t="str">
        <f>IF(datos_limpios[[#This Row],[Seating Capacity ]]&gt;4,"SI","NO")</f>
        <v>SI</v>
      </c>
      <c r="T1260">
        <v>67</v>
      </c>
    </row>
    <row r="1261" spans="1:20" x14ac:dyDescent="0.3">
      <c r="A1261" t="s">
        <v>41</v>
      </c>
      <c r="B1261" t="s">
        <v>530</v>
      </c>
      <c r="C1261">
        <v>173</v>
      </c>
      <c r="D1261" s="3">
        <v>4250000</v>
      </c>
      <c r="E1261" s="1">
        <f>datos_limpios[[#This Row],[Price INR   ]]*0.011</f>
        <v>46750</v>
      </c>
      <c r="F1261">
        <v>2017</v>
      </c>
      <c r="G1261">
        <v>80000</v>
      </c>
      <c r="H1261" t="s">
        <v>21</v>
      </c>
      <c r="I1261" t="s">
        <v>43</v>
      </c>
      <c r="J1261" t="s">
        <v>22</v>
      </c>
      <c r="K1261" t="s">
        <v>16</v>
      </c>
      <c r="L1261" t="s">
        <v>373</v>
      </c>
      <c r="M1261" t="s">
        <v>531</v>
      </c>
      <c r="N1261" s="2" t="str">
        <f t="shared" si="19"/>
        <v/>
      </c>
      <c r="O1261">
        <v>4.9219999999999997</v>
      </c>
      <c r="P1261">
        <v>2.004</v>
      </c>
      <c r="Q1261">
        <v>1.7450000000000001</v>
      </c>
      <c r="R1261">
        <v>5</v>
      </c>
      <c r="S1261" t="str">
        <f>IF(datos_limpios[[#This Row],[Seating Capacity ]]&gt;4,"SI","NO")</f>
        <v>SI</v>
      </c>
      <c r="T1261">
        <v>80</v>
      </c>
    </row>
    <row r="1262" spans="1:20" x14ac:dyDescent="0.3">
      <c r="A1262" t="s">
        <v>41</v>
      </c>
      <c r="B1262" t="s">
        <v>488</v>
      </c>
      <c r="C1262">
        <v>174</v>
      </c>
      <c r="D1262" s="3">
        <v>4290000</v>
      </c>
      <c r="E1262" s="1">
        <f>datos_limpios[[#This Row],[Price INR   ]]*0.011</f>
        <v>47190</v>
      </c>
      <c r="F1262">
        <v>2018</v>
      </c>
      <c r="G1262">
        <v>60474</v>
      </c>
      <c r="H1262" t="s">
        <v>21</v>
      </c>
      <c r="I1262" t="s">
        <v>43</v>
      </c>
      <c r="J1262" t="s">
        <v>22</v>
      </c>
      <c r="K1262" t="s">
        <v>16</v>
      </c>
      <c r="L1262" t="s">
        <v>44</v>
      </c>
      <c r="M1262" t="s">
        <v>45</v>
      </c>
      <c r="N1262" s="2" t="str">
        <f t="shared" si="19"/>
        <v/>
      </c>
      <c r="O1262">
        <v>4.9359999999999999</v>
      </c>
      <c r="P1262">
        <v>1.8680000000000001</v>
      </c>
      <c r="Q1262">
        <v>1.4790000000000001</v>
      </c>
      <c r="R1262">
        <v>5</v>
      </c>
      <c r="S1262" t="str">
        <f>IF(datos_limpios[[#This Row],[Seating Capacity ]]&gt;4,"SI","NO")</f>
        <v>SI</v>
      </c>
      <c r="T1262">
        <v>65</v>
      </c>
    </row>
    <row r="1263" spans="1:20" x14ac:dyDescent="0.3">
      <c r="A1263" t="s">
        <v>41</v>
      </c>
      <c r="B1263" t="s">
        <v>340</v>
      </c>
      <c r="C1263">
        <v>176</v>
      </c>
      <c r="D1263" s="3">
        <v>4390000</v>
      </c>
      <c r="E1263" s="1">
        <f>datos_limpios[[#This Row],[Price INR   ]]*0.011</f>
        <v>48290</v>
      </c>
      <c r="F1263">
        <v>2020</v>
      </c>
      <c r="G1263">
        <v>23000</v>
      </c>
      <c r="H1263" t="s">
        <v>21</v>
      </c>
      <c r="I1263" t="s">
        <v>43</v>
      </c>
      <c r="J1263" t="s">
        <v>22</v>
      </c>
      <c r="K1263" t="s">
        <v>16</v>
      </c>
      <c r="L1263" t="s">
        <v>44</v>
      </c>
      <c r="M1263" t="s">
        <v>45</v>
      </c>
      <c r="N1263" s="2" t="str">
        <f t="shared" si="19"/>
        <v/>
      </c>
      <c r="O1263">
        <v>4.633</v>
      </c>
      <c r="P1263">
        <v>1.8109999999999999</v>
      </c>
      <c r="Q1263">
        <v>1.429</v>
      </c>
      <c r="R1263">
        <v>5</v>
      </c>
      <c r="S1263" t="str">
        <f>IF(datos_limpios[[#This Row],[Seating Capacity ]]&gt;4,"SI","NO")</f>
        <v>SI</v>
      </c>
      <c r="T1263">
        <v>57</v>
      </c>
    </row>
    <row r="1264" spans="1:20" x14ac:dyDescent="0.3">
      <c r="A1264" t="s">
        <v>41</v>
      </c>
      <c r="B1264" t="s">
        <v>992</v>
      </c>
      <c r="C1264">
        <v>177</v>
      </c>
      <c r="D1264" s="3">
        <v>4400000</v>
      </c>
      <c r="E1264" s="1">
        <f>datos_limpios[[#This Row],[Price INR   ]]*0.011</f>
        <v>48400</v>
      </c>
      <c r="F1264">
        <v>2018</v>
      </c>
      <c r="G1264">
        <v>70000</v>
      </c>
      <c r="H1264" t="s">
        <v>21</v>
      </c>
      <c r="I1264" t="s">
        <v>43</v>
      </c>
      <c r="J1264" t="s">
        <v>22</v>
      </c>
      <c r="K1264" t="s">
        <v>16</v>
      </c>
      <c r="L1264" t="s">
        <v>44</v>
      </c>
      <c r="M1264" t="s">
        <v>157</v>
      </c>
      <c r="N1264" s="2" t="str">
        <f t="shared" si="19"/>
        <v/>
      </c>
      <c r="O1264">
        <v>4.657</v>
      </c>
      <c r="P1264">
        <v>1.881</v>
      </c>
      <c r="Q1264">
        <v>1.6779999999999999</v>
      </c>
      <c r="R1264">
        <v>5</v>
      </c>
      <c r="S1264" t="str">
        <f>IF(datos_limpios[[#This Row],[Seating Capacity ]]&gt;4,"SI","NO")</f>
        <v>SI</v>
      </c>
      <c r="T1264">
        <v>67</v>
      </c>
    </row>
    <row r="1265" spans="1:20" x14ac:dyDescent="0.3">
      <c r="A1265" t="s">
        <v>41</v>
      </c>
      <c r="B1265" t="s">
        <v>212</v>
      </c>
      <c r="C1265">
        <v>179</v>
      </c>
      <c r="D1265" s="3">
        <v>4500000</v>
      </c>
      <c r="E1265" s="1">
        <f>datos_limpios[[#This Row],[Price INR   ]]*0.011</f>
        <v>49500</v>
      </c>
      <c r="F1265">
        <v>2022</v>
      </c>
      <c r="G1265">
        <v>17000</v>
      </c>
      <c r="H1265" t="s">
        <v>21</v>
      </c>
      <c r="I1265" t="s">
        <v>43</v>
      </c>
      <c r="J1265" t="s">
        <v>22</v>
      </c>
      <c r="K1265" t="s">
        <v>16</v>
      </c>
      <c r="L1265" t="s">
        <v>44</v>
      </c>
      <c r="M1265" t="s">
        <v>179</v>
      </c>
      <c r="N1265" s="2" t="str">
        <f t="shared" si="19"/>
        <v/>
      </c>
      <c r="O1265">
        <v>4.4539999999999997</v>
      </c>
      <c r="P1265">
        <v>2.044</v>
      </c>
      <c r="Q1265">
        <v>1.5449999999999999</v>
      </c>
      <c r="R1265">
        <v>5</v>
      </c>
      <c r="S1265" t="str">
        <f>IF(datos_limpios[[#This Row],[Seating Capacity ]]&gt;4,"SI","NO")</f>
        <v>SI</v>
      </c>
      <c r="T1265">
        <v>63</v>
      </c>
    </row>
    <row r="1266" spans="1:20" x14ac:dyDescent="0.3">
      <c r="A1266" t="s">
        <v>41</v>
      </c>
      <c r="B1266" t="s">
        <v>506</v>
      </c>
      <c r="C1266">
        <v>182</v>
      </c>
      <c r="D1266" s="3">
        <v>4550000</v>
      </c>
      <c r="E1266" s="1">
        <f>datos_limpios[[#This Row],[Price INR   ]]*0.011</f>
        <v>50050</v>
      </c>
      <c r="F1266">
        <v>2021</v>
      </c>
      <c r="G1266">
        <v>24000</v>
      </c>
      <c r="H1266" t="s">
        <v>21</v>
      </c>
      <c r="I1266" t="s">
        <v>43</v>
      </c>
      <c r="J1266" t="s">
        <v>22</v>
      </c>
      <c r="K1266" t="s">
        <v>16</v>
      </c>
      <c r="L1266" t="s">
        <v>44</v>
      </c>
      <c r="M1266" t="s">
        <v>45</v>
      </c>
      <c r="N1266" s="2" t="str">
        <f t="shared" si="19"/>
        <v/>
      </c>
      <c r="O1266">
        <v>4.7089999999999996</v>
      </c>
      <c r="P1266">
        <v>1.827</v>
      </c>
      <c r="Q1266">
        <v>1.4350000000000001</v>
      </c>
      <c r="R1266">
        <v>5</v>
      </c>
      <c r="S1266" t="str">
        <f>IF(datos_limpios[[#This Row],[Seating Capacity ]]&gt;4,"SI","NO")</f>
        <v>SI</v>
      </c>
      <c r="T1266">
        <v>59</v>
      </c>
    </row>
    <row r="1267" spans="1:20" x14ac:dyDescent="0.3">
      <c r="A1267" t="s">
        <v>41</v>
      </c>
      <c r="B1267" t="s">
        <v>1425</v>
      </c>
      <c r="C1267">
        <v>192</v>
      </c>
      <c r="D1267" s="3">
        <v>5400000</v>
      </c>
      <c r="E1267" s="1">
        <f>datos_limpios[[#This Row],[Price INR   ]]*0.011</f>
        <v>59400</v>
      </c>
      <c r="F1267">
        <v>2017</v>
      </c>
      <c r="G1267">
        <v>33000</v>
      </c>
      <c r="H1267" t="s">
        <v>21</v>
      </c>
      <c r="I1267" t="s">
        <v>43</v>
      </c>
      <c r="J1267" t="s">
        <v>22</v>
      </c>
      <c r="K1267" t="s">
        <v>23</v>
      </c>
      <c r="L1267" t="s">
        <v>373</v>
      </c>
      <c r="M1267" t="s">
        <v>1407</v>
      </c>
      <c r="N1267" s="2" t="str">
        <f t="shared" si="19"/>
        <v/>
      </c>
      <c r="O1267">
        <v>4.9359999999999999</v>
      </c>
      <c r="P1267">
        <v>1.8680000000000001</v>
      </c>
      <c r="Q1267">
        <v>1.4790000000000001</v>
      </c>
      <c r="R1267">
        <v>4</v>
      </c>
      <c r="S1267" t="str">
        <f>IF(datos_limpios[[#This Row],[Seating Capacity ]]&gt;4,"SI","NO")</f>
        <v>NO</v>
      </c>
      <c r="T1267">
        <v>78</v>
      </c>
    </row>
    <row r="1268" spans="1:20" x14ac:dyDescent="0.3">
      <c r="A1268" t="s">
        <v>41</v>
      </c>
      <c r="B1268" t="s">
        <v>372</v>
      </c>
      <c r="C1268">
        <v>194</v>
      </c>
      <c r="D1268" s="3">
        <v>5600000</v>
      </c>
      <c r="E1268" s="1">
        <f>datos_limpios[[#This Row],[Price INR   ]]*0.011</f>
        <v>61600</v>
      </c>
      <c r="F1268">
        <v>2018</v>
      </c>
      <c r="G1268">
        <v>40937</v>
      </c>
      <c r="H1268" t="s">
        <v>21</v>
      </c>
      <c r="I1268" t="s">
        <v>43</v>
      </c>
      <c r="J1268" t="s">
        <v>22</v>
      </c>
      <c r="K1268" t="s">
        <v>16</v>
      </c>
      <c r="L1268" t="s">
        <v>373</v>
      </c>
      <c r="M1268" t="s">
        <v>374</v>
      </c>
      <c r="N1268" s="2" t="str">
        <f t="shared" si="19"/>
        <v/>
      </c>
      <c r="O1268">
        <v>4.899</v>
      </c>
      <c r="P1268">
        <v>2.0939999999999999</v>
      </c>
      <c r="Q1268">
        <v>1.464</v>
      </c>
      <c r="R1268">
        <v>5</v>
      </c>
      <c r="S1268" t="str">
        <f>IF(datos_limpios[[#This Row],[Seating Capacity ]]&gt;4,"SI","NO")</f>
        <v>SI</v>
      </c>
      <c r="T1268">
        <v>65</v>
      </c>
    </row>
    <row r="1269" spans="1:20" x14ac:dyDescent="0.3">
      <c r="A1269" t="s">
        <v>41</v>
      </c>
      <c r="B1269" t="s">
        <v>922</v>
      </c>
      <c r="C1269">
        <v>196</v>
      </c>
      <c r="D1269" s="3">
        <v>5950000</v>
      </c>
      <c r="E1269" s="1">
        <f>datos_limpios[[#This Row],[Price INR   ]]*0.011</f>
        <v>65449.999999999993</v>
      </c>
      <c r="F1269">
        <v>2017</v>
      </c>
      <c r="G1269">
        <v>28000</v>
      </c>
      <c r="H1269" t="s">
        <v>21</v>
      </c>
      <c r="I1269" t="s">
        <v>43</v>
      </c>
      <c r="J1269" t="s">
        <v>22</v>
      </c>
      <c r="K1269" t="s">
        <v>16</v>
      </c>
      <c r="L1269" t="s">
        <v>373</v>
      </c>
      <c r="M1269" t="s">
        <v>531</v>
      </c>
      <c r="N1269" s="2" t="str">
        <f t="shared" si="19"/>
        <v/>
      </c>
      <c r="O1269">
        <v>5.2190000000000003</v>
      </c>
      <c r="P1269">
        <v>1.9019999999999999</v>
      </c>
      <c r="Q1269">
        <v>1.4810000000000001</v>
      </c>
      <c r="R1269">
        <v>4</v>
      </c>
      <c r="S1269" t="str">
        <f>IF(datos_limpios[[#This Row],[Seating Capacity ]]&gt;4,"SI","NO")</f>
        <v>NO</v>
      </c>
      <c r="T1269">
        <v>78</v>
      </c>
    </row>
    <row r="1270" spans="1:20" x14ac:dyDescent="0.3">
      <c r="A1270" t="s">
        <v>41</v>
      </c>
      <c r="B1270" t="s">
        <v>156</v>
      </c>
      <c r="C1270">
        <v>197</v>
      </c>
      <c r="D1270" s="3">
        <v>5975000</v>
      </c>
      <c r="E1270" s="1">
        <f>datos_limpios[[#This Row],[Price INR   ]]*0.011</f>
        <v>65725</v>
      </c>
      <c r="F1270">
        <v>2021</v>
      </c>
      <c r="G1270">
        <v>18000</v>
      </c>
      <c r="H1270" t="s">
        <v>21</v>
      </c>
      <c r="I1270" t="s">
        <v>43</v>
      </c>
      <c r="J1270" t="s">
        <v>22</v>
      </c>
      <c r="K1270" t="s">
        <v>16</v>
      </c>
      <c r="L1270" t="s">
        <v>44</v>
      </c>
      <c r="M1270" t="s">
        <v>157</v>
      </c>
      <c r="N1270" s="2" t="str">
        <f t="shared" si="19"/>
        <v/>
      </c>
      <c r="O1270">
        <v>4.657</v>
      </c>
      <c r="P1270">
        <v>1.881</v>
      </c>
      <c r="Q1270">
        <v>1.6779999999999999</v>
      </c>
      <c r="R1270">
        <v>5</v>
      </c>
      <c r="S1270" t="str">
        <f>IF(datos_limpios[[#This Row],[Seating Capacity ]]&gt;4,"SI","NO")</f>
        <v>SI</v>
      </c>
      <c r="T1270">
        <v>67</v>
      </c>
    </row>
    <row r="1271" spans="1:20" x14ac:dyDescent="0.3">
      <c r="A1271" t="s">
        <v>41</v>
      </c>
      <c r="B1271" t="s">
        <v>156</v>
      </c>
      <c r="C1271">
        <v>200</v>
      </c>
      <c r="D1271" s="3">
        <v>6200000</v>
      </c>
      <c r="E1271" s="1">
        <f>datos_limpios[[#This Row],[Price INR   ]]*0.011</f>
        <v>68200</v>
      </c>
      <c r="F1271">
        <v>2021</v>
      </c>
      <c r="G1271">
        <v>39000</v>
      </c>
      <c r="H1271" t="s">
        <v>21</v>
      </c>
      <c r="I1271" t="s">
        <v>43</v>
      </c>
      <c r="J1271" t="s">
        <v>22</v>
      </c>
      <c r="K1271" t="s">
        <v>16</v>
      </c>
      <c r="L1271" t="s">
        <v>44</v>
      </c>
      <c r="M1271" t="s">
        <v>157</v>
      </c>
      <c r="N1271" s="2" t="str">
        <f t="shared" si="19"/>
        <v/>
      </c>
      <c r="O1271">
        <v>4.657</v>
      </c>
      <c r="P1271">
        <v>1.881</v>
      </c>
      <c r="Q1271">
        <v>1.6779999999999999</v>
      </c>
      <c r="R1271">
        <v>5</v>
      </c>
      <c r="S1271" t="str">
        <f>IF(datos_limpios[[#This Row],[Seating Capacity ]]&gt;4,"SI","NO")</f>
        <v>SI</v>
      </c>
      <c r="T1271">
        <v>67</v>
      </c>
    </row>
    <row r="1272" spans="1:20" x14ac:dyDescent="0.3">
      <c r="A1272" t="s">
        <v>41</v>
      </c>
      <c r="B1272" t="s">
        <v>156</v>
      </c>
      <c r="C1272">
        <v>203</v>
      </c>
      <c r="D1272" s="3">
        <v>6800000</v>
      </c>
      <c r="E1272" s="1">
        <f>datos_limpios[[#This Row],[Price INR   ]]*0.011</f>
        <v>74800</v>
      </c>
      <c r="F1272">
        <v>2022</v>
      </c>
      <c r="G1272">
        <v>33000</v>
      </c>
      <c r="H1272" t="s">
        <v>21</v>
      </c>
      <c r="I1272" t="s">
        <v>43</v>
      </c>
      <c r="J1272" t="s">
        <v>22</v>
      </c>
      <c r="K1272" t="s">
        <v>16</v>
      </c>
      <c r="L1272" t="s">
        <v>44</v>
      </c>
      <c r="M1272" t="s">
        <v>157</v>
      </c>
      <c r="N1272" s="2" t="str">
        <f t="shared" si="19"/>
        <v/>
      </c>
      <c r="O1272">
        <v>4.657</v>
      </c>
      <c r="P1272">
        <v>1.881</v>
      </c>
      <c r="Q1272">
        <v>1.6779999999999999</v>
      </c>
      <c r="R1272">
        <v>5</v>
      </c>
      <c r="S1272" t="str">
        <f>IF(datos_limpios[[#This Row],[Seating Capacity ]]&gt;4,"SI","NO")</f>
        <v>SI</v>
      </c>
      <c r="T1272">
        <v>67</v>
      </c>
    </row>
    <row r="1273" spans="1:20" x14ac:dyDescent="0.3">
      <c r="A1273" t="s">
        <v>41</v>
      </c>
      <c r="B1273" t="s">
        <v>1406</v>
      </c>
      <c r="C1273">
        <v>205</v>
      </c>
      <c r="D1273" s="3">
        <v>7700000</v>
      </c>
      <c r="E1273" s="1">
        <f>datos_limpios[[#This Row],[Price INR   ]]*0.011</f>
        <v>84700</v>
      </c>
      <c r="F1273">
        <v>2021</v>
      </c>
      <c r="G1273">
        <v>18703</v>
      </c>
      <c r="H1273" t="s">
        <v>21</v>
      </c>
      <c r="I1273" t="s">
        <v>43</v>
      </c>
      <c r="J1273" t="s">
        <v>22</v>
      </c>
      <c r="K1273" t="s">
        <v>16</v>
      </c>
      <c r="L1273" t="s">
        <v>373</v>
      </c>
      <c r="M1273" t="s">
        <v>1407</v>
      </c>
      <c r="N1273" s="2" t="str">
        <f t="shared" si="19"/>
        <v/>
      </c>
      <c r="O1273">
        <v>4.9630000000000001</v>
      </c>
      <c r="P1273">
        <v>1.8680000000000001</v>
      </c>
      <c r="Q1273">
        <v>1.4670000000000001</v>
      </c>
      <c r="R1273">
        <v>5</v>
      </c>
      <c r="S1273" t="str">
        <f>IF(datos_limpios[[#This Row],[Seating Capacity ]]&gt;4,"SI","NO")</f>
        <v>SI</v>
      </c>
      <c r="T1273">
        <v>66</v>
      </c>
    </row>
    <row r="1274" spans="1:20" x14ac:dyDescent="0.3">
      <c r="A1274" t="s">
        <v>832</v>
      </c>
      <c r="B1274" t="s">
        <v>833</v>
      </c>
      <c r="C1274">
        <v>215</v>
      </c>
      <c r="D1274" s="3">
        <v>475000</v>
      </c>
      <c r="E1274" s="1">
        <f>datos_limpios[[#This Row],[Price INR   ]]*0.011</f>
        <v>5225</v>
      </c>
      <c r="F1274">
        <v>2014</v>
      </c>
      <c r="G1274">
        <v>73265</v>
      </c>
      <c r="H1274" t="s">
        <v>21</v>
      </c>
      <c r="I1274" t="s">
        <v>43</v>
      </c>
      <c r="J1274" t="s">
        <v>22</v>
      </c>
      <c r="K1274" t="s">
        <v>23</v>
      </c>
      <c r="L1274" t="s">
        <v>166</v>
      </c>
      <c r="M1274" t="s">
        <v>834</v>
      </c>
      <c r="N1274" s="2" t="str">
        <f t="shared" si="19"/>
        <v/>
      </c>
      <c r="O1274">
        <v>4.5970000000000004</v>
      </c>
      <c r="P1274">
        <v>1.788</v>
      </c>
      <c r="Q1274">
        <v>1.4770000000000001</v>
      </c>
      <c r="R1274">
        <v>5</v>
      </c>
      <c r="S1274" t="str">
        <f>IF(datos_limpios[[#This Row],[Seating Capacity ]]&gt;4,"SI","NO")</f>
        <v>SI</v>
      </c>
      <c r="T1274">
        <v>60</v>
      </c>
    </row>
    <row r="1275" spans="1:20" x14ac:dyDescent="0.3">
      <c r="A1275" t="s">
        <v>832</v>
      </c>
      <c r="B1275" t="s">
        <v>1217</v>
      </c>
      <c r="C1275">
        <v>216</v>
      </c>
      <c r="D1275" s="3">
        <v>475000</v>
      </c>
      <c r="E1275" s="1">
        <f>datos_limpios[[#This Row],[Price INR   ]]*0.011</f>
        <v>5225</v>
      </c>
      <c r="F1275">
        <v>2012</v>
      </c>
      <c r="G1275">
        <v>74000</v>
      </c>
      <c r="H1275" t="s">
        <v>21</v>
      </c>
      <c r="I1275" t="s">
        <v>43</v>
      </c>
      <c r="J1275" t="s">
        <v>22</v>
      </c>
      <c r="K1275" t="s">
        <v>16</v>
      </c>
      <c r="L1275" t="s">
        <v>232</v>
      </c>
      <c r="M1275" t="s">
        <v>873</v>
      </c>
      <c r="N1275" s="2" t="str">
        <f t="shared" si="19"/>
        <v/>
      </c>
      <c r="O1275">
        <v>4.66</v>
      </c>
      <c r="P1275">
        <v>1.87</v>
      </c>
      <c r="Q1275">
        <v>1.7549999999999999</v>
      </c>
      <c r="R1275">
        <v>7</v>
      </c>
      <c r="S1275" t="str">
        <f>IF(datos_limpios[[#This Row],[Seating Capacity ]]&gt;4,"SI","NO")</f>
        <v>SI</v>
      </c>
      <c r="T1275">
        <v>65</v>
      </c>
    </row>
    <row r="1276" spans="1:20" x14ac:dyDescent="0.3">
      <c r="A1276" t="s">
        <v>107</v>
      </c>
      <c r="B1276" t="s">
        <v>1119</v>
      </c>
      <c r="C1276">
        <v>228</v>
      </c>
      <c r="D1276" s="3">
        <v>145000</v>
      </c>
      <c r="E1276" s="1">
        <f>datos_limpios[[#This Row],[Price INR   ]]*0.011</f>
        <v>1595</v>
      </c>
      <c r="F1276">
        <v>2009</v>
      </c>
      <c r="G1276">
        <v>88000</v>
      </c>
      <c r="H1276" t="s">
        <v>21</v>
      </c>
      <c r="I1276" t="s">
        <v>14</v>
      </c>
      <c r="J1276" t="s">
        <v>22</v>
      </c>
      <c r="K1276" t="s">
        <v>16</v>
      </c>
      <c r="L1276" t="s">
        <v>195</v>
      </c>
      <c r="M1276" t="s">
        <v>1120</v>
      </c>
      <c r="N1276" s="2" t="str">
        <f t="shared" si="19"/>
        <v/>
      </c>
      <c r="O1276">
        <v>4.1449999999999996</v>
      </c>
      <c r="P1276">
        <v>1.6319999999999999</v>
      </c>
      <c r="Q1276">
        <v>1.44</v>
      </c>
      <c r="R1276">
        <v>5</v>
      </c>
      <c r="S1276" t="str">
        <f>IF(datos_limpios[[#This Row],[Seating Capacity ]]&gt;4,"SI","NO")</f>
        <v>SI</v>
      </c>
      <c r="T1276">
        <v>43</v>
      </c>
    </row>
    <row r="1277" spans="1:20" x14ac:dyDescent="0.3">
      <c r="A1277" t="s">
        <v>107</v>
      </c>
      <c r="B1277" t="s">
        <v>263</v>
      </c>
      <c r="C1277">
        <v>230</v>
      </c>
      <c r="D1277" s="3">
        <v>235000</v>
      </c>
      <c r="E1277" s="1">
        <f>datos_limpios[[#This Row],[Price INR   ]]*0.011</f>
        <v>2585</v>
      </c>
      <c r="F1277">
        <v>2014</v>
      </c>
      <c r="G1277">
        <v>82000</v>
      </c>
      <c r="H1277" t="s">
        <v>21</v>
      </c>
      <c r="I1277" t="s">
        <v>14</v>
      </c>
      <c r="J1277" t="s">
        <v>22</v>
      </c>
      <c r="K1277" t="s">
        <v>23</v>
      </c>
      <c r="L1277" t="s">
        <v>195</v>
      </c>
      <c r="M1277" t="s">
        <v>196</v>
      </c>
      <c r="N1277" s="2" t="str">
        <f t="shared" si="19"/>
        <v/>
      </c>
      <c r="O1277">
        <v>3.7949999999999999</v>
      </c>
      <c r="P1277">
        <v>1.68</v>
      </c>
      <c r="Q1277">
        <v>1.427</v>
      </c>
      <c r="R1277">
        <v>5</v>
      </c>
      <c r="S1277" t="str">
        <f>IF(datos_limpios[[#This Row],[Seating Capacity ]]&gt;4,"SI","NO")</f>
        <v>SI</v>
      </c>
      <c r="T1277">
        <v>45</v>
      </c>
    </row>
    <row r="1278" spans="1:20" x14ac:dyDescent="0.3">
      <c r="A1278" t="s">
        <v>107</v>
      </c>
      <c r="B1278" t="s">
        <v>194</v>
      </c>
      <c r="C1278">
        <v>231</v>
      </c>
      <c r="D1278" s="3">
        <v>240000</v>
      </c>
      <c r="E1278" s="1">
        <f>datos_limpios[[#This Row],[Price INR   ]]*0.011</f>
        <v>2640</v>
      </c>
      <c r="F1278">
        <v>2010</v>
      </c>
      <c r="G1278">
        <v>72000</v>
      </c>
      <c r="H1278" t="s">
        <v>21</v>
      </c>
      <c r="I1278" t="s">
        <v>14</v>
      </c>
      <c r="J1278" t="s">
        <v>22</v>
      </c>
      <c r="K1278" t="s">
        <v>16</v>
      </c>
      <c r="L1278" t="s">
        <v>195</v>
      </c>
      <c r="M1278" t="s">
        <v>1182</v>
      </c>
      <c r="N1278" s="2" t="str">
        <f t="shared" si="19"/>
        <v/>
      </c>
      <c r="O1278">
        <v>3.7949999999999999</v>
      </c>
      <c r="P1278">
        <v>1.68</v>
      </c>
      <c r="Q1278">
        <v>1.427</v>
      </c>
      <c r="R1278">
        <v>5</v>
      </c>
      <c r="S1278" t="str">
        <f>IF(datos_limpios[[#This Row],[Seating Capacity ]]&gt;4,"SI","NO")</f>
        <v>SI</v>
      </c>
      <c r="T1278">
        <v>45</v>
      </c>
    </row>
    <row r="1279" spans="1:20" x14ac:dyDescent="0.3">
      <c r="A1279" t="s">
        <v>107</v>
      </c>
      <c r="B1279" t="s">
        <v>532</v>
      </c>
      <c r="C1279">
        <v>245</v>
      </c>
      <c r="D1279" s="3">
        <v>480000</v>
      </c>
      <c r="E1279" s="1">
        <f>datos_limpios[[#This Row],[Price INR   ]]*0.011</f>
        <v>5280</v>
      </c>
      <c r="F1279">
        <v>2014</v>
      </c>
      <c r="G1279">
        <v>115000</v>
      </c>
      <c r="H1279" t="s">
        <v>21</v>
      </c>
      <c r="I1279" t="s">
        <v>14</v>
      </c>
      <c r="J1279" t="s">
        <v>22</v>
      </c>
      <c r="K1279" t="s">
        <v>16</v>
      </c>
      <c r="L1279" t="s">
        <v>201</v>
      </c>
      <c r="M1279" t="s">
        <v>523</v>
      </c>
      <c r="N1279" s="2" t="str">
        <f t="shared" si="19"/>
        <v/>
      </c>
      <c r="O1279">
        <v>3.9990000000000001</v>
      </c>
      <c r="P1279">
        <v>1.7649999999999999</v>
      </c>
      <c r="Q1279">
        <v>1.708</v>
      </c>
      <c r="R1279">
        <v>5</v>
      </c>
      <c r="S1279" t="str">
        <f>IF(datos_limpios[[#This Row],[Seating Capacity ]]&gt;4,"SI","NO")</f>
        <v>SI</v>
      </c>
      <c r="T1279">
        <v>52</v>
      </c>
    </row>
    <row r="1280" spans="1:20" x14ac:dyDescent="0.3">
      <c r="A1280" t="s">
        <v>107</v>
      </c>
      <c r="B1280" t="s">
        <v>1459</v>
      </c>
      <c r="C1280">
        <v>246</v>
      </c>
      <c r="D1280" s="3">
        <v>530000</v>
      </c>
      <c r="E1280" s="1">
        <f>datos_limpios[[#This Row],[Price INR   ]]*0.011</f>
        <v>5830</v>
      </c>
      <c r="F1280">
        <v>2013</v>
      </c>
      <c r="G1280">
        <v>75000</v>
      </c>
      <c r="H1280" t="s">
        <v>21</v>
      </c>
      <c r="I1280" t="s">
        <v>14</v>
      </c>
      <c r="J1280" t="s">
        <v>22</v>
      </c>
      <c r="K1280" t="s">
        <v>16</v>
      </c>
      <c r="L1280" t="s">
        <v>201</v>
      </c>
      <c r="M1280" t="s">
        <v>523</v>
      </c>
      <c r="N1280" s="2" t="str">
        <f t="shared" si="19"/>
        <v/>
      </c>
      <c r="O1280">
        <v>3.9990000000000001</v>
      </c>
      <c r="P1280">
        <v>1.7649999999999999</v>
      </c>
      <c r="Q1280">
        <v>1.708</v>
      </c>
      <c r="R1280">
        <v>5</v>
      </c>
      <c r="S1280" t="str">
        <f>IF(datos_limpios[[#This Row],[Seating Capacity ]]&gt;4,"SI","NO")</f>
        <v>SI</v>
      </c>
      <c r="T1280">
        <v>52</v>
      </c>
    </row>
    <row r="1281" spans="1:20" x14ac:dyDescent="0.3">
      <c r="A1281" t="s">
        <v>107</v>
      </c>
      <c r="B1281" t="s">
        <v>1241</v>
      </c>
      <c r="C1281">
        <v>250</v>
      </c>
      <c r="D1281" s="3">
        <v>575000</v>
      </c>
      <c r="E1281" s="1">
        <f>datos_limpios[[#This Row],[Price INR   ]]*0.011</f>
        <v>6325</v>
      </c>
      <c r="F1281">
        <v>2019</v>
      </c>
      <c r="G1281">
        <v>71569</v>
      </c>
      <c r="H1281" t="s">
        <v>21</v>
      </c>
      <c r="I1281" t="s">
        <v>14</v>
      </c>
      <c r="J1281" t="s">
        <v>22</v>
      </c>
      <c r="K1281" t="s">
        <v>16</v>
      </c>
      <c r="L1281" t="s">
        <v>201</v>
      </c>
      <c r="M1281" t="s">
        <v>349</v>
      </c>
      <c r="N1281" s="2" t="str">
        <f t="shared" si="19"/>
        <v/>
      </c>
      <c r="O1281">
        <v>3.8860000000000001</v>
      </c>
      <c r="P1281">
        <v>1.6950000000000001</v>
      </c>
      <c r="Q1281">
        <v>1.5249999999999999</v>
      </c>
      <c r="R1281">
        <v>5</v>
      </c>
      <c r="S1281" t="str">
        <f>IF(datos_limpios[[#This Row],[Seating Capacity ]]&gt;4,"SI","NO")</f>
        <v>SI</v>
      </c>
      <c r="T1281">
        <v>40</v>
      </c>
    </row>
    <row r="1282" spans="1:20" x14ac:dyDescent="0.3">
      <c r="A1282" t="s">
        <v>107</v>
      </c>
      <c r="B1282" t="s">
        <v>1418</v>
      </c>
      <c r="C1282">
        <v>256</v>
      </c>
      <c r="D1282" s="3">
        <v>675000</v>
      </c>
      <c r="E1282" s="1">
        <f>datos_limpios[[#This Row],[Price INR   ]]*0.011</f>
        <v>7425</v>
      </c>
      <c r="F1282">
        <v>2019</v>
      </c>
      <c r="G1282">
        <v>35000</v>
      </c>
      <c r="H1282" t="s">
        <v>21</v>
      </c>
      <c r="I1282" t="s">
        <v>14</v>
      </c>
      <c r="J1282" t="s">
        <v>22</v>
      </c>
      <c r="K1282" t="s">
        <v>16</v>
      </c>
      <c r="L1282" t="s">
        <v>201</v>
      </c>
      <c r="M1282" t="s">
        <v>349</v>
      </c>
      <c r="N1282" s="2" t="str">
        <f t="shared" ref="N1282:N1345" si="20">MID(M1282, 1, FIND("@", M1282) - LEN(MID(M1282, 1, FIND("@", M1282) - 1)) - 1)</f>
        <v/>
      </c>
      <c r="O1282">
        <v>3.9950000000000001</v>
      </c>
      <c r="P1282">
        <v>1.704</v>
      </c>
      <c r="Q1282">
        <v>1.5249999999999999</v>
      </c>
      <c r="R1282">
        <v>5</v>
      </c>
      <c r="S1282" t="str">
        <f>IF(datos_limpios[[#This Row],[Seating Capacity ]]&gt;4,"SI","NO")</f>
        <v>SI</v>
      </c>
      <c r="T1282">
        <v>40</v>
      </c>
    </row>
    <row r="1283" spans="1:20" x14ac:dyDescent="0.3">
      <c r="A1283" t="s">
        <v>107</v>
      </c>
      <c r="B1283" t="s">
        <v>348</v>
      </c>
      <c r="C1283">
        <v>258</v>
      </c>
      <c r="D1283" s="3">
        <v>745000</v>
      </c>
      <c r="E1283" s="1">
        <f>datos_limpios[[#This Row],[Price INR   ]]*0.011</f>
        <v>8195</v>
      </c>
      <c r="F1283">
        <v>2017</v>
      </c>
      <c r="G1283">
        <v>82000</v>
      </c>
      <c r="H1283" t="s">
        <v>21</v>
      </c>
      <c r="I1283" t="s">
        <v>14</v>
      </c>
      <c r="J1283" t="s">
        <v>22</v>
      </c>
      <c r="K1283" t="s">
        <v>16</v>
      </c>
      <c r="L1283" t="s">
        <v>201</v>
      </c>
      <c r="M1283" t="s">
        <v>349</v>
      </c>
      <c r="N1283" s="2" t="str">
        <f t="shared" si="20"/>
        <v/>
      </c>
      <c r="O1283">
        <v>3.9990000000000001</v>
      </c>
      <c r="P1283">
        <v>1.7649999999999999</v>
      </c>
      <c r="Q1283">
        <v>1.708</v>
      </c>
      <c r="R1283">
        <v>5</v>
      </c>
      <c r="S1283" t="str">
        <f>IF(datos_limpios[[#This Row],[Seating Capacity ]]&gt;4,"SI","NO")</f>
        <v>SI</v>
      </c>
      <c r="T1283">
        <v>52</v>
      </c>
    </row>
    <row r="1284" spans="1:20" x14ac:dyDescent="0.3">
      <c r="A1284" t="s">
        <v>107</v>
      </c>
      <c r="B1284" t="s">
        <v>1276</v>
      </c>
      <c r="C1284">
        <v>261</v>
      </c>
      <c r="D1284" s="3">
        <v>850000</v>
      </c>
      <c r="E1284" s="1">
        <f>datos_limpios[[#This Row],[Price INR   ]]*0.011</f>
        <v>9350</v>
      </c>
      <c r="F1284">
        <v>2019</v>
      </c>
      <c r="G1284">
        <v>28000</v>
      </c>
      <c r="H1284" t="s">
        <v>21</v>
      </c>
      <c r="I1284" t="s">
        <v>14</v>
      </c>
      <c r="J1284" t="s">
        <v>22</v>
      </c>
      <c r="K1284" t="s">
        <v>16</v>
      </c>
      <c r="L1284" t="s">
        <v>201</v>
      </c>
      <c r="M1284" t="s">
        <v>349</v>
      </c>
      <c r="N1284" s="2" t="str">
        <f t="shared" si="20"/>
        <v/>
      </c>
      <c r="O1284">
        <v>3.9980000000000002</v>
      </c>
      <c r="P1284">
        <v>1.7649999999999999</v>
      </c>
      <c r="Q1284">
        <v>1.647</v>
      </c>
      <c r="R1284">
        <v>5</v>
      </c>
      <c r="S1284" t="str">
        <f>IF(datos_limpios[[#This Row],[Seating Capacity ]]&gt;4,"SI","NO")</f>
        <v>SI</v>
      </c>
      <c r="T1284">
        <v>52</v>
      </c>
    </row>
    <row r="1285" spans="1:20" x14ac:dyDescent="0.3">
      <c r="A1285" t="s">
        <v>107</v>
      </c>
      <c r="B1285" t="s">
        <v>635</v>
      </c>
      <c r="C1285">
        <v>262</v>
      </c>
      <c r="D1285" s="3">
        <v>925000</v>
      </c>
      <c r="E1285" s="1">
        <f>datos_limpios[[#This Row],[Price INR   ]]*0.011</f>
        <v>10175</v>
      </c>
      <c r="F1285">
        <v>2018</v>
      </c>
      <c r="G1285">
        <v>74797</v>
      </c>
      <c r="H1285" t="s">
        <v>21</v>
      </c>
      <c r="I1285" t="s">
        <v>14</v>
      </c>
      <c r="J1285" t="s">
        <v>22</v>
      </c>
      <c r="K1285" t="s">
        <v>16</v>
      </c>
      <c r="L1285" t="s">
        <v>201</v>
      </c>
      <c r="M1285" t="s">
        <v>349</v>
      </c>
      <c r="N1285" s="2" t="str">
        <f t="shared" si="20"/>
        <v/>
      </c>
      <c r="O1285">
        <v>3.9980000000000002</v>
      </c>
      <c r="P1285">
        <v>1.7649999999999999</v>
      </c>
      <c r="Q1285">
        <v>1.647</v>
      </c>
      <c r="R1285">
        <v>5</v>
      </c>
      <c r="S1285" t="str">
        <f>IF(datos_limpios[[#This Row],[Seating Capacity ]]&gt;4,"SI","NO")</f>
        <v>SI</v>
      </c>
      <c r="T1285">
        <v>52</v>
      </c>
    </row>
    <row r="1286" spans="1:20" x14ac:dyDescent="0.3">
      <c r="A1286" t="s">
        <v>107</v>
      </c>
      <c r="B1286" t="s">
        <v>684</v>
      </c>
      <c r="C1286">
        <v>263</v>
      </c>
      <c r="D1286" s="3">
        <v>2000000</v>
      </c>
      <c r="E1286" s="1">
        <f>datos_limpios[[#This Row],[Price INR   ]]*0.011</f>
        <v>22000</v>
      </c>
      <c r="F1286">
        <v>2017</v>
      </c>
      <c r="G1286">
        <v>93000</v>
      </c>
      <c r="H1286" t="s">
        <v>21</v>
      </c>
      <c r="I1286" t="s">
        <v>43</v>
      </c>
      <c r="J1286" t="s">
        <v>22</v>
      </c>
      <c r="K1286" t="s">
        <v>16</v>
      </c>
      <c r="L1286" t="s">
        <v>685</v>
      </c>
      <c r="M1286" t="s">
        <v>686</v>
      </c>
      <c r="N1286" s="2" t="str">
        <f t="shared" si="20"/>
        <v/>
      </c>
      <c r="O1286">
        <v>4.8920000000000003</v>
      </c>
      <c r="P1286">
        <v>1.86</v>
      </c>
      <c r="Q1286">
        <v>1.837</v>
      </c>
      <c r="R1286">
        <v>7</v>
      </c>
      <c r="S1286" t="str">
        <f>IF(datos_limpios[[#This Row],[Seating Capacity ]]&gt;4,"SI","NO")</f>
        <v>SI</v>
      </c>
      <c r="T1286">
        <v>80</v>
      </c>
    </row>
    <row r="1287" spans="1:20" x14ac:dyDescent="0.3">
      <c r="A1287" t="s">
        <v>107</v>
      </c>
      <c r="B1287" t="s">
        <v>1165</v>
      </c>
      <c r="C1287">
        <v>264</v>
      </c>
      <c r="D1287" s="3">
        <v>2350000</v>
      </c>
      <c r="E1287" s="1">
        <f>datos_limpios[[#This Row],[Price INR   ]]*0.011</f>
        <v>25850</v>
      </c>
      <c r="F1287">
        <v>2016</v>
      </c>
      <c r="G1287">
        <v>75000</v>
      </c>
      <c r="H1287" t="s">
        <v>21</v>
      </c>
      <c r="I1287" t="s">
        <v>43</v>
      </c>
      <c r="J1287" t="s">
        <v>22</v>
      </c>
      <c r="K1287" t="s">
        <v>23</v>
      </c>
      <c r="L1287" t="s">
        <v>1166</v>
      </c>
      <c r="M1287" t="s">
        <v>1167</v>
      </c>
      <c r="N1287" s="2" t="str">
        <f t="shared" si="20"/>
        <v/>
      </c>
      <c r="O1287">
        <v>4.8920000000000003</v>
      </c>
      <c r="P1287">
        <v>1.86</v>
      </c>
      <c r="Q1287">
        <v>1.837</v>
      </c>
      <c r="R1287">
        <v>7</v>
      </c>
      <c r="S1287" t="str">
        <f>IF(datos_limpios[[#This Row],[Seating Capacity ]]&gt;4,"SI","NO")</f>
        <v>SI</v>
      </c>
      <c r="T1287">
        <v>80</v>
      </c>
    </row>
    <row r="1288" spans="1:20" x14ac:dyDescent="0.3">
      <c r="A1288" t="s">
        <v>107</v>
      </c>
      <c r="B1288" t="s">
        <v>757</v>
      </c>
      <c r="C1288">
        <v>265</v>
      </c>
      <c r="D1288" s="3">
        <v>3250000</v>
      </c>
      <c r="E1288" s="1">
        <f>datos_limpios[[#This Row],[Price INR   ]]*0.011</f>
        <v>35750</v>
      </c>
      <c r="F1288">
        <v>2019</v>
      </c>
      <c r="G1288">
        <v>34000</v>
      </c>
      <c r="H1288" t="s">
        <v>21</v>
      </c>
      <c r="I1288" t="s">
        <v>43</v>
      </c>
      <c r="J1288" t="s">
        <v>22</v>
      </c>
      <c r="K1288" t="s">
        <v>16</v>
      </c>
      <c r="L1288" t="s">
        <v>685</v>
      </c>
      <c r="M1288" t="s">
        <v>686</v>
      </c>
      <c r="N1288" s="2" t="str">
        <f t="shared" si="20"/>
        <v/>
      </c>
      <c r="O1288">
        <v>4.9029999999999996</v>
      </c>
      <c r="P1288">
        <v>1.869</v>
      </c>
      <c r="Q1288">
        <v>1.837</v>
      </c>
      <c r="R1288">
        <v>7</v>
      </c>
      <c r="S1288" t="str">
        <f>IF(datos_limpios[[#This Row],[Seating Capacity ]]&gt;4,"SI","NO")</f>
        <v>SI</v>
      </c>
      <c r="T1288">
        <v>80</v>
      </c>
    </row>
    <row r="1289" spans="1:20" x14ac:dyDescent="0.3">
      <c r="A1289" t="s">
        <v>107</v>
      </c>
      <c r="B1289" t="s">
        <v>684</v>
      </c>
      <c r="C1289">
        <v>268</v>
      </c>
      <c r="D1289" s="3">
        <v>3450000</v>
      </c>
      <c r="E1289" s="1">
        <f>datos_limpios[[#This Row],[Price INR   ]]*0.011</f>
        <v>37950</v>
      </c>
      <c r="F1289">
        <v>2018</v>
      </c>
      <c r="G1289">
        <v>35000</v>
      </c>
      <c r="H1289" t="s">
        <v>21</v>
      </c>
      <c r="I1289" t="s">
        <v>43</v>
      </c>
      <c r="J1289" t="s">
        <v>22</v>
      </c>
      <c r="K1289" t="s">
        <v>16</v>
      </c>
      <c r="L1289" t="s">
        <v>685</v>
      </c>
      <c r="M1289" t="s">
        <v>686</v>
      </c>
      <c r="N1289" s="2" t="str">
        <f t="shared" si="20"/>
        <v/>
      </c>
      <c r="O1289">
        <v>4.8920000000000003</v>
      </c>
      <c r="P1289">
        <v>1.86</v>
      </c>
      <c r="Q1289">
        <v>1.837</v>
      </c>
      <c r="R1289">
        <v>7</v>
      </c>
      <c r="S1289" t="str">
        <f>IF(datos_limpios[[#This Row],[Seating Capacity ]]&gt;4,"SI","NO")</f>
        <v>SI</v>
      </c>
      <c r="T1289">
        <v>80</v>
      </c>
    </row>
    <row r="1290" spans="1:20" x14ac:dyDescent="0.3">
      <c r="A1290" t="s">
        <v>107</v>
      </c>
      <c r="B1290" t="s">
        <v>1170</v>
      </c>
      <c r="C1290">
        <v>271</v>
      </c>
      <c r="D1290" s="3">
        <v>3900000</v>
      </c>
      <c r="E1290" s="1">
        <f>datos_limpios[[#This Row],[Price INR   ]]*0.011</f>
        <v>42900</v>
      </c>
      <c r="F1290">
        <v>2021</v>
      </c>
      <c r="G1290">
        <v>41086</v>
      </c>
      <c r="H1290" t="s">
        <v>21</v>
      </c>
      <c r="I1290" t="s">
        <v>43</v>
      </c>
      <c r="J1290" t="s">
        <v>22</v>
      </c>
      <c r="K1290" t="s">
        <v>23</v>
      </c>
      <c r="L1290" t="s">
        <v>734</v>
      </c>
      <c r="M1290" t="s">
        <v>987</v>
      </c>
      <c r="N1290" s="2" t="str">
        <f t="shared" si="20"/>
        <v/>
      </c>
      <c r="O1290">
        <v>4.9029999999999996</v>
      </c>
      <c r="P1290">
        <v>1.869</v>
      </c>
      <c r="Q1290">
        <v>1.837</v>
      </c>
      <c r="R1290">
        <v>7</v>
      </c>
      <c r="S1290" t="str">
        <f>IF(datos_limpios[[#This Row],[Seating Capacity ]]&gt;4,"SI","NO")</f>
        <v>SI</v>
      </c>
      <c r="T1290">
        <v>80</v>
      </c>
    </row>
    <row r="1291" spans="1:20" x14ac:dyDescent="0.3">
      <c r="A1291" t="s">
        <v>107</v>
      </c>
      <c r="B1291" t="s">
        <v>1170</v>
      </c>
      <c r="C1291">
        <v>273</v>
      </c>
      <c r="D1291" s="3">
        <v>4100000</v>
      </c>
      <c r="E1291" s="1">
        <f>datos_limpios[[#This Row],[Price INR   ]]*0.011</f>
        <v>45100</v>
      </c>
      <c r="F1291">
        <v>2021</v>
      </c>
      <c r="G1291">
        <v>19000</v>
      </c>
      <c r="H1291" t="s">
        <v>21</v>
      </c>
      <c r="I1291" t="s">
        <v>43</v>
      </c>
      <c r="J1291" t="s">
        <v>22</v>
      </c>
      <c r="K1291" t="s">
        <v>16</v>
      </c>
      <c r="L1291" t="s">
        <v>734</v>
      </c>
      <c r="M1291" t="s">
        <v>987</v>
      </c>
      <c r="N1291" s="2" t="str">
        <f t="shared" si="20"/>
        <v/>
      </c>
      <c r="O1291">
        <v>4.9029999999999996</v>
      </c>
      <c r="P1291">
        <v>1.869</v>
      </c>
      <c r="Q1291">
        <v>1.837</v>
      </c>
      <c r="R1291">
        <v>7</v>
      </c>
      <c r="S1291" t="str">
        <f>IF(datos_limpios[[#This Row],[Seating Capacity ]]&gt;4,"SI","NO")</f>
        <v>SI</v>
      </c>
      <c r="T1291">
        <v>80</v>
      </c>
    </row>
    <row r="1292" spans="1:20" x14ac:dyDescent="0.3">
      <c r="A1292" t="s">
        <v>11</v>
      </c>
      <c r="B1292" t="s">
        <v>200</v>
      </c>
      <c r="C1292">
        <v>306</v>
      </c>
      <c r="D1292" s="3">
        <v>385000</v>
      </c>
      <c r="E1292" s="1">
        <f>datos_limpios[[#This Row],[Price INR   ]]*0.011</f>
        <v>4235</v>
      </c>
      <c r="F1292">
        <v>2013</v>
      </c>
      <c r="G1292">
        <v>72567</v>
      </c>
      <c r="H1292" t="s">
        <v>21</v>
      </c>
      <c r="I1292" t="s">
        <v>14</v>
      </c>
      <c r="J1292" t="s">
        <v>22</v>
      </c>
      <c r="K1292" t="s">
        <v>16</v>
      </c>
      <c r="L1292" t="s">
        <v>201</v>
      </c>
      <c r="M1292" t="s">
        <v>202</v>
      </c>
      <c r="N1292" s="2" t="str">
        <f t="shared" si="20"/>
        <v/>
      </c>
      <c r="O1292">
        <v>3.99</v>
      </c>
      <c r="P1292">
        <v>1.68</v>
      </c>
      <c r="Q1292">
        <v>1.5049999999999999</v>
      </c>
      <c r="R1292">
        <v>5</v>
      </c>
      <c r="S1292" t="str">
        <f>IF(datos_limpios[[#This Row],[Seating Capacity ]]&gt;4,"SI","NO")</f>
        <v>SI</v>
      </c>
      <c r="T1292">
        <v>35</v>
      </c>
    </row>
    <row r="1293" spans="1:20" x14ac:dyDescent="0.3">
      <c r="A1293" t="s">
        <v>11</v>
      </c>
      <c r="B1293" t="s">
        <v>583</v>
      </c>
      <c r="C1293">
        <v>311</v>
      </c>
      <c r="D1293" s="3">
        <v>425000</v>
      </c>
      <c r="E1293" s="1">
        <f>datos_limpios[[#This Row],[Price INR   ]]*0.011</f>
        <v>4675</v>
      </c>
      <c r="F1293">
        <v>2014</v>
      </c>
      <c r="G1293">
        <v>75000</v>
      </c>
      <c r="H1293" t="s">
        <v>21</v>
      </c>
      <c r="I1293" t="s">
        <v>14</v>
      </c>
      <c r="J1293" t="s">
        <v>22</v>
      </c>
      <c r="K1293" t="s">
        <v>16</v>
      </c>
      <c r="L1293" t="s">
        <v>201</v>
      </c>
      <c r="M1293" t="s">
        <v>202</v>
      </c>
      <c r="N1293" s="2" t="str">
        <f t="shared" si="20"/>
        <v/>
      </c>
      <c r="O1293">
        <v>4.4400000000000004</v>
      </c>
      <c r="P1293">
        <v>1.6950000000000001</v>
      </c>
      <c r="Q1293">
        <v>1.4950000000000001</v>
      </c>
      <c r="R1293">
        <v>5</v>
      </c>
      <c r="S1293" t="str">
        <f>IF(datos_limpios[[#This Row],[Seating Capacity ]]&gt;4,"SI","NO")</f>
        <v>SI</v>
      </c>
      <c r="T1293">
        <v>40</v>
      </c>
    </row>
    <row r="1294" spans="1:20" x14ac:dyDescent="0.3">
      <c r="A1294" t="s">
        <v>11</v>
      </c>
      <c r="B1294" t="s">
        <v>437</v>
      </c>
      <c r="C1294">
        <v>323</v>
      </c>
      <c r="D1294" s="3">
        <v>475000</v>
      </c>
      <c r="E1294" s="1">
        <f>datos_limpios[[#This Row],[Price INR   ]]*0.011</f>
        <v>5225</v>
      </c>
      <c r="F1294">
        <v>2015</v>
      </c>
      <c r="G1294">
        <v>72000</v>
      </c>
      <c r="H1294" t="s">
        <v>21</v>
      </c>
      <c r="I1294" t="s">
        <v>14</v>
      </c>
      <c r="J1294" t="s">
        <v>22</v>
      </c>
      <c r="K1294" t="s">
        <v>23</v>
      </c>
      <c r="L1294" t="s">
        <v>201</v>
      </c>
      <c r="M1294" t="s">
        <v>202</v>
      </c>
      <c r="N1294" s="2" t="str">
        <f t="shared" si="20"/>
        <v/>
      </c>
      <c r="O1294">
        <v>4.3860000000000001</v>
      </c>
      <c r="P1294">
        <v>1.6830000000000001</v>
      </c>
      <c r="Q1294">
        <v>1.603</v>
      </c>
      <c r="R1294">
        <v>7</v>
      </c>
      <c r="S1294" t="str">
        <f>IF(datos_limpios[[#This Row],[Seating Capacity ]]&gt;4,"SI","NO")</f>
        <v>SI</v>
      </c>
      <c r="T1294">
        <v>42</v>
      </c>
    </row>
    <row r="1295" spans="1:20" x14ac:dyDescent="0.3">
      <c r="A1295" t="s">
        <v>11</v>
      </c>
      <c r="B1295" t="s">
        <v>798</v>
      </c>
      <c r="C1295">
        <v>331</v>
      </c>
      <c r="D1295" s="3">
        <v>499000</v>
      </c>
      <c r="E1295" s="1">
        <f>datos_limpios[[#This Row],[Price INR   ]]*0.011</f>
        <v>5489</v>
      </c>
      <c r="F1295">
        <v>2014</v>
      </c>
      <c r="G1295">
        <v>140000</v>
      </c>
      <c r="H1295" t="s">
        <v>21</v>
      </c>
      <c r="I1295" t="s">
        <v>14</v>
      </c>
      <c r="J1295" t="s">
        <v>22</v>
      </c>
      <c r="K1295" t="s">
        <v>16</v>
      </c>
      <c r="L1295" t="s">
        <v>201</v>
      </c>
      <c r="M1295" t="s">
        <v>202</v>
      </c>
      <c r="N1295" s="2" t="str">
        <f t="shared" si="20"/>
        <v/>
      </c>
      <c r="O1295">
        <v>4.4400000000000004</v>
      </c>
      <c r="P1295">
        <v>1.6950000000000001</v>
      </c>
      <c r="Q1295">
        <v>1.4950000000000001</v>
      </c>
      <c r="R1295">
        <v>5</v>
      </c>
      <c r="S1295" t="str">
        <f>IF(datos_limpios[[#This Row],[Seating Capacity ]]&gt;4,"SI","NO")</f>
        <v>SI</v>
      </c>
      <c r="T1295">
        <v>40</v>
      </c>
    </row>
    <row r="1296" spans="1:20" x14ac:dyDescent="0.3">
      <c r="A1296" t="s">
        <v>11</v>
      </c>
      <c r="B1296" t="s">
        <v>590</v>
      </c>
      <c r="C1296">
        <v>364</v>
      </c>
      <c r="D1296" s="3">
        <v>645000</v>
      </c>
      <c r="E1296" s="1">
        <f>datos_limpios[[#This Row],[Price INR   ]]*0.011</f>
        <v>7095</v>
      </c>
      <c r="F1296">
        <v>2015</v>
      </c>
      <c r="G1296">
        <v>64000</v>
      </c>
      <c r="H1296" t="s">
        <v>21</v>
      </c>
      <c r="I1296" t="s">
        <v>14</v>
      </c>
      <c r="J1296" t="s">
        <v>22</v>
      </c>
      <c r="K1296" t="s">
        <v>16</v>
      </c>
      <c r="L1296" t="s">
        <v>201</v>
      </c>
      <c r="M1296" t="s">
        <v>202</v>
      </c>
      <c r="N1296" s="2" t="str">
        <f t="shared" si="20"/>
        <v/>
      </c>
      <c r="O1296">
        <v>4.4400000000000004</v>
      </c>
      <c r="P1296">
        <v>1.6950000000000001</v>
      </c>
      <c r="Q1296">
        <v>1.4950000000000001</v>
      </c>
      <c r="R1296">
        <v>5</v>
      </c>
      <c r="S1296" t="str">
        <f>IF(datos_limpios[[#This Row],[Seating Capacity ]]&gt;4,"SI","NO")</f>
        <v>SI</v>
      </c>
      <c r="T1296">
        <v>40</v>
      </c>
    </row>
    <row r="1297" spans="1:20" x14ac:dyDescent="0.3">
      <c r="A1297" t="s">
        <v>11</v>
      </c>
      <c r="B1297" t="s">
        <v>1172</v>
      </c>
      <c r="C1297">
        <v>370</v>
      </c>
      <c r="D1297" s="3">
        <v>675000</v>
      </c>
      <c r="E1297" s="1">
        <f>datos_limpios[[#This Row],[Price INR   ]]*0.011</f>
        <v>7425</v>
      </c>
      <c r="F1297">
        <v>2015</v>
      </c>
      <c r="G1297">
        <v>48000</v>
      </c>
      <c r="H1297" t="s">
        <v>21</v>
      </c>
      <c r="I1297" t="s">
        <v>14</v>
      </c>
      <c r="J1297" t="s">
        <v>22</v>
      </c>
      <c r="K1297" t="s">
        <v>16</v>
      </c>
      <c r="L1297" t="s">
        <v>201</v>
      </c>
      <c r="M1297" t="s">
        <v>202</v>
      </c>
      <c r="N1297" s="2" t="str">
        <f t="shared" si="20"/>
        <v/>
      </c>
      <c r="O1297">
        <v>4.3860000000000001</v>
      </c>
      <c r="P1297">
        <v>1.6830000000000001</v>
      </c>
      <c r="Q1297">
        <v>1.603</v>
      </c>
      <c r="R1297">
        <v>7</v>
      </c>
      <c r="S1297" t="str">
        <f>IF(datos_limpios[[#This Row],[Seating Capacity ]]&gt;4,"SI","NO")</f>
        <v>SI</v>
      </c>
      <c r="T1297">
        <v>42</v>
      </c>
    </row>
    <row r="1298" spans="1:20" x14ac:dyDescent="0.3">
      <c r="A1298" t="s">
        <v>11</v>
      </c>
      <c r="B1298" t="s">
        <v>583</v>
      </c>
      <c r="C1298">
        <v>382</v>
      </c>
      <c r="D1298" s="3">
        <v>750000</v>
      </c>
      <c r="E1298" s="1">
        <f>datos_limpios[[#This Row],[Price INR   ]]*0.011</f>
        <v>8250</v>
      </c>
      <c r="F1298">
        <v>2018</v>
      </c>
      <c r="G1298">
        <v>75000</v>
      </c>
      <c r="H1298" t="s">
        <v>21</v>
      </c>
      <c r="I1298" t="s">
        <v>14</v>
      </c>
      <c r="J1298" t="s">
        <v>22</v>
      </c>
      <c r="K1298" t="s">
        <v>16</v>
      </c>
      <c r="L1298" t="s">
        <v>201</v>
      </c>
      <c r="M1298" t="s">
        <v>202</v>
      </c>
      <c r="N1298" s="2" t="str">
        <f t="shared" si="20"/>
        <v/>
      </c>
      <c r="O1298">
        <v>4.4400000000000004</v>
      </c>
      <c r="P1298">
        <v>1.6950000000000001</v>
      </c>
      <c r="Q1298">
        <v>1.4950000000000001</v>
      </c>
      <c r="R1298">
        <v>5</v>
      </c>
      <c r="S1298" t="str">
        <f>IF(datos_limpios[[#This Row],[Seating Capacity ]]&gt;4,"SI","NO")</f>
        <v>SI</v>
      </c>
      <c r="T1298">
        <v>40</v>
      </c>
    </row>
    <row r="1299" spans="1:20" x14ac:dyDescent="0.3">
      <c r="A1299" t="s">
        <v>11</v>
      </c>
      <c r="B1299" t="s">
        <v>1449</v>
      </c>
      <c r="C1299">
        <v>383</v>
      </c>
      <c r="D1299" s="3">
        <v>755000</v>
      </c>
      <c r="E1299" s="1">
        <f>datos_limpios[[#This Row],[Price INR   ]]*0.011</f>
        <v>8305</v>
      </c>
      <c r="F1299">
        <v>2017</v>
      </c>
      <c r="G1299">
        <v>75650</v>
      </c>
      <c r="H1299" t="s">
        <v>21</v>
      </c>
      <c r="I1299" t="s">
        <v>14</v>
      </c>
      <c r="J1299" t="s">
        <v>22</v>
      </c>
      <c r="K1299" t="s">
        <v>16</v>
      </c>
      <c r="L1299" t="s">
        <v>201</v>
      </c>
      <c r="M1299" t="s">
        <v>202</v>
      </c>
      <c r="N1299" s="2" t="str">
        <f t="shared" si="20"/>
        <v/>
      </c>
      <c r="O1299">
        <v>3.9990000000000001</v>
      </c>
      <c r="P1299">
        <v>1.734</v>
      </c>
      <c r="Q1299">
        <v>1.601</v>
      </c>
      <c r="R1299">
        <v>5</v>
      </c>
      <c r="S1299" t="str">
        <f>IF(datos_limpios[[#This Row],[Seating Capacity ]]&gt;4,"SI","NO")</f>
        <v>SI</v>
      </c>
      <c r="T1299">
        <v>40</v>
      </c>
    </row>
    <row r="1300" spans="1:20" x14ac:dyDescent="0.3">
      <c r="A1300" t="s">
        <v>11</v>
      </c>
      <c r="B1300" t="s">
        <v>1101</v>
      </c>
      <c r="C1300">
        <v>406</v>
      </c>
      <c r="D1300" s="3">
        <v>935000</v>
      </c>
      <c r="E1300" s="1">
        <f>datos_limpios[[#This Row],[Price INR   ]]*0.011</f>
        <v>10285</v>
      </c>
      <c r="F1300">
        <v>2019</v>
      </c>
      <c r="G1300">
        <v>56000</v>
      </c>
      <c r="H1300" t="s">
        <v>21</v>
      </c>
      <c r="I1300" t="s">
        <v>14</v>
      </c>
      <c r="J1300" t="s">
        <v>22</v>
      </c>
      <c r="K1300" t="s">
        <v>16</v>
      </c>
      <c r="L1300" t="s">
        <v>201</v>
      </c>
      <c r="M1300" t="s">
        <v>202</v>
      </c>
      <c r="N1300" s="2" t="str">
        <f t="shared" si="20"/>
        <v/>
      </c>
      <c r="O1300">
        <v>3.99</v>
      </c>
      <c r="P1300">
        <v>1.68</v>
      </c>
      <c r="Q1300">
        <v>1.5049999999999999</v>
      </c>
      <c r="R1300">
        <v>5</v>
      </c>
      <c r="S1300" t="str">
        <f>IF(datos_limpios[[#This Row],[Seating Capacity ]]&gt;4,"SI","NO")</f>
        <v>SI</v>
      </c>
      <c r="T1300">
        <v>35</v>
      </c>
    </row>
    <row r="1301" spans="1:20" x14ac:dyDescent="0.3">
      <c r="A1301" t="s">
        <v>11</v>
      </c>
      <c r="B1301" t="s">
        <v>840</v>
      </c>
      <c r="C1301">
        <v>408</v>
      </c>
      <c r="D1301" s="3">
        <v>950000</v>
      </c>
      <c r="E1301" s="1">
        <f>datos_limpios[[#This Row],[Price INR   ]]*0.011</f>
        <v>10450</v>
      </c>
      <c r="F1301">
        <v>2020</v>
      </c>
      <c r="G1301">
        <v>39000</v>
      </c>
      <c r="H1301" t="s">
        <v>21</v>
      </c>
      <c r="I1301" t="s">
        <v>43</v>
      </c>
      <c r="J1301" t="s">
        <v>22</v>
      </c>
      <c r="K1301" t="s">
        <v>16</v>
      </c>
      <c r="L1301" t="s">
        <v>201</v>
      </c>
      <c r="M1301" t="s">
        <v>841</v>
      </c>
      <c r="N1301" s="2" t="str">
        <f t="shared" si="20"/>
        <v/>
      </c>
      <c r="O1301">
        <v>3.9950000000000001</v>
      </c>
      <c r="P1301">
        <v>1.6950000000000001</v>
      </c>
      <c r="Q1301">
        <v>1.5009999999999999</v>
      </c>
      <c r="R1301">
        <v>5</v>
      </c>
      <c r="S1301" t="str">
        <f>IF(datos_limpios[[#This Row],[Seating Capacity ]]&gt;4,"SI","NO")</f>
        <v>SI</v>
      </c>
      <c r="T1301">
        <v>35</v>
      </c>
    </row>
    <row r="1302" spans="1:20" x14ac:dyDescent="0.3">
      <c r="A1302" t="s">
        <v>11</v>
      </c>
      <c r="B1302" t="s">
        <v>894</v>
      </c>
      <c r="C1302">
        <v>422</v>
      </c>
      <c r="D1302" s="3">
        <v>1450000</v>
      </c>
      <c r="E1302" s="1">
        <f>datos_limpios[[#This Row],[Price INR   ]]*0.011</f>
        <v>15949.999999999998</v>
      </c>
      <c r="F1302">
        <v>2022</v>
      </c>
      <c r="G1302">
        <v>2500</v>
      </c>
      <c r="H1302" t="s">
        <v>21</v>
      </c>
      <c r="I1302" t="s">
        <v>14</v>
      </c>
      <c r="J1302" t="s">
        <v>22</v>
      </c>
      <c r="K1302" t="s">
        <v>16</v>
      </c>
      <c r="L1302" t="s">
        <v>201</v>
      </c>
      <c r="M1302" t="s">
        <v>1210</v>
      </c>
      <c r="N1302" s="2" t="str">
        <f t="shared" si="20"/>
        <v/>
      </c>
      <c r="O1302">
        <v>4.5490000000000004</v>
      </c>
      <c r="P1302">
        <v>1.748</v>
      </c>
      <c r="Q1302">
        <v>1.4890000000000001</v>
      </c>
      <c r="R1302">
        <v>5</v>
      </c>
      <c r="S1302" t="str">
        <f>IF(datos_limpios[[#This Row],[Seating Capacity ]]&gt;4,"SI","NO")</f>
        <v>SI</v>
      </c>
      <c r="T1302">
        <v>40</v>
      </c>
    </row>
    <row r="1303" spans="1:20" x14ac:dyDescent="0.3">
      <c r="A1303" t="s">
        <v>11</v>
      </c>
      <c r="B1303" t="s">
        <v>894</v>
      </c>
      <c r="C1303">
        <v>423</v>
      </c>
      <c r="D1303" s="3">
        <v>1490000</v>
      </c>
      <c r="E1303" s="1">
        <f>datos_limpios[[#This Row],[Price INR   ]]*0.011</f>
        <v>16390</v>
      </c>
      <c r="F1303">
        <v>2021</v>
      </c>
      <c r="G1303">
        <v>11000</v>
      </c>
      <c r="H1303" t="s">
        <v>21</v>
      </c>
      <c r="I1303" t="s">
        <v>14</v>
      </c>
      <c r="J1303" t="s">
        <v>22</v>
      </c>
      <c r="K1303" t="s">
        <v>16</v>
      </c>
      <c r="L1303" t="s">
        <v>201</v>
      </c>
      <c r="M1303" t="s">
        <v>202</v>
      </c>
      <c r="N1303" s="2" t="str">
        <f t="shared" si="20"/>
        <v/>
      </c>
      <c r="O1303">
        <v>4.4400000000000004</v>
      </c>
      <c r="P1303">
        <v>1.6950000000000001</v>
      </c>
      <c r="Q1303">
        <v>1.4950000000000001</v>
      </c>
      <c r="R1303">
        <v>5</v>
      </c>
      <c r="S1303" t="str">
        <f>IF(datos_limpios[[#This Row],[Seating Capacity ]]&gt;4,"SI","NO")</f>
        <v>SI</v>
      </c>
      <c r="T1303">
        <v>40</v>
      </c>
    </row>
    <row r="1304" spans="1:20" x14ac:dyDescent="0.3">
      <c r="A1304" t="s">
        <v>26</v>
      </c>
      <c r="B1304" t="s">
        <v>1443</v>
      </c>
      <c r="C1304">
        <v>441</v>
      </c>
      <c r="D1304" s="3">
        <v>200000</v>
      </c>
      <c r="E1304" s="1">
        <f>datos_limpios[[#This Row],[Price INR   ]]*0.011</f>
        <v>2200</v>
      </c>
      <c r="F1304">
        <v>2014</v>
      </c>
      <c r="G1304">
        <v>56000</v>
      </c>
      <c r="H1304" t="s">
        <v>21</v>
      </c>
      <c r="I1304" t="s">
        <v>14</v>
      </c>
      <c r="J1304" t="s">
        <v>22</v>
      </c>
      <c r="K1304" t="s">
        <v>184</v>
      </c>
      <c r="L1304" t="s">
        <v>629</v>
      </c>
      <c r="M1304" t="s">
        <v>630</v>
      </c>
      <c r="N1304" s="2" t="str">
        <f t="shared" si="20"/>
        <v/>
      </c>
      <c r="O1304">
        <v>3.9950000000000001</v>
      </c>
      <c r="P1304">
        <v>1.66</v>
      </c>
      <c r="Q1304">
        <v>1.52</v>
      </c>
      <c r="R1304">
        <v>5</v>
      </c>
      <c r="S1304" t="str">
        <f>IF(datos_limpios[[#This Row],[Seating Capacity ]]&gt;4,"SI","NO")</f>
        <v>SI</v>
      </c>
      <c r="T1304">
        <v>43</v>
      </c>
    </row>
    <row r="1305" spans="1:20" x14ac:dyDescent="0.3">
      <c r="A1305" t="s">
        <v>26</v>
      </c>
      <c r="B1305" t="s">
        <v>279</v>
      </c>
      <c r="C1305">
        <v>452</v>
      </c>
      <c r="D1305" s="3">
        <v>235000</v>
      </c>
      <c r="E1305" s="1">
        <f>datos_limpios[[#This Row],[Price INR   ]]*0.011</f>
        <v>2585</v>
      </c>
      <c r="F1305">
        <v>2011</v>
      </c>
      <c r="G1305">
        <v>135000</v>
      </c>
      <c r="H1305" t="s">
        <v>21</v>
      </c>
      <c r="I1305" t="s">
        <v>14</v>
      </c>
      <c r="J1305" t="s">
        <v>22</v>
      </c>
      <c r="K1305" t="s">
        <v>16</v>
      </c>
      <c r="L1305" t="s">
        <v>105</v>
      </c>
      <c r="M1305" t="s">
        <v>106</v>
      </c>
      <c r="N1305" s="2" t="str">
        <f t="shared" si="20"/>
        <v/>
      </c>
      <c r="O1305">
        <v>4.37</v>
      </c>
      <c r="P1305">
        <v>1.7</v>
      </c>
      <c r="Q1305">
        <v>1.4750000000000001</v>
      </c>
      <c r="R1305">
        <v>5</v>
      </c>
      <c r="S1305" t="str">
        <f>IF(datos_limpios[[#This Row],[Seating Capacity ]]&gt;4,"SI","NO")</f>
        <v>SI</v>
      </c>
      <c r="T1305">
        <v>43</v>
      </c>
    </row>
    <row r="1306" spans="1:20" x14ac:dyDescent="0.3">
      <c r="A1306" t="s">
        <v>26</v>
      </c>
      <c r="B1306" t="s">
        <v>1287</v>
      </c>
      <c r="C1306">
        <v>480</v>
      </c>
      <c r="D1306" s="3">
        <v>335000</v>
      </c>
      <c r="E1306" s="1">
        <f>datos_limpios[[#This Row],[Price INR   ]]*0.011</f>
        <v>3685</v>
      </c>
      <c r="F1306">
        <v>2016</v>
      </c>
      <c r="G1306">
        <v>64000</v>
      </c>
      <c r="H1306" t="s">
        <v>21</v>
      </c>
      <c r="I1306" t="s">
        <v>14</v>
      </c>
      <c r="J1306" t="s">
        <v>22</v>
      </c>
      <c r="K1306" t="s">
        <v>23</v>
      </c>
      <c r="L1306" t="s">
        <v>573</v>
      </c>
      <c r="M1306" t="s">
        <v>25</v>
      </c>
      <c r="N1306" s="2" t="str">
        <f t="shared" si="20"/>
        <v/>
      </c>
      <c r="O1306">
        <v>3.7650000000000001</v>
      </c>
      <c r="P1306">
        <v>1.66</v>
      </c>
      <c r="Q1306">
        <v>1.52</v>
      </c>
      <c r="R1306">
        <v>5</v>
      </c>
      <c r="S1306" t="str">
        <f>IF(datos_limpios[[#This Row],[Seating Capacity ]]&gt;4,"SI","NO")</f>
        <v>SI</v>
      </c>
      <c r="T1306">
        <v>43</v>
      </c>
    </row>
    <row r="1307" spans="1:20" x14ac:dyDescent="0.3">
      <c r="A1307" t="s">
        <v>26</v>
      </c>
      <c r="B1307" t="s">
        <v>1481</v>
      </c>
      <c r="C1307">
        <v>482</v>
      </c>
      <c r="D1307" s="3">
        <v>345000</v>
      </c>
      <c r="E1307" s="1">
        <f>datos_limpios[[#This Row],[Price INR   ]]*0.011</f>
        <v>3795</v>
      </c>
      <c r="F1307">
        <v>2016</v>
      </c>
      <c r="G1307">
        <v>71000</v>
      </c>
      <c r="H1307" t="s">
        <v>21</v>
      </c>
      <c r="I1307" t="s">
        <v>14</v>
      </c>
      <c r="J1307" t="s">
        <v>22</v>
      </c>
      <c r="K1307" t="s">
        <v>23</v>
      </c>
      <c r="L1307" t="s">
        <v>629</v>
      </c>
      <c r="M1307" t="s">
        <v>1482</v>
      </c>
      <c r="N1307" s="2" t="str">
        <f t="shared" si="20"/>
        <v/>
      </c>
      <c r="O1307">
        <v>3.7650000000000001</v>
      </c>
      <c r="P1307">
        <v>1.66</v>
      </c>
      <c r="Q1307">
        <v>1.52</v>
      </c>
      <c r="R1307">
        <v>5</v>
      </c>
      <c r="S1307" t="str">
        <f>IF(datos_limpios[[#This Row],[Seating Capacity ]]&gt;4,"SI","NO")</f>
        <v>SI</v>
      </c>
      <c r="T1307">
        <v>43</v>
      </c>
    </row>
    <row r="1308" spans="1:20" x14ac:dyDescent="0.3">
      <c r="A1308" t="s">
        <v>26</v>
      </c>
      <c r="B1308" t="s">
        <v>924</v>
      </c>
      <c r="C1308">
        <v>485</v>
      </c>
      <c r="D1308" s="3">
        <v>360000</v>
      </c>
      <c r="E1308" s="1">
        <f>datos_limpios[[#This Row],[Price INR   ]]*0.011</f>
        <v>3959.9999999999995</v>
      </c>
      <c r="F1308">
        <v>2013</v>
      </c>
      <c r="G1308">
        <v>95610</v>
      </c>
      <c r="H1308" t="s">
        <v>21</v>
      </c>
      <c r="I1308" t="s">
        <v>14</v>
      </c>
      <c r="J1308" t="s">
        <v>22</v>
      </c>
      <c r="K1308" t="s">
        <v>23</v>
      </c>
      <c r="L1308" t="s">
        <v>384</v>
      </c>
      <c r="M1308" t="s">
        <v>144</v>
      </c>
      <c r="N1308" s="2" t="str">
        <f t="shared" si="20"/>
        <v/>
      </c>
      <c r="O1308">
        <v>3.9950000000000001</v>
      </c>
      <c r="P1308">
        <v>1.71</v>
      </c>
      <c r="Q1308">
        <v>1.5049999999999999</v>
      </c>
      <c r="R1308">
        <v>5</v>
      </c>
      <c r="S1308" t="str">
        <f>IF(datos_limpios[[#This Row],[Seating Capacity ]]&gt;4,"SI","NO")</f>
        <v>SI</v>
      </c>
      <c r="T1308">
        <v>45</v>
      </c>
    </row>
    <row r="1309" spans="1:20" x14ac:dyDescent="0.3">
      <c r="A1309" t="s">
        <v>26</v>
      </c>
      <c r="B1309" t="s">
        <v>1342</v>
      </c>
      <c r="C1309">
        <v>491</v>
      </c>
      <c r="D1309" s="3">
        <v>375000</v>
      </c>
      <c r="E1309" s="1">
        <f>datos_limpios[[#This Row],[Price INR   ]]*0.011</f>
        <v>4125</v>
      </c>
      <c r="F1309">
        <v>2012</v>
      </c>
      <c r="G1309">
        <v>82000</v>
      </c>
      <c r="H1309" t="s">
        <v>21</v>
      </c>
      <c r="I1309" t="s">
        <v>14</v>
      </c>
      <c r="J1309" t="s">
        <v>22</v>
      </c>
      <c r="K1309" t="s">
        <v>16</v>
      </c>
      <c r="L1309" t="s">
        <v>384</v>
      </c>
      <c r="M1309" t="s">
        <v>144</v>
      </c>
      <c r="N1309" s="2" t="str">
        <f t="shared" si="20"/>
        <v/>
      </c>
      <c r="O1309">
        <v>3.9950000000000001</v>
      </c>
      <c r="P1309">
        <v>1.71</v>
      </c>
      <c r="Q1309">
        <v>1.5049999999999999</v>
      </c>
      <c r="R1309">
        <v>5</v>
      </c>
      <c r="S1309" t="str">
        <f>IF(datos_limpios[[#This Row],[Seating Capacity ]]&gt;4,"SI","NO")</f>
        <v>SI</v>
      </c>
      <c r="T1309">
        <v>45</v>
      </c>
    </row>
    <row r="1310" spans="1:20" x14ac:dyDescent="0.3">
      <c r="A1310" t="s">
        <v>26</v>
      </c>
      <c r="B1310" t="s">
        <v>1273</v>
      </c>
      <c r="C1310">
        <v>500</v>
      </c>
      <c r="D1310" s="3">
        <v>390000</v>
      </c>
      <c r="E1310" s="1">
        <f>datos_limpios[[#This Row],[Price INR   ]]*0.011</f>
        <v>4290</v>
      </c>
      <c r="F1310">
        <v>2014</v>
      </c>
      <c r="G1310">
        <v>81000</v>
      </c>
      <c r="H1310" t="s">
        <v>21</v>
      </c>
      <c r="I1310" t="s">
        <v>14</v>
      </c>
      <c r="J1310" t="s">
        <v>22</v>
      </c>
      <c r="K1310" t="s">
        <v>16</v>
      </c>
      <c r="L1310" t="s">
        <v>629</v>
      </c>
      <c r="M1310" t="s">
        <v>630</v>
      </c>
      <c r="N1310" s="2" t="str">
        <f t="shared" si="20"/>
        <v/>
      </c>
      <c r="O1310">
        <v>3.9950000000000001</v>
      </c>
      <c r="P1310">
        <v>1.66</v>
      </c>
      <c r="Q1310">
        <v>1.52</v>
      </c>
      <c r="R1310">
        <v>5</v>
      </c>
      <c r="S1310" t="str">
        <f>IF(datos_limpios[[#This Row],[Seating Capacity ]]&gt;4,"SI","NO")</f>
        <v>SI</v>
      </c>
      <c r="T1310">
        <v>43</v>
      </c>
    </row>
    <row r="1311" spans="1:20" x14ac:dyDescent="0.3">
      <c r="A1311" t="s">
        <v>26</v>
      </c>
      <c r="B1311" t="s">
        <v>279</v>
      </c>
      <c r="C1311">
        <v>513</v>
      </c>
      <c r="D1311" s="3">
        <v>425000</v>
      </c>
      <c r="E1311" s="1">
        <f>datos_limpios[[#This Row],[Price INR   ]]*0.011</f>
        <v>4675</v>
      </c>
      <c r="F1311">
        <v>2012</v>
      </c>
      <c r="G1311">
        <v>70000</v>
      </c>
      <c r="H1311" t="s">
        <v>21</v>
      </c>
      <c r="I1311" t="s">
        <v>14</v>
      </c>
      <c r="J1311" t="s">
        <v>22</v>
      </c>
      <c r="K1311" t="s">
        <v>23</v>
      </c>
      <c r="L1311" t="s">
        <v>105</v>
      </c>
      <c r="M1311" t="s">
        <v>106</v>
      </c>
      <c r="N1311" s="2" t="str">
        <f t="shared" si="20"/>
        <v/>
      </c>
      <c r="O1311">
        <v>4.37</v>
      </c>
      <c r="P1311">
        <v>1.7</v>
      </c>
      <c r="Q1311">
        <v>1.4750000000000001</v>
      </c>
      <c r="R1311">
        <v>5</v>
      </c>
      <c r="S1311" t="str">
        <f>IF(datos_limpios[[#This Row],[Seating Capacity ]]&gt;4,"SI","NO")</f>
        <v>SI</v>
      </c>
      <c r="T1311">
        <v>43</v>
      </c>
    </row>
    <row r="1312" spans="1:20" x14ac:dyDescent="0.3">
      <c r="A1312" t="s">
        <v>26</v>
      </c>
      <c r="B1312" t="s">
        <v>988</v>
      </c>
      <c r="C1312">
        <v>516</v>
      </c>
      <c r="D1312" s="3">
        <v>434999</v>
      </c>
      <c r="E1312" s="1">
        <f>datos_limpios[[#This Row],[Price INR   ]]*0.011</f>
        <v>4784.9889999999996</v>
      </c>
      <c r="F1312">
        <v>2017</v>
      </c>
      <c r="G1312">
        <v>27000</v>
      </c>
      <c r="H1312" t="s">
        <v>21</v>
      </c>
      <c r="I1312" t="s">
        <v>14</v>
      </c>
      <c r="J1312" t="s">
        <v>22</v>
      </c>
      <c r="K1312" t="s">
        <v>23</v>
      </c>
      <c r="L1312" t="s">
        <v>573</v>
      </c>
      <c r="M1312" t="s">
        <v>25</v>
      </c>
      <c r="N1312" s="2" t="str">
        <f t="shared" si="20"/>
        <v/>
      </c>
      <c r="O1312">
        <v>3.9950000000000001</v>
      </c>
      <c r="P1312">
        <v>1.66</v>
      </c>
      <c r="Q1312">
        <v>1.52</v>
      </c>
      <c r="R1312">
        <v>5</v>
      </c>
      <c r="S1312" t="str">
        <f>IF(datos_limpios[[#This Row],[Seating Capacity ]]&gt;4,"SI","NO")</f>
        <v>SI</v>
      </c>
      <c r="T1312">
        <v>43</v>
      </c>
    </row>
    <row r="1313" spans="1:20" x14ac:dyDescent="0.3">
      <c r="A1313" t="s">
        <v>26</v>
      </c>
      <c r="B1313" t="s">
        <v>572</v>
      </c>
      <c r="C1313">
        <v>521</v>
      </c>
      <c r="D1313" s="3">
        <v>445000</v>
      </c>
      <c r="E1313" s="1">
        <f>datos_limpios[[#This Row],[Price INR   ]]*0.011</f>
        <v>4895</v>
      </c>
      <c r="F1313">
        <v>2018</v>
      </c>
      <c r="G1313">
        <v>65555</v>
      </c>
      <c r="H1313" t="s">
        <v>21</v>
      </c>
      <c r="I1313" t="s">
        <v>14</v>
      </c>
      <c r="J1313" t="s">
        <v>22</v>
      </c>
      <c r="K1313" t="s">
        <v>23</v>
      </c>
      <c r="L1313" t="s">
        <v>573</v>
      </c>
      <c r="M1313" t="s">
        <v>25</v>
      </c>
      <c r="N1313" s="2" t="str">
        <f t="shared" si="20"/>
        <v/>
      </c>
      <c r="O1313">
        <v>3.9950000000000001</v>
      </c>
      <c r="P1313">
        <v>1.66</v>
      </c>
      <c r="Q1313">
        <v>1.52</v>
      </c>
      <c r="R1313">
        <v>5</v>
      </c>
      <c r="S1313" t="str">
        <f>IF(datos_limpios[[#This Row],[Seating Capacity ]]&gt;4,"SI","NO")</f>
        <v>SI</v>
      </c>
      <c r="T1313">
        <v>43</v>
      </c>
    </row>
    <row r="1314" spans="1:20" x14ac:dyDescent="0.3">
      <c r="A1314" t="s">
        <v>26</v>
      </c>
      <c r="B1314" t="s">
        <v>1415</v>
      </c>
      <c r="C1314">
        <v>525</v>
      </c>
      <c r="D1314" s="3">
        <v>451000</v>
      </c>
      <c r="E1314" s="1">
        <f>datos_limpios[[#This Row],[Price INR   ]]*0.011</f>
        <v>4961</v>
      </c>
      <c r="F1314">
        <v>2017</v>
      </c>
      <c r="G1314">
        <v>55000</v>
      </c>
      <c r="H1314" t="s">
        <v>21</v>
      </c>
      <c r="I1314" t="s">
        <v>14</v>
      </c>
      <c r="J1314" t="s">
        <v>22</v>
      </c>
      <c r="K1314" t="s">
        <v>16</v>
      </c>
      <c r="L1314" t="s">
        <v>629</v>
      </c>
      <c r="M1314" t="s">
        <v>630</v>
      </c>
      <c r="N1314" s="2" t="str">
        <f t="shared" si="20"/>
        <v/>
      </c>
      <c r="O1314">
        <v>3.9950000000000001</v>
      </c>
      <c r="P1314">
        <v>1.66</v>
      </c>
      <c r="Q1314">
        <v>1.52</v>
      </c>
      <c r="R1314">
        <v>5</v>
      </c>
      <c r="S1314" t="str">
        <f>IF(datos_limpios[[#This Row],[Seating Capacity ]]&gt;4,"SI","NO")</f>
        <v>SI</v>
      </c>
      <c r="T1314">
        <v>43</v>
      </c>
    </row>
    <row r="1315" spans="1:20" x14ac:dyDescent="0.3">
      <c r="A1315" t="s">
        <v>26</v>
      </c>
      <c r="B1315" t="s">
        <v>279</v>
      </c>
      <c r="C1315">
        <v>529</v>
      </c>
      <c r="D1315" s="3">
        <v>459999</v>
      </c>
      <c r="E1315" s="1">
        <f>datos_limpios[[#This Row],[Price INR   ]]*0.011</f>
        <v>5059.9889999999996</v>
      </c>
      <c r="F1315">
        <v>2013</v>
      </c>
      <c r="G1315">
        <v>78000</v>
      </c>
      <c r="H1315" t="s">
        <v>21</v>
      </c>
      <c r="I1315" t="s">
        <v>14</v>
      </c>
      <c r="J1315" t="s">
        <v>22</v>
      </c>
      <c r="K1315" t="s">
        <v>23</v>
      </c>
      <c r="L1315" t="s">
        <v>105</v>
      </c>
      <c r="M1315" t="s">
        <v>106</v>
      </c>
      <c r="N1315" s="2" t="str">
        <f t="shared" si="20"/>
        <v/>
      </c>
      <c r="O1315">
        <v>4.37</v>
      </c>
      <c r="P1315">
        <v>1.7</v>
      </c>
      <c r="Q1315">
        <v>1.4750000000000001</v>
      </c>
      <c r="R1315">
        <v>5</v>
      </c>
      <c r="S1315" t="str">
        <f>IF(datos_limpios[[#This Row],[Seating Capacity ]]&gt;4,"SI","NO")</f>
        <v>SI</v>
      </c>
      <c r="T1315">
        <v>43</v>
      </c>
    </row>
    <row r="1316" spans="1:20" x14ac:dyDescent="0.3">
      <c r="A1316" t="s">
        <v>26</v>
      </c>
      <c r="B1316" t="s">
        <v>293</v>
      </c>
      <c r="C1316">
        <v>539</v>
      </c>
      <c r="D1316" s="3">
        <v>484999</v>
      </c>
      <c r="E1316" s="1">
        <f>datos_limpios[[#This Row],[Price INR   ]]*0.011</f>
        <v>5334.9889999999996</v>
      </c>
      <c r="F1316">
        <v>2013</v>
      </c>
      <c r="G1316">
        <v>87000</v>
      </c>
      <c r="H1316" t="s">
        <v>21</v>
      </c>
      <c r="I1316" t="s">
        <v>14</v>
      </c>
      <c r="J1316" t="s">
        <v>22</v>
      </c>
      <c r="K1316" t="s">
        <v>16</v>
      </c>
      <c r="L1316" t="s">
        <v>105</v>
      </c>
      <c r="M1316" t="s">
        <v>106</v>
      </c>
      <c r="N1316" s="2" t="str">
        <f t="shared" si="20"/>
        <v/>
      </c>
      <c r="O1316">
        <v>4.4400000000000004</v>
      </c>
      <c r="P1316">
        <v>1.7290000000000001</v>
      </c>
      <c r="Q1316">
        <v>1.4750000000000001</v>
      </c>
      <c r="R1316">
        <v>5</v>
      </c>
      <c r="S1316" t="str">
        <f>IF(datos_limpios[[#This Row],[Seating Capacity ]]&gt;4,"SI","NO")</f>
        <v>SI</v>
      </c>
      <c r="T1316">
        <v>45</v>
      </c>
    </row>
    <row r="1317" spans="1:20" x14ac:dyDescent="0.3">
      <c r="A1317" t="s">
        <v>26</v>
      </c>
      <c r="B1317" t="s">
        <v>279</v>
      </c>
      <c r="C1317">
        <v>540</v>
      </c>
      <c r="D1317" s="3">
        <v>484999</v>
      </c>
      <c r="E1317" s="1">
        <f>datos_limpios[[#This Row],[Price INR   ]]*0.011</f>
        <v>5334.9889999999996</v>
      </c>
      <c r="F1317">
        <v>2013</v>
      </c>
      <c r="G1317">
        <v>107000</v>
      </c>
      <c r="H1317" t="s">
        <v>21</v>
      </c>
      <c r="I1317" t="s">
        <v>14</v>
      </c>
      <c r="J1317" t="s">
        <v>22</v>
      </c>
      <c r="K1317" t="s">
        <v>16</v>
      </c>
      <c r="L1317" t="s">
        <v>105</v>
      </c>
      <c r="M1317" t="s">
        <v>106</v>
      </c>
      <c r="N1317" s="2" t="str">
        <f t="shared" si="20"/>
        <v/>
      </c>
      <c r="O1317">
        <v>4.37</v>
      </c>
      <c r="P1317">
        <v>1.7</v>
      </c>
      <c r="Q1317">
        <v>1.4750000000000001</v>
      </c>
      <c r="R1317">
        <v>5</v>
      </c>
      <c r="S1317" t="str">
        <f>IF(datos_limpios[[#This Row],[Seating Capacity ]]&gt;4,"SI","NO")</f>
        <v>SI</v>
      </c>
      <c r="T1317">
        <v>43</v>
      </c>
    </row>
    <row r="1318" spans="1:20" x14ac:dyDescent="0.3">
      <c r="A1318" t="s">
        <v>26</v>
      </c>
      <c r="B1318" t="s">
        <v>1297</v>
      </c>
      <c r="C1318">
        <v>553</v>
      </c>
      <c r="D1318" s="3">
        <v>525000</v>
      </c>
      <c r="E1318" s="1">
        <f>datos_limpios[[#This Row],[Price INR   ]]*0.011</f>
        <v>5775</v>
      </c>
      <c r="F1318">
        <v>2014</v>
      </c>
      <c r="G1318">
        <v>64000</v>
      </c>
      <c r="H1318" t="s">
        <v>21</v>
      </c>
      <c r="I1318" t="s">
        <v>14</v>
      </c>
      <c r="J1318" t="s">
        <v>22</v>
      </c>
      <c r="K1318" t="s">
        <v>23</v>
      </c>
      <c r="L1318" t="s">
        <v>105</v>
      </c>
      <c r="M1318" t="s">
        <v>106</v>
      </c>
      <c r="N1318" s="2" t="str">
        <f t="shared" si="20"/>
        <v/>
      </c>
      <c r="O1318">
        <v>4.37</v>
      </c>
      <c r="P1318">
        <v>1.7</v>
      </c>
      <c r="Q1318">
        <v>1.4750000000000001</v>
      </c>
      <c r="R1318">
        <v>5</v>
      </c>
      <c r="S1318" t="str">
        <f>IF(datos_limpios[[#This Row],[Seating Capacity ]]&gt;4,"SI","NO")</f>
        <v>SI</v>
      </c>
      <c r="T1318">
        <v>43</v>
      </c>
    </row>
    <row r="1319" spans="1:20" x14ac:dyDescent="0.3">
      <c r="A1319" t="s">
        <v>26</v>
      </c>
      <c r="B1319" t="s">
        <v>1050</v>
      </c>
      <c r="C1319">
        <v>560</v>
      </c>
      <c r="D1319" s="3">
        <v>545000</v>
      </c>
      <c r="E1319" s="1">
        <f>datos_limpios[[#This Row],[Price INR   ]]*0.011</f>
        <v>5995</v>
      </c>
      <c r="F1319">
        <v>2016</v>
      </c>
      <c r="G1319">
        <v>70500</v>
      </c>
      <c r="H1319" t="s">
        <v>21</v>
      </c>
      <c r="I1319" t="s">
        <v>14</v>
      </c>
      <c r="J1319" t="s">
        <v>22</v>
      </c>
      <c r="K1319" t="s">
        <v>16</v>
      </c>
      <c r="L1319" t="s">
        <v>332</v>
      </c>
      <c r="M1319" t="s">
        <v>144</v>
      </c>
      <c r="N1319" s="2" t="str">
        <f t="shared" si="20"/>
        <v/>
      </c>
      <c r="O1319">
        <v>3.9950000000000001</v>
      </c>
      <c r="P1319">
        <v>1.76</v>
      </c>
      <c r="Q1319">
        <v>1.5549999999999999</v>
      </c>
      <c r="R1319">
        <v>5</v>
      </c>
      <c r="S1319" t="str">
        <f>IF(datos_limpios[[#This Row],[Seating Capacity ]]&gt;4,"SI","NO")</f>
        <v>SI</v>
      </c>
      <c r="T1319">
        <v>45</v>
      </c>
    </row>
    <row r="1320" spans="1:20" x14ac:dyDescent="0.3">
      <c r="A1320" t="s">
        <v>26</v>
      </c>
      <c r="B1320" t="s">
        <v>628</v>
      </c>
      <c r="C1320">
        <v>574</v>
      </c>
      <c r="D1320" s="3">
        <v>551000</v>
      </c>
      <c r="E1320" s="1">
        <f>datos_limpios[[#This Row],[Price INR   ]]*0.011</f>
        <v>6061</v>
      </c>
      <c r="F1320">
        <v>2019</v>
      </c>
      <c r="G1320">
        <v>39000</v>
      </c>
      <c r="H1320" t="s">
        <v>21</v>
      </c>
      <c r="I1320" t="s">
        <v>14</v>
      </c>
      <c r="J1320" t="s">
        <v>22</v>
      </c>
      <c r="K1320" t="s">
        <v>16</v>
      </c>
      <c r="L1320" t="s">
        <v>629</v>
      </c>
      <c r="M1320" t="s">
        <v>630</v>
      </c>
      <c r="N1320" s="2" t="str">
        <f t="shared" si="20"/>
        <v/>
      </c>
      <c r="O1320">
        <v>3.9950000000000001</v>
      </c>
      <c r="P1320">
        <v>1.66</v>
      </c>
      <c r="Q1320">
        <v>1.52</v>
      </c>
      <c r="R1320">
        <v>5</v>
      </c>
      <c r="S1320" t="str">
        <f>IF(datos_limpios[[#This Row],[Seating Capacity ]]&gt;4,"SI","NO")</f>
        <v>SI</v>
      </c>
      <c r="T1320">
        <v>43</v>
      </c>
    </row>
    <row r="1321" spans="1:20" x14ac:dyDescent="0.3">
      <c r="A1321" t="s">
        <v>26</v>
      </c>
      <c r="B1321" t="s">
        <v>331</v>
      </c>
      <c r="C1321">
        <v>575</v>
      </c>
      <c r="D1321" s="3">
        <v>560000</v>
      </c>
      <c r="E1321" s="1">
        <f>datos_limpios[[#This Row],[Price INR   ]]*0.011</f>
        <v>6160</v>
      </c>
      <c r="F1321">
        <v>2016</v>
      </c>
      <c r="G1321">
        <v>75210</v>
      </c>
      <c r="H1321" t="s">
        <v>21</v>
      </c>
      <c r="I1321" t="s">
        <v>14</v>
      </c>
      <c r="J1321" t="s">
        <v>22</v>
      </c>
      <c r="K1321" t="s">
        <v>16</v>
      </c>
      <c r="L1321" t="s">
        <v>332</v>
      </c>
      <c r="M1321" t="s">
        <v>144</v>
      </c>
      <c r="N1321" s="2" t="str">
        <f t="shared" si="20"/>
        <v/>
      </c>
      <c r="O1321">
        <v>3.9849999999999999</v>
      </c>
      <c r="P1321">
        <v>1.734</v>
      </c>
      <c r="Q1321">
        <v>1.5049999999999999</v>
      </c>
      <c r="R1321">
        <v>5</v>
      </c>
      <c r="S1321" t="str">
        <f>IF(datos_limpios[[#This Row],[Seating Capacity ]]&gt;4,"SI","NO")</f>
        <v>SI</v>
      </c>
      <c r="T1321">
        <v>40</v>
      </c>
    </row>
    <row r="1322" spans="1:20" x14ac:dyDescent="0.3">
      <c r="A1322" t="s">
        <v>26</v>
      </c>
      <c r="B1322" t="s">
        <v>331</v>
      </c>
      <c r="C1322">
        <v>576</v>
      </c>
      <c r="D1322" s="3">
        <v>560000</v>
      </c>
      <c r="E1322" s="1">
        <f>datos_limpios[[#This Row],[Price INR   ]]*0.011</f>
        <v>6160</v>
      </c>
      <c r="F1322">
        <v>2016</v>
      </c>
      <c r="G1322">
        <v>80000</v>
      </c>
      <c r="H1322" t="s">
        <v>21</v>
      </c>
      <c r="I1322" t="s">
        <v>14</v>
      </c>
      <c r="J1322" t="s">
        <v>22</v>
      </c>
      <c r="K1322" t="s">
        <v>23</v>
      </c>
      <c r="L1322" t="s">
        <v>332</v>
      </c>
      <c r="M1322" t="s">
        <v>144</v>
      </c>
      <c r="N1322" s="2" t="str">
        <f t="shared" si="20"/>
        <v/>
      </c>
      <c r="O1322">
        <v>3.9849999999999999</v>
      </c>
      <c r="P1322">
        <v>1.734</v>
      </c>
      <c r="Q1322">
        <v>1.5049999999999999</v>
      </c>
      <c r="R1322">
        <v>5</v>
      </c>
      <c r="S1322" t="str">
        <f>IF(datos_limpios[[#This Row],[Seating Capacity ]]&gt;4,"SI","NO")</f>
        <v>SI</v>
      </c>
      <c r="T1322">
        <v>40</v>
      </c>
    </row>
    <row r="1323" spans="1:20" x14ac:dyDescent="0.3">
      <c r="A1323" t="s">
        <v>26</v>
      </c>
      <c r="B1323" t="s">
        <v>787</v>
      </c>
      <c r="C1323">
        <v>581</v>
      </c>
      <c r="D1323" s="3">
        <v>565000</v>
      </c>
      <c r="E1323" s="1">
        <f>datos_limpios[[#This Row],[Price INR   ]]*0.011</f>
        <v>6215</v>
      </c>
      <c r="F1323">
        <v>2014</v>
      </c>
      <c r="G1323">
        <v>68000</v>
      </c>
      <c r="H1323" t="s">
        <v>21</v>
      </c>
      <c r="I1323" t="s">
        <v>14</v>
      </c>
      <c r="J1323" t="s">
        <v>22</v>
      </c>
      <c r="K1323" t="s">
        <v>16</v>
      </c>
      <c r="L1323" t="s">
        <v>105</v>
      </c>
      <c r="M1323" t="s">
        <v>788</v>
      </c>
      <c r="N1323" s="2" t="str">
        <f t="shared" si="20"/>
        <v/>
      </c>
      <c r="O1323">
        <v>4.37</v>
      </c>
      <c r="P1323">
        <v>1.7</v>
      </c>
      <c r="Q1323">
        <v>1.4750000000000001</v>
      </c>
      <c r="R1323">
        <v>5</v>
      </c>
      <c r="S1323" t="str">
        <f>IF(datos_limpios[[#This Row],[Seating Capacity ]]&gt;4,"SI","NO")</f>
        <v>SI</v>
      </c>
      <c r="T1323">
        <v>43</v>
      </c>
    </row>
    <row r="1324" spans="1:20" x14ac:dyDescent="0.3">
      <c r="A1324" t="s">
        <v>26</v>
      </c>
      <c r="B1324" t="s">
        <v>534</v>
      </c>
      <c r="C1324">
        <v>582</v>
      </c>
      <c r="D1324" s="3">
        <v>565000</v>
      </c>
      <c r="E1324" s="1">
        <f>datos_limpios[[#This Row],[Price INR   ]]*0.011</f>
        <v>6215</v>
      </c>
      <c r="F1324">
        <v>2015</v>
      </c>
      <c r="G1324">
        <v>65000</v>
      </c>
      <c r="H1324" t="s">
        <v>21</v>
      </c>
      <c r="I1324" t="s">
        <v>14</v>
      </c>
      <c r="J1324" t="s">
        <v>22</v>
      </c>
      <c r="K1324" t="s">
        <v>23</v>
      </c>
      <c r="L1324" t="s">
        <v>332</v>
      </c>
      <c r="M1324" t="s">
        <v>144</v>
      </c>
      <c r="N1324" s="2" t="str">
        <f t="shared" si="20"/>
        <v/>
      </c>
      <c r="O1324">
        <v>3.9849999999999999</v>
      </c>
      <c r="P1324">
        <v>1.734</v>
      </c>
      <c r="Q1324">
        <v>1.5049999999999999</v>
      </c>
      <c r="R1324">
        <v>5</v>
      </c>
      <c r="S1324" t="str">
        <f>IF(datos_limpios[[#This Row],[Seating Capacity ]]&gt;4,"SI","NO")</f>
        <v>SI</v>
      </c>
      <c r="T1324">
        <v>45</v>
      </c>
    </row>
    <row r="1325" spans="1:20" x14ac:dyDescent="0.3">
      <c r="A1325" t="s">
        <v>26</v>
      </c>
      <c r="B1325" t="s">
        <v>763</v>
      </c>
      <c r="C1325">
        <v>598</v>
      </c>
      <c r="D1325" s="3">
        <v>611000</v>
      </c>
      <c r="E1325" s="1">
        <f>datos_limpios[[#This Row],[Price INR   ]]*0.011</f>
        <v>6721</v>
      </c>
      <c r="F1325">
        <v>2017</v>
      </c>
      <c r="G1325">
        <v>65000</v>
      </c>
      <c r="H1325" t="s">
        <v>21</v>
      </c>
      <c r="I1325" t="s">
        <v>14</v>
      </c>
      <c r="J1325" t="s">
        <v>22</v>
      </c>
      <c r="K1325" t="s">
        <v>16</v>
      </c>
      <c r="L1325" t="s">
        <v>332</v>
      </c>
      <c r="M1325" t="s">
        <v>144</v>
      </c>
      <c r="N1325" s="2" t="str">
        <f t="shared" si="20"/>
        <v/>
      </c>
      <c r="O1325">
        <v>3.9849999999999999</v>
      </c>
      <c r="P1325">
        <v>1.734</v>
      </c>
      <c r="Q1325">
        <v>1.5049999999999999</v>
      </c>
      <c r="R1325">
        <v>5</v>
      </c>
      <c r="S1325" t="str">
        <f>IF(datos_limpios[[#This Row],[Seating Capacity ]]&gt;4,"SI","NO")</f>
        <v>SI</v>
      </c>
      <c r="T1325">
        <v>45</v>
      </c>
    </row>
    <row r="1326" spans="1:20" x14ac:dyDescent="0.3">
      <c r="A1326" t="s">
        <v>26</v>
      </c>
      <c r="B1326" t="s">
        <v>954</v>
      </c>
      <c r="C1326">
        <v>600</v>
      </c>
      <c r="D1326" s="3">
        <v>625000</v>
      </c>
      <c r="E1326" s="1">
        <f>datos_limpios[[#This Row],[Price INR   ]]*0.011</f>
        <v>6875</v>
      </c>
      <c r="F1326">
        <v>2014</v>
      </c>
      <c r="G1326">
        <v>80000</v>
      </c>
      <c r="H1326" t="s">
        <v>21</v>
      </c>
      <c r="I1326" t="s">
        <v>43</v>
      </c>
      <c r="J1326" t="s">
        <v>22</v>
      </c>
      <c r="K1326" t="s">
        <v>16</v>
      </c>
      <c r="L1326" t="s">
        <v>105</v>
      </c>
      <c r="M1326" t="s">
        <v>106</v>
      </c>
      <c r="N1326" s="2" t="str">
        <f t="shared" si="20"/>
        <v/>
      </c>
      <c r="O1326">
        <v>4.53</v>
      </c>
      <c r="P1326">
        <v>1.7749999999999999</v>
      </c>
      <c r="Q1326">
        <v>1.47</v>
      </c>
      <c r="R1326">
        <v>5</v>
      </c>
      <c r="S1326" t="str">
        <f>IF(datos_limpios[[#This Row],[Seating Capacity ]]&gt;4,"SI","NO")</f>
        <v>SI</v>
      </c>
      <c r="T1326">
        <v>56</v>
      </c>
    </row>
    <row r="1327" spans="1:20" x14ac:dyDescent="0.3">
      <c r="A1327" t="s">
        <v>26</v>
      </c>
      <c r="B1327" t="s">
        <v>1162</v>
      </c>
      <c r="C1327">
        <v>603</v>
      </c>
      <c r="D1327" s="3">
        <v>625000</v>
      </c>
      <c r="E1327" s="1">
        <f>datos_limpios[[#This Row],[Price INR   ]]*0.011</f>
        <v>6875</v>
      </c>
      <c r="F1327">
        <v>2016</v>
      </c>
      <c r="G1327">
        <v>72114</v>
      </c>
      <c r="H1327" t="s">
        <v>21</v>
      </c>
      <c r="I1327" t="s">
        <v>14</v>
      </c>
      <c r="J1327" t="s">
        <v>22</v>
      </c>
      <c r="K1327" t="s">
        <v>16</v>
      </c>
      <c r="L1327" t="s">
        <v>332</v>
      </c>
      <c r="M1327" t="s">
        <v>144</v>
      </c>
      <c r="N1327" s="2" t="str">
        <f t="shared" si="20"/>
        <v/>
      </c>
      <c r="O1327">
        <v>3.9849999999999999</v>
      </c>
      <c r="P1327">
        <v>1.734</v>
      </c>
      <c r="Q1327">
        <v>1.5049999999999999</v>
      </c>
      <c r="R1327">
        <v>5</v>
      </c>
      <c r="S1327" t="str">
        <f>IF(datos_limpios[[#This Row],[Seating Capacity ]]&gt;4,"SI","NO")</f>
        <v>SI</v>
      </c>
      <c r="T1327">
        <v>45</v>
      </c>
    </row>
    <row r="1328" spans="1:20" x14ac:dyDescent="0.3">
      <c r="A1328" t="s">
        <v>26</v>
      </c>
      <c r="B1328" t="s">
        <v>1030</v>
      </c>
      <c r="C1328">
        <v>604</v>
      </c>
      <c r="D1328" s="3">
        <v>640000</v>
      </c>
      <c r="E1328" s="1">
        <f>datos_limpios[[#This Row],[Price INR   ]]*0.011</f>
        <v>7040</v>
      </c>
      <c r="F1328">
        <v>2015</v>
      </c>
      <c r="G1328">
        <v>49000</v>
      </c>
      <c r="H1328" t="s">
        <v>21</v>
      </c>
      <c r="I1328" t="s">
        <v>14</v>
      </c>
      <c r="J1328" t="s">
        <v>22</v>
      </c>
      <c r="K1328" t="s">
        <v>16</v>
      </c>
      <c r="L1328" t="s">
        <v>105</v>
      </c>
      <c r="M1328" t="s">
        <v>106</v>
      </c>
      <c r="N1328" s="2" t="str">
        <f t="shared" si="20"/>
        <v/>
      </c>
      <c r="O1328">
        <v>4.375</v>
      </c>
      <c r="P1328">
        <v>1.7</v>
      </c>
      <c r="Q1328">
        <v>1.4750000000000001</v>
      </c>
      <c r="R1328">
        <v>5</v>
      </c>
      <c r="S1328" t="str">
        <f>IF(datos_limpios[[#This Row],[Seating Capacity ]]&gt;4,"SI","NO")</f>
        <v>SI</v>
      </c>
      <c r="T1328">
        <v>43</v>
      </c>
    </row>
    <row r="1329" spans="1:20" x14ac:dyDescent="0.3">
      <c r="A1329" t="s">
        <v>26</v>
      </c>
      <c r="B1329" t="s">
        <v>939</v>
      </c>
      <c r="C1329">
        <v>612</v>
      </c>
      <c r="D1329" s="3">
        <v>650000</v>
      </c>
      <c r="E1329" s="1">
        <f>datos_limpios[[#This Row],[Price INR   ]]*0.011</f>
        <v>7150</v>
      </c>
      <c r="F1329">
        <v>2016</v>
      </c>
      <c r="G1329">
        <v>61181</v>
      </c>
      <c r="H1329" t="s">
        <v>21</v>
      </c>
      <c r="I1329" t="s">
        <v>14</v>
      </c>
      <c r="J1329" t="s">
        <v>22</v>
      </c>
      <c r="K1329" t="s">
        <v>16</v>
      </c>
      <c r="L1329" t="s">
        <v>332</v>
      </c>
      <c r="M1329" t="s">
        <v>144</v>
      </c>
      <c r="N1329" s="2" t="str">
        <f t="shared" si="20"/>
        <v/>
      </c>
      <c r="O1329">
        <v>3.9849999999999999</v>
      </c>
      <c r="P1329">
        <v>1.734</v>
      </c>
      <c r="Q1329">
        <v>1.5049999999999999</v>
      </c>
      <c r="R1329">
        <v>5</v>
      </c>
      <c r="S1329" t="str">
        <f>IF(datos_limpios[[#This Row],[Seating Capacity ]]&gt;4,"SI","NO")</f>
        <v>SI</v>
      </c>
      <c r="T1329">
        <v>45</v>
      </c>
    </row>
    <row r="1330" spans="1:20" x14ac:dyDescent="0.3">
      <c r="A1330" t="s">
        <v>26</v>
      </c>
      <c r="B1330" t="s">
        <v>1053</v>
      </c>
      <c r="C1330">
        <v>614</v>
      </c>
      <c r="D1330" s="3">
        <v>650000</v>
      </c>
      <c r="E1330" s="1">
        <f>datos_limpios[[#This Row],[Price INR   ]]*0.011</f>
        <v>7150</v>
      </c>
      <c r="F1330">
        <v>2013</v>
      </c>
      <c r="G1330">
        <v>83466</v>
      </c>
      <c r="H1330" t="s">
        <v>21</v>
      </c>
      <c r="I1330" t="s">
        <v>43</v>
      </c>
      <c r="J1330" t="s">
        <v>22</v>
      </c>
      <c r="K1330" t="s">
        <v>16</v>
      </c>
      <c r="L1330" t="s">
        <v>1038</v>
      </c>
      <c r="M1330" t="s">
        <v>1054</v>
      </c>
      <c r="N1330" s="2" t="str">
        <f t="shared" si="20"/>
        <v/>
      </c>
      <c r="O1330">
        <v>4.66</v>
      </c>
      <c r="P1330">
        <v>1.89</v>
      </c>
      <c r="Q1330">
        <v>1.76</v>
      </c>
      <c r="R1330">
        <v>7</v>
      </c>
      <c r="S1330" t="str">
        <f>IF(datos_limpios[[#This Row],[Seating Capacity ]]&gt;4,"SI","NO")</f>
        <v>SI</v>
      </c>
      <c r="T1330">
        <v>70</v>
      </c>
    </row>
    <row r="1331" spans="1:20" x14ac:dyDescent="0.3">
      <c r="A1331" t="s">
        <v>26</v>
      </c>
      <c r="B1331" t="s">
        <v>1412</v>
      </c>
      <c r="C1331">
        <v>623</v>
      </c>
      <c r="D1331" s="3">
        <v>690000</v>
      </c>
      <c r="E1331" s="1">
        <f>datos_limpios[[#This Row],[Price INR   ]]*0.011</f>
        <v>7590</v>
      </c>
      <c r="F1331">
        <v>2017</v>
      </c>
      <c r="G1331">
        <v>65000</v>
      </c>
      <c r="H1331" t="s">
        <v>21</v>
      </c>
      <c r="I1331" t="s">
        <v>14</v>
      </c>
      <c r="J1331" t="s">
        <v>22</v>
      </c>
      <c r="K1331" t="s">
        <v>16</v>
      </c>
      <c r="L1331" t="s">
        <v>332</v>
      </c>
      <c r="M1331" t="s">
        <v>144</v>
      </c>
      <c r="N1331" s="2" t="str">
        <f t="shared" si="20"/>
        <v/>
      </c>
      <c r="O1331">
        <v>3.9849999999999999</v>
      </c>
      <c r="P1331">
        <v>1.734</v>
      </c>
      <c r="Q1331">
        <v>1.5049999999999999</v>
      </c>
      <c r="R1331">
        <v>5</v>
      </c>
      <c r="S1331" t="str">
        <f>IF(datos_limpios[[#This Row],[Seating Capacity ]]&gt;4,"SI","NO")</f>
        <v>SI</v>
      </c>
      <c r="T1331">
        <v>45</v>
      </c>
    </row>
    <row r="1332" spans="1:20" x14ac:dyDescent="0.3">
      <c r="A1332" t="s">
        <v>26</v>
      </c>
      <c r="B1332" t="s">
        <v>586</v>
      </c>
      <c r="C1332">
        <v>630</v>
      </c>
      <c r="D1332" s="3">
        <v>725000</v>
      </c>
      <c r="E1332" s="1">
        <f>datos_limpios[[#This Row],[Price INR   ]]*0.011</f>
        <v>7974.9999999999991</v>
      </c>
      <c r="F1332">
        <v>2016</v>
      </c>
      <c r="G1332">
        <v>84000</v>
      </c>
      <c r="H1332" t="s">
        <v>21</v>
      </c>
      <c r="I1332" t="s">
        <v>14</v>
      </c>
      <c r="J1332" t="s">
        <v>22</v>
      </c>
      <c r="K1332" t="s">
        <v>16</v>
      </c>
      <c r="L1332" t="s">
        <v>332</v>
      </c>
      <c r="M1332" t="s">
        <v>144</v>
      </c>
      <c r="N1332" s="2" t="str">
        <f t="shared" si="20"/>
        <v/>
      </c>
      <c r="O1332">
        <v>3.9950000000000001</v>
      </c>
      <c r="P1332">
        <v>1.76</v>
      </c>
      <c r="Q1332">
        <v>1.5549999999999999</v>
      </c>
      <c r="R1332">
        <v>5</v>
      </c>
      <c r="S1332" t="str">
        <f>IF(datos_limpios[[#This Row],[Seating Capacity ]]&gt;4,"SI","NO")</f>
        <v>SI</v>
      </c>
      <c r="T1332">
        <v>45</v>
      </c>
    </row>
    <row r="1333" spans="1:20" x14ac:dyDescent="0.3">
      <c r="A1333" t="s">
        <v>26</v>
      </c>
      <c r="B1333" t="s">
        <v>1030</v>
      </c>
      <c r="C1333">
        <v>631</v>
      </c>
      <c r="D1333" s="3">
        <v>725000</v>
      </c>
      <c r="E1333" s="1">
        <f>datos_limpios[[#This Row],[Price INR   ]]*0.011</f>
        <v>7974.9999999999991</v>
      </c>
      <c r="F1333">
        <v>2016</v>
      </c>
      <c r="G1333">
        <v>42000</v>
      </c>
      <c r="H1333" t="s">
        <v>21</v>
      </c>
      <c r="I1333" t="s">
        <v>14</v>
      </c>
      <c r="J1333" t="s">
        <v>22</v>
      </c>
      <c r="K1333" t="s">
        <v>16</v>
      </c>
      <c r="L1333" t="s">
        <v>105</v>
      </c>
      <c r="M1333" t="s">
        <v>106</v>
      </c>
      <c r="N1333" s="2" t="str">
        <f t="shared" si="20"/>
        <v/>
      </c>
      <c r="O1333">
        <v>4.375</v>
      </c>
      <c r="P1333">
        <v>1.7</v>
      </c>
      <c r="Q1333">
        <v>1.4750000000000001</v>
      </c>
      <c r="R1333">
        <v>5</v>
      </c>
      <c r="S1333" t="str">
        <f>IF(datos_limpios[[#This Row],[Seating Capacity ]]&gt;4,"SI","NO")</f>
        <v>SI</v>
      </c>
      <c r="T1333">
        <v>43</v>
      </c>
    </row>
    <row r="1334" spans="1:20" x14ac:dyDescent="0.3">
      <c r="A1334" t="s">
        <v>26</v>
      </c>
      <c r="B1334" t="s">
        <v>1424</v>
      </c>
      <c r="C1334">
        <v>651</v>
      </c>
      <c r="D1334" s="3">
        <v>811999</v>
      </c>
      <c r="E1334" s="1">
        <f>datos_limpios[[#This Row],[Price INR   ]]*0.011</f>
        <v>8931.9889999999996</v>
      </c>
      <c r="F1334">
        <v>2017</v>
      </c>
      <c r="G1334">
        <v>31000</v>
      </c>
      <c r="H1334" t="s">
        <v>21</v>
      </c>
      <c r="I1334" t="s">
        <v>14</v>
      </c>
      <c r="J1334" t="s">
        <v>22</v>
      </c>
      <c r="K1334" t="s">
        <v>16</v>
      </c>
      <c r="L1334" t="s">
        <v>105</v>
      </c>
      <c r="M1334" t="s">
        <v>106</v>
      </c>
      <c r="N1334" s="2" t="str">
        <f t="shared" si="20"/>
        <v/>
      </c>
      <c r="O1334">
        <v>4.4400000000000004</v>
      </c>
      <c r="P1334">
        <v>1.7290000000000001</v>
      </c>
      <c r="Q1334">
        <v>1.4750000000000001</v>
      </c>
      <c r="R1334">
        <v>5</v>
      </c>
      <c r="S1334" t="str">
        <f>IF(datos_limpios[[#This Row],[Seating Capacity ]]&gt;4,"SI","NO")</f>
        <v>SI</v>
      </c>
      <c r="T1334">
        <v>45</v>
      </c>
    </row>
    <row r="1335" spans="1:20" x14ac:dyDescent="0.3">
      <c r="A1335" t="s">
        <v>26</v>
      </c>
      <c r="B1335" t="s">
        <v>745</v>
      </c>
      <c r="C1335">
        <v>652</v>
      </c>
      <c r="D1335" s="3">
        <v>819999</v>
      </c>
      <c r="E1335" s="1">
        <f>datos_limpios[[#This Row],[Price INR   ]]*0.011</f>
        <v>9019.9889999999996</v>
      </c>
      <c r="F1335">
        <v>2020</v>
      </c>
      <c r="G1335">
        <v>30000</v>
      </c>
      <c r="H1335" t="s">
        <v>21</v>
      </c>
      <c r="I1335" t="s">
        <v>14</v>
      </c>
      <c r="J1335" t="s">
        <v>22</v>
      </c>
      <c r="K1335" t="s">
        <v>16</v>
      </c>
      <c r="L1335" t="s">
        <v>332</v>
      </c>
      <c r="M1335" t="s">
        <v>144</v>
      </c>
      <c r="N1335" s="2" t="str">
        <f t="shared" si="20"/>
        <v/>
      </c>
      <c r="O1335">
        <v>3.9849999999999999</v>
      </c>
      <c r="P1335">
        <v>1.734</v>
      </c>
      <c r="Q1335">
        <v>1.5049999999999999</v>
      </c>
      <c r="R1335">
        <v>5</v>
      </c>
      <c r="S1335" t="str">
        <f>IF(datos_limpios[[#This Row],[Seating Capacity ]]&gt;4,"SI","NO")</f>
        <v>SI</v>
      </c>
      <c r="T1335">
        <v>45</v>
      </c>
    </row>
    <row r="1336" spans="1:20" x14ac:dyDescent="0.3">
      <c r="A1336" t="s">
        <v>26</v>
      </c>
      <c r="B1336" t="s">
        <v>188</v>
      </c>
      <c r="C1336">
        <v>653</v>
      </c>
      <c r="D1336" s="3">
        <v>825000</v>
      </c>
      <c r="E1336" s="1">
        <f>datos_limpios[[#This Row],[Price INR   ]]*0.011</f>
        <v>9075</v>
      </c>
      <c r="F1336">
        <v>2021</v>
      </c>
      <c r="G1336">
        <v>43000</v>
      </c>
      <c r="H1336" t="s">
        <v>21</v>
      </c>
      <c r="I1336" t="s">
        <v>14</v>
      </c>
      <c r="J1336" t="s">
        <v>22</v>
      </c>
      <c r="K1336" t="s">
        <v>16</v>
      </c>
      <c r="L1336" t="s">
        <v>189</v>
      </c>
      <c r="M1336" t="s">
        <v>190</v>
      </c>
      <c r="N1336" s="2" t="str">
        <f t="shared" si="20"/>
        <v/>
      </c>
      <c r="O1336">
        <v>3.9950000000000001</v>
      </c>
      <c r="P1336">
        <v>1.7749999999999999</v>
      </c>
      <c r="Q1336">
        <v>1.5049999999999999</v>
      </c>
      <c r="R1336">
        <v>5</v>
      </c>
      <c r="S1336" t="str">
        <f>IF(datos_limpios[[#This Row],[Seating Capacity ]]&gt;4,"SI","NO")</f>
        <v>SI</v>
      </c>
      <c r="T1336">
        <v>37</v>
      </c>
    </row>
    <row r="1337" spans="1:20" x14ac:dyDescent="0.3">
      <c r="A1337" t="s">
        <v>26</v>
      </c>
      <c r="B1337" t="s">
        <v>849</v>
      </c>
      <c r="C1337">
        <v>655</v>
      </c>
      <c r="D1337" s="3">
        <v>825000</v>
      </c>
      <c r="E1337" s="1">
        <f>datos_limpios[[#This Row],[Price INR   ]]*0.011</f>
        <v>9075</v>
      </c>
      <c r="F1337">
        <v>2017</v>
      </c>
      <c r="G1337">
        <v>62000</v>
      </c>
      <c r="H1337" t="s">
        <v>21</v>
      </c>
      <c r="I1337" t="s">
        <v>14</v>
      </c>
      <c r="J1337" t="s">
        <v>22</v>
      </c>
      <c r="K1337" t="s">
        <v>16</v>
      </c>
      <c r="L1337" t="s">
        <v>332</v>
      </c>
      <c r="M1337" t="s">
        <v>144</v>
      </c>
      <c r="N1337" s="2" t="str">
        <f t="shared" si="20"/>
        <v/>
      </c>
      <c r="O1337">
        <v>4.2699999999999996</v>
      </c>
      <c r="P1337">
        <v>1.78</v>
      </c>
      <c r="Q1337">
        <v>1.63</v>
      </c>
      <c r="R1337">
        <v>5</v>
      </c>
      <c r="S1337" t="str">
        <f>IF(datos_limpios[[#This Row],[Seating Capacity ]]&gt;4,"SI","NO")</f>
        <v>SI</v>
      </c>
      <c r="T1337">
        <v>60</v>
      </c>
    </row>
    <row r="1338" spans="1:20" x14ac:dyDescent="0.3">
      <c r="A1338" t="s">
        <v>26</v>
      </c>
      <c r="B1338" t="s">
        <v>1131</v>
      </c>
      <c r="C1338">
        <v>657</v>
      </c>
      <c r="D1338" s="3">
        <v>844999</v>
      </c>
      <c r="E1338" s="1">
        <f>datos_limpios[[#This Row],[Price INR   ]]*0.011</f>
        <v>9294.9889999999996</v>
      </c>
      <c r="F1338">
        <v>2018</v>
      </c>
      <c r="G1338">
        <v>71000</v>
      </c>
      <c r="H1338" t="s">
        <v>21</v>
      </c>
      <c r="I1338" t="s">
        <v>14</v>
      </c>
      <c r="J1338" t="s">
        <v>22</v>
      </c>
      <c r="K1338" t="s">
        <v>23</v>
      </c>
      <c r="L1338" t="s">
        <v>105</v>
      </c>
      <c r="M1338" t="s">
        <v>106</v>
      </c>
      <c r="N1338" s="2" t="str">
        <f t="shared" si="20"/>
        <v/>
      </c>
      <c r="O1338">
        <v>4.375</v>
      </c>
      <c r="P1338">
        <v>1.7</v>
      </c>
      <c r="Q1338">
        <v>1.4750000000000001</v>
      </c>
      <c r="R1338">
        <v>5</v>
      </c>
      <c r="S1338" t="str">
        <f>IF(datos_limpios[[#This Row],[Seating Capacity ]]&gt;4,"SI","NO")</f>
        <v>SI</v>
      </c>
      <c r="T1338">
        <v>43</v>
      </c>
    </row>
    <row r="1339" spans="1:20" x14ac:dyDescent="0.3">
      <c r="A1339" t="s">
        <v>26</v>
      </c>
      <c r="B1339" t="s">
        <v>917</v>
      </c>
      <c r="C1339">
        <v>661</v>
      </c>
      <c r="D1339" s="3">
        <v>869999</v>
      </c>
      <c r="E1339" s="1">
        <f>datos_limpios[[#This Row],[Price INR   ]]*0.011</f>
        <v>9569.9889999999996</v>
      </c>
      <c r="F1339">
        <v>2017</v>
      </c>
      <c r="G1339">
        <v>70000</v>
      </c>
      <c r="H1339" t="s">
        <v>21</v>
      </c>
      <c r="I1339" t="s">
        <v>14</v>
      </c>
      <c r="J1339" t="s">
        <v>22</v>
      </c>
      <c r="K1339" t="s">
        <v>16</v>
      </c>
      <c r="L1339" t="s">
        <v>105</v>
      </c>
      <c r="M1339" t="s">
        <v>106</v>
      </c>
      <c r="N1339" s="2" t="str">
        <f t="shared" si="20"/>
        <v/>
      </c>
      <c r="O1339">
        <v>4.2699999999999996</v>
      </c>
      <c r="P1339">
        <v>1.78</v>
      </c>
      <c r="Q1339">
        <v>1.63</v>
      </c>
      <c r="R1339">
        <v>5</v>
      </c>
      <c r="S1339" t="str">
        <f>IF(datos_limpios[[#This Row],[Seating Capacity ]]&gt;4,"SI","NO")</f>
        <v>SI</v>
      </c>
      <c r="T1339">
        <v>60</v>
      </c>
    </row>
    <row r="1340" spans="1:20" x14ac:dyDescent="0.3">
      <c r="A1340" t="s">
        <v>26</v>
      </c>
      <c r="B1340" t="s">
        <v>911</v>
      </c>
      <c r="C1340">
        <v>662</v>
      </c>
      <c r="D1340" s="3">
        <v>871000</v>
      </c>
      <c r="E1340" s="1">
        <f>datos_limpios[[#This Row],[Price INR   ]]*0.011</f>
        <v>9581</v>
      </c>
      <c r="F1340">
        <v>2015</v>
      </c>
      <c r="G1340">
        <v>64000</v>
      </c>
      <c r="H1340" t="s">
        <v>21</v>
      </c>
      <c r="I1340" t="s">
        <v>14</v>
      </c>
      <c r="J1340" t="s">
        <v>22</v>
      </c>
      <c r="K1340" t="s">
        <v>16</v>
      </c>
      <c r="L1340" t="s">
        <v>105</v>
      </c>
      <c r="M1340" t="s">
        <v>106</v>
      </c>
      <c r="N1340" s="2" t="str">
        <f t="shared" si="20"/>
        <v/>
      </c>
      <c r="O1340">
        <v>4.2699999999999996</v>
      </c>
      <c r="P1340">
        <v>1.78</v>
      </c>
      <c r="Q1340">
        <v>1.63</v>
      </c>
      <c r="R1340">
        <v>5</v>
      </c>
      <c r="S1340" t="str">
        <f>IF(datos_limpios[[#This Row],[Seating Capacity ]]&gt;4,"SI","NO")</f>
        <v>SI</v>
      </c>
      <c r="T1340">
        <v>60</v>
      </c>
    </row>
    <row r="1341" spans="1:20" x14ac:dyDescent="0.3">
      <c r="A1341" t="s">
        <v>26</v>
      </c>
      <c r="B1341" t="s">
        <v>911</v>
      </c>
      <c r="C1341">
        <v>663</v>
      </c>
      <c r="D1341" s="3">
        <v>875000</v>
      </c>
      <c r="E1341" s="1">
        <f>datos_limpios[[#This Row],[Price INR   ]]*0.011</f>
        <v>9625</v>
      </c>
      <c r="F1341">
        <v>2016</v>
      </c>
      <c r="G1341">
        <v>62125</v>
      </c>
      <c r="H1341" t="s">
        <v>21</v>
      </c>
      <c r="I1341" t="s">
        <v>14</v>
      </c>
      <c r="J1341" t="s">
        <v>22</v>
      </c>
      <c r="K1341" t="s">
        <v>16</v>
      </c>
      <c r="L1341" t="s">
        <v>105</v>
      </c>
      <c r="M1341" t="s">
        <v>106</v>
      </c>
      <c r="N1341" s="2" t="str">
        <f t="shared" si="20"/>
        <v/>
      </c>
      <c r="O1341">
        <v>4.2699999999999996</v>
      </c>
      <c r="P1341">
        <v>1.78</v>
      </c>
      <c r="Q1341">
        <v>1.63</v>
      </c>
      <c r="R1341">
        <v>5</v>
      </c>
      <c r="S1341" t="str">
        <f>IF(datos_limpios[[#This Row],[Seating Capacity ]]&gt;4,"SI","NO")</f>
        <v>SI</v>
      </c>
      <c r="T1341">
        <v>60</v>
      </c>
    </row>
    <row r="1342" spans="1:20" x14ac:dyDescent="0.3">
      <c r="A1342" t="s">
        <v>26</v>
      </c>
      <c r="B1342" t="s">
        <v>1037</v>
      </c>
      <c r="C1342">
        <v>664</v>
      </c>
      <c r="D1342" s="3">
        <v>875000</v>
      </c>
      <c r="E1342" s="1">
        <f>datos_limpios[[#This Row],[Price INR   ]]*0.011</f>
        <v>9625</v>
      </c>
      <c r="F1342">
        <v>2014</v>
      </c>
      <c r="G1342">
        <v>99000</v>
      </c>
      <c r="H1342" t="s">
        <v>21</v>
      </c>
      <c r="I1342" t="s">
        <v>43</v>
      </c>
      <c r="J1342" t="s">
        <v>22</v>
      </c>
      <c r="K1342" t="s">
        <v>16</v>
      </c>
      <c r="L1342" t="s">
        <v>1038</v>
      </c>
      <c r="M1342" t="s">
        <v>1039</v>
      </c>
      <c r="N1342" s="2" t="str">
        <f t="shared" si="20"/>
        <v/>
      </c>
      <c r="O1342">
        <v>4.6900000000000004</v>
      </c>
      <c r="P1342">
        <v>1.88</v>
      </c>
      <c r="Q1342">
        <v>1.69</v>
      </c>
      <c r="R1342">
        <v>7</v>
      </c>
      <c r="S1342" t="str">
        <f>IF(datos_limpios[[#This Row],[Seating Capacity ]]&gt;4,"SI","NO")</f>
        <v>SI</v>
      </c>
      <c r="T1342">
        <v>64</v>
      </c>
    </row>
    <row r="1343" spans="1:20" x14ac:dyDescent="0.3">
      <c r="A1343" t="s">
        <v>26</v>
      </c>
      <c r="B1343" t="s">
        <v>1183</v>
      </c>
      <c r="C1343">
        <v>669</v>
      </c>
      <c r="D1343" s="3">
        <v>890000</v>
      </c>
      <c r="E1343" s="1">
        <f>datos_limpios[[#This Row],[Price INR   ]]*0.011</f>
        <v>9790</v>
      </c>
      <c r="F1343">
        <v>2015</v>
      </c>
      <c r="G1343">
        <v>138314</v>
      </c>
      <c r="H1343" t="s">
        <v>21</v>
      </c>
      <c r="I1343" t="s">
        <v>14</v>
      </c>
      <c r="J1343" t="s">
        <v>22</v>
      </c>
      <c r="K1343" t="s">
        <v>16</v>
      </c>
      <c r="L1343" t="s">
        <v>105</v>
      </c>
      <c r="M1343" t="s">
        <v>106</v>
      </c>
      <c r="N1343" s="2" t="str">
        <f t="shared" si="20"/>
        <v/>
      </c>
      <c r="O1343">
        <v>4.2699999999999996</v>
      </c>
      <c r="P1343">
        <v>1.78</v>
      </c>
      <c r="Q1343">
        <v>1.63</v>
      </c>
      <c r="R1343">
        <v>5</v>
      </c>
      <c r="S1343" t="str">
        <f>IF(datos_limpios[[#This Row],[Seating Capacity ]]&gt;4,"SI","NO")</f>
        <v>SI</v>
      </c>
      <c r="T1343">
        <v>60</v>
      </c>
    </row>
    <row r="1344" spans="1:20" x14ac:dyDescent="0.3">
      <c r="A1344" t="s">
        <v>26</v>
      </c>
      <c r="B1344" t="s">
        <v>1030</v>
      </c>
      <c r="C1344">
        <v>675</v>
      </c>
      <c r="D1344" s="3">
        <v>925000</v>
      </c>
      <c r="E1344" s="1">
        <f>datos_limpios[[#This Row],[Price INR   ]]*0.011</f>
        <v>10175</v>
      </c>
      <c r="F1344">
        <v>2018</v>
      </c>
      <c r="G1344">
        <v>925000</v>
      </c>
      <c r="H1344" t="s">
        <v>21</v>
      </c>
      <c r="I1344" t="s">
        <v>14</v>
      </c>
      <c r="J1344" t="s">
        <v>22</v>
      </c>
      <c r="K1344" t="s">
        <v>16</v>
      </c>
      <c r="L1344" t="s">
        <v>105</v>
      </c>
      <c r="M1344" t="s">
        <v>106</v>
      </c>
      <c r="N1344" s="2" t="str">
        <f t="shared" si="20"/>
        <v/>
      </c>
      <c r="O1344">
        <v>4.375</v>
      </c>
      <c r="P1344">
        <v>1.7</v>
      </c>
      <c r="Q1344">
        <v>1.4750000000000001</v>
      </c>
      <c r="R1344">
        <v>5</v>
      </c>
      <c r="S1344" t="str">
        <f>IF(datos_limpios[[#This Row],[Seating Capacity ]]&gt;4,"SI","NO")</f>
        <v>SI</v>
      </c>
      <c r="T1344">
        <v>43</v>
      </c>
    </row>
    <row r="1345" spans="1:20" x14ac:dyDescent="0.3">
      <c r="A1345" t="s">
        <v>26</v>
      </c>
      <c r="B1345" t="s">
        <v>849</v>
      </c>
      <c r="C1345">
        <v>677</v>
      </c>
      <c r="D1345" s="3">
        <v>950000</v>
      </c>
      <c r="E1345" s="1">
        <f>datos_limpios[[#This Row],[Price INR   ]]*0.011</f>
        <v>10450</v>
      </c>
      <c r="F1345">
        <v>2018</v>
      </c>
      <c r="G1345">
        <v>63000</v>
      </c>
      <c r="H1345" t="s">
        <v>21</v>
      </c>
      <c r="I1345" t="s">
        <v>14</v>
      </c>
      <c r="J1345" t="s">
        <v>22</v>
      </c>
      <c r="K1345" t="s">
        <v>16</v>
      </c>
      <c r="L1345" t="s">
        <v>332</v>
      </c>
      <c r="M1345" t="s">
        <v>144</v>
      </c>
      <c r="N1345" s="2" t="str">
        <f t="shared" si="20"/>
        <v/>
      </c>
      <c r="O1345">
        <v>4.2699999999999996</v>
      </c>
      <c r="P1345">
        <v>1.78</v>
      </c>
      <c r="Q1345">
        <v>1.63</v>
      </c>
      <c r="R1345">
        <v>5</v>
      </c>
      <c r="S1345" t="str">
        <f>IF(datos_limpios[[#This Row],[Seating Capacity ]]&gt;4,"SI","NO")</f>
        <v>SI</v>
      </c>
      <c r="T1345">
        <v>60</v>
      </c>
    </row>
    <row r="1346" spans="1:20" x14ac:dyDescent="0.3">
      <c r="A1346" t="s">
        <v>26</v>
      </c>
      <c r="B1346" t="s">
        <v>1131</v>
      </c>
      <c r="C1346">
        <v>679</v>
      </c>
      <c r="D1346" s="3">
        <v>965000</v>
      </c>
      <c r="E1346" s="1">
        <f>datos_limpios[[#This Row],[Price INR   ]]*0.011</f>
        <v>10615</v>
      </c>
      <c r="F1346">
        <v>2018</v>
      </c>
      <c r="G1346">
        <v>87001</v>
      </c>
      <c r="H1346" t="s">
        <v>21</v>
      </c>
      <c r="I1346" t="s">
        <v>14</v>
      </c>
      <c r="J1346" t="s">
        <v>22</v>
      </c>
      <c r="K1346" t="s">
        <v>16</v>
      </c>
      <c r="L1346" t="s">
        <v>105</v>
      </c>
      <c r="M1346" t="s">
        <v>106</v>
      </c>
      <c r="N1346" s="2" t="str">
        <f t="shared" ref="N1346:N1409" si="21">MID(M1346, 1, FIND("@", M1346) - LEN(MID(M1346, 1, FIND("@", M1346) - 1)) - 1)</f>
        <v/>
      </c>
      <c r="O1346">
        <v>4.375</v>
      </c>
      <c r="P1346">
        <v>1.7</v>
      </c>
      <c r="Q1346">
        <v>1.4750000000000001</v>
      </c>
      <c r="R1346">
        <v>5</v>
      </c>
      <c r="S1346" t="str">
        <f>IF(datos_limpios[[#This Row],[Seating Capacity ]]&gt;4,"SI","NO")</f>
        <v>SI</v>
      </c>
      <c r="T1346">
        <v>43</v>
      </c>
    </row>
    <row r="1347" spans="1:20" x14ac:dyDescent="0.3">
      <c r="A1347" t="s">
        <v>26</v>
      </c>
      <c r="B1347" t="s">
        <v>103</v>
      </c>
      <c r="C1347">
        <v>686</v>
      </c>
      <c r="D1347" s="3">
        <v>1015000</v>
      </c>
      <c r="E1347" s="1">
        <f>datos_limpios[[#This Row],[Price INR   ]]*0.011</f>
        <v>11165</v>
      </c>
      <c r="F1347">
        <v>2015</v>
      </c>
      <c r="G1347">
        <v>68566</v>
      </c>
      <c r="H1347" t="s">
        <v>21</v>
      </c>
      <c r="I1347" t="s">
        <v>43</v>
      </c>
      <c r="J1347" t="s">
        <v>22</v>
      </c>
      <c r="K1347" t="s">
        <v>16</v>
      </c>
      <c r="L1347" t="s">
        <v>105</v>
      </c>
      <c r="M1347" t="s">
        <v>106</v>
      </c>
      <c r="N1347" s="2" t="str">
        <f t="shared" si="21"/>
        <v/>
      </c>
      <c r="O1347">
        <v>4.2699999999999996</v>
      </c>
      <c r="P1347">
        <v>1.78</v>
      </c>
      <c r="Q1347">
        <v>1.63</v>
      </c>
      <c r="R1347">
        <v>5</v>
      </c>
      <c r="S1347" t="str">
        <f>IF(datos_limpios[[#This Row],[Seating Capacity ]]&gt;4,"SI","NO")</f>
        <v>SI</v>
      </c>
      <c r="T1347">
        <v>60</v>
      </c>
    </row>
    <row r="1348" spans="1:20" x14ac:dyDescent="0.3">
      <c r="A1348" t="s">
        <v>26</v>
      </c>
      <c r="B1348" t="s">
        <v>1153</v>
      </c>
      <c r="C1348">
        <v>699</v>
      </c>
      <c r="D1348" s="3">
        <v>1080000</v>
      </c>
      <c r="E1348" s="1">
        <f>datos_limpios[[#This Row],[Price INR   ]]*0.011</f>
        <v>11880</v>
      </c>
      <c r="F1348">
        <v>2019</v>
      </c>
      <c r="G1348">
        <v>68000</v>
      </c>
      <c r="H1348" t="s">
        <v>21</v>
      </c>
      <c r="I1348" t="s">
        <v>14</v>
      </c>
      <c r="J1348" t="s">
        <v>22</v>
      </c>
      <c r="K1348" t="s">
        <v>16</v>
      </c>
      <c r="L1348" t="s">
        <v>332</v>
      </c>
      <c r="M1348" t="s">
        <v>144</v>
      </c>
      <c r="N1348" s="2" t="str">
        <f t="shared" si="21"/>
        <v/>
      </c>
      <c r="O1348">
        <v>4.2699999999999996</v>
      </c>
      <c r="P1348">
        <v>1.78</v>
      </c>
      <c r="Q1348">
        <v>1.63</v>
      </c>
      <c r="R1348">
        <v>5</v>
      </c>
      <c r="S1348" t="str">
        <f>IF(datos_limpios[[#This Row],[Seating Capacity ]]&gt;4,"SI","NO")</f>
        <v>SI</v>
      </c>
      <c r="T1348">
        <v>60</v>
      </c>
    </row>
    <row r="1349" spans="1:20" x14ac:dyDescent="0.3">
      <c r="A1349" t="s">
        <v>26</v>
      </c>
      <c r="B1349" t="s">
        <v>512</v>
      </c>
      <c r="C1349">
        <v>706</v>
      </c>
      <c r="D1349" s="3">
        <v>1097000</v>
      </c>
      <c r="E1349" s="1">
        <f>datos_limpios[[#This Row],[Price INR   ]]*0.011</f>
        <v>12067</v>
      </c>
      <c r="F1349">
        <v>2022</v>
      </c>
      <c r="G1349">
        <v>1700</v>
      </c>
      <c r="H1349" t="s">
        <v>21</v>
      </c>
      <c r="I1349" t="s">
        <v>14</v>
      </c>
      <c r="J1349" t="s">
        <v>22</v>
      </c>
      <c r="K1349" t="s">
        <v>16</v>
      </c>
      <c r="L1349" t="s">
        <v>189</v>
      </c>
      <c r="M1349" t="s">
        <v>190</v>
      </c>
      <c r="N1349" s="2" t="str">
        <f t="shared" si="21"/>
        <v/>
      </c>
      <c r="O1349">
        <v>3.9950000000000001</v>
      </c>
      <c r="P1349">
        <v>1.77</v>
      </c>
      <c r="Q1349">
        <v>1.605</v>
      </c>
      <c r="R1349">
        <v>5</v>
      </c>
      <c r="S1349" t="str">
        <f>IF(datos_limpios[[#This Row],[Seating Capacity ]]&gt;4,"SI","NO")</f>
        <v>SI</v>
      </c>
      <c r="T1349">
        <v>45</v>
      </c>
    </row>
    <row r="1350" spans="1:20" x14ac:dyDescent="0.3">
      <c r="A1350" t="s">
        <v>26</v>
      </c>
      <c r="B1350" t="s">
        <v>1030</v>
      </c>
      <c r="C1350">
        <v>708</v>
      </c>
      <c r="D1350" s="3">
        <v>1100000</v>
      </c>
      <c r="E1350" s="1">
        <f>datos_limpios[[#This Row],[Price INR   ]]*0.011</f>
        <v>12100</v>
      </c>
      <c r="F1350">
        <v>2019</v>
      </c>
      <c r="G1350">
        <v>26000</v>
      </c>
      <c r="H1350" t="s">
        <v>21</v>
      </c>
      <c r="I1350" t="s">
        <v>14</v>
      </c>
      <c r="J1350" t="s">
        <v>22</v>
      </c>
      <c r="K1350" t="s">
        <v>16</v>
      </c>
      <c r="L1350" t="s">
        <v>105</v>
      </c>
      <c r="M1350" t="s">
        <v>106</v>
      </c>
      <c r="N1350" s="2" t="str">
        <f t="shared" si="21"/>
        <v/>
      </c>
      <c r="O1350">
        <v>4.375</v>
      </c>
      <c r="P1350">
        <v>1.7</v>
      </c>
      <c r="Q1350">
        <v>1.4750000000000001</v>
      </c>
      <c r="R1350">
        <v>5</v>
      </c>
      <c r="S1350" t="str">
        <f>IF(datos_limpios[[#This Row],[Seating Capacity ]]&gt;4,"SI","NO")</f>
        <v>SI</v>
      </c>
      <c r="T1350">
        <v>43</v>
      </c>
    </row>
    <row r="1351" spans="1:20" x14ac:dyDescent="0.3">
      <c r="A1351" t="s">
        <v>26</v>
      </c>
      <c r="B1351" t="s">
        <v>123</v>
      </c>
      <c r="C1351">
        <v>711</v>
      </c>
      <c r="D1351" s="3">
        <v>1125000</v>
      </c>
      <c r="E1351" s="1">
        <f>datos_limpios[[#This Row],[Price INR   ]]*0.011</f>
        <v>12375</v>
      </c>
      <c r="F1351">
        <v>2018</v>
      </c>
      <c r="G1351">
        <v>60000</v>
      </c>
      <c r="H1351" t="s">
        <v>21</v>
      </c>
      <c r="I1351" t="s">
        <v>14</v>
      </c>
      <c r="J1351" t="s">
        <v>22</v>
      </c>
      <c r="K1351" t="s">
        <v>16</v>
      </c>
      <c r="L1351" t="s">
        <v>105</v>
      </c>
      <c r="M1351" t="s">
        <v>106</v>
      </c>
      <c r="N1351" s="2" t="str">
        <f t="shared" si="21"/>
        <v/>
      </c>
      <c r="O1351">
        <v>4.2699999999999996</v>
      </c>
      <c r="P1351">
        <v>1.78</v>
      </c>
      <c r="Q1351">
        <v>1.665</v>
      </c>
      <c r="R1351">
        <v>5</v>
      </c>
      <c r="S1351" t="str">
        <f>IF(datos_limpios[[#This Row],[Seating Capacity ]]&gt;4,"SI","NO")</f>
        <v>SI</v>
      </c>
      <c r="T1351">
        <v>55</v>
      </c>
    </row>
    <row r="1352" spans="1:20" x14ac:dyDescent="0.3">
      <c r="A1352" t="s">
        <v>26</v>
      </c>
      <c r="B1352" t="s">
        <v>1030</v>
      </c>
      <c r="C1352">
        <v>712</v>
      </c>
      <c r="D1352" s="3">
        <v>1125000</v>
      </c>
      <c r="E1352" s="1">
        <f>datos_limpios[[#This Row],[Price INR   ]]*0.011</f>
        <v>12375</v>
      </c>
      <c r="F1352">
        <v>2019</v>
      </c>
      <c r="G1352">
        <v>40000</v>
      </c>
      <c r="H1352" t="s">
        <v>21</v>
      </c>
      <c r="I1352" t="s">
        <v>14</v>
      </c>
      <c r="J1352" t="s">
        <v>22</v>
      </c>
      <c r="K1352" t="s">
        <v>16</v>
      </c>
      <c r="L1352" t="s">
        <v>105</v>
      </c>
      <c r="M1352" t="s">
        <v>106</v>
      </c>
      <c r="N1352" s="2" t="str">
        <f t="shared" si="21"/>
        <v/>
      </c>
      <c r="O1352">
        <v>4.375</v>
      </c>
      <c r="P1352">
        <v>1.7</v>
      </c>
      <c r="Q1352">
        <v>1.4750000000000001</v>
      </c>
      <c r="R1352">
        <v>5</v>
      </c>
      <c r="S1352" t="str">
        <f>IF(datos_limpios[[#This Row],[Seating Capacity ]]&gt;4,"SI","NO")</f>
        <v>SI</v>
      </c>
      <c r="T1352">
        <v>43</v>
      </c>
    </row>
    <row r="1353" spans="1:20" x14ac:dyDescent="0.3">
      <c r="A1353" t="s">
        <v>26</v>
      </c>
      <c r="B1353" t="s">
        <v>1131</v>
      </c>
      <c r="C1353">
        <v>719</v>
      </c>
      <c r="D1353" s="3">
        <v>1175000</v>
      </c>
      <c r="E1353" s="1">
        <f>datos_limpios[[#This Row],[Price INR   ]]*0.011</f>
        <v>12925</v>
      </c>
      <c r="F1353">
        <v>2018</v>
      </c>
      <c r="G1353">
        <v>97000</v>
      </c>
      <c r="H1353" t="s">
        <v>21</v>
      </c>
      <c r="I1353" t="s">
        <v>14</v>
      </c>
      <c r="J1353" t="s">
        <v>22</v>
      </c>
      <c r="K1353" t="s">
        <v>16</v>
      </c>
      <c r="L1353" t="s">
        <v>105</v>
      </c>
      <c r="M1353" t="s">
        <v>106</v>
      </c>
      <c r="N1353" s="2" t="str">
        <f t="shared" si="21"/>
        <v/>
      </c>
      <c r="O1353">
        <v>4.375</v>
      </c>
      <c r="P1353">
        <v>1.7</v>
      </c>
      <c r="Q1353">
        <v>1.4750000000000001</v>
      </c>
      <c r="R1353">
        <v>5</v>
      </c>
      <c r="S1353" t="str">
        <f>IF(datos_limpios[[#This Row],[Seating Capacity ]]&gt;4,"SI","NO")</f>
        <v>SI</v>
      </c>
      <c r="T1353">
        <v>43</v>
      </c>
    </row>
    <row r="1354" spans="1:20" x14ac:dyDescent="0.3">
      <c r="A1354" t="s">
        <v>26</v>
      </c>
      <c r="B1354" t="s">
        <v>1037</v>
      </c>
      <c r="C1354">
        <v>721</v>
      </c>
      <c r="D1354" s="3">
        <v>1175000</v>
      </c>
      <c r="E1354" s="1">
        <f>datos_limpios[[#This Row],[Price INR   ]]*0.011</f>
        <v>12925</v>
      </c>
      <c r="F1354">
        <v>2014</v>
      </c>
      <c r="G1354">
        <v>87938</v>
      </c>
      <c r="H1354" t="s">
        <v>21</v>
      </c>
      <c r="I1354" t="s">
        <v>43</v>
      </c>
      <c r="J1354" t="s">
        <v>22</v>
      </c>
      <c r="K1354" t="s">
        <v>23</v>
      </c>
      <c r="L1354" t="s">
        <v>1038</v>
      </c>
      <c r="M1354" t="s">
        <v>1039</v>
      </c>
      <c r="N1354" s="2" t="str">
        <f t="shared" si="21"/>
        <v/>
      </c>
      <c r="O1354">
        <v>4.6900000000000004</v>
      </c>
      <c r="P1354">
        <v>1.88</v>
      </c>
      <c r="Q1354">
        <v>1.69</v>
      </c>
      <c r="R1354">
        <v>7</v>
      </c>
      <c r="S1354" t="str">
        <f>IF(datos_limpios[[#This Row],[Seating Capacity ]]&gt;4,"SI","NO")</f>
        <v>SI</v>
      </c>
      <c r="T1354">
        <v>64</v>
      </c>
    </row>
    <row r="1355" spans="1:20" x14ac:dyDescent="0.3">
      <c r="A1355" t="s">
        <v>26</v>
      </c>
      <c r="B1355" t="s">
        <v>801</v>
      </c>
      <c r="C1355">
        <v>722</v>
      </c>
      <c r="D1355" s="3">
        <v>1175000</v>
      </c>
      <c r="E1355" s="1">
        <f>datos_limpios[[#This Row],[Price INR   ]]*0.011</f>
        <v>12925</v>
      </c>
      <c r="F1355">
        <v>2021</v>
      </c>
      <c r="G1355">
        <v>37556</v>
      </c>
      <c r="H1355" t="s">
        <v>21</v>
      </c>
      <c r="I1355" t="s">
        <v>14</v>
      </c>
      <c r="J1355" t="s">
        <v>22</v>
      </c>
      <c r="K1355" t="s">
        <v>16</v>
      </c>
      <c r="L1355" t="s">
        <v>332</v>
      </c>
      <c r="M1355" t="s">
        <v>144</v>
      </c>
      <c r="N1355" s="2" t="str">
        <f t="shared" si="21"/>
        <v/>
      </c>
      <c r="O1355">
        <v>3.9950000000000001</v>
      </c>
      <c r="P1355">
        <v>1.77</v>
      </c>
      <c r="Q1355">
        <v>1.605</v>
      </c>
      <c r="R1355">
        <v>5</v>
      </c>
      <c r="S1355" t="str">
        <f>IF(datos_limpios[[#This Row],[Seating Capacity ]]&gt;4,"SI","NO")</f>
        <v>SI</v>
      </c>
      <c r="T1355">
        <v>45</v>
      </c>
    </row>
    <row r="1356" spans="1:20" x14ac:dyDescent="0.3">
      <c r="A1356" t="s">
        <v>26</v>
      </c>
      <c r="B1356" t="s">
        <v>146</v>
      </c>
      <c r="C1356">
        <v>725</v>
      </c>
      <c r="D1356" s="3">
        <v>1190000</v>
      </c>
      <c r="E1356" s="1">
        <f>datos_limpios[[#This Row],[Price INR   ]]*0.011</f>
        <v>13090</v>
      </c>
      <c r="F1356">
        <v>2018</v>
      </c>
      <c r="G1356">
        <v>76000</v>
      </c>
      <c r="H1356" t="s">
        <v>21</v>
      </c>
      <c r="I1356" t="s">
        <v>43</v>
      </c>
      <c r="J1356" t="s">
        <v>22</v>
      </c>
      <c r="K1356" t="s">
        <v>16</v>
      </c>
      <c r="L1356" t="s">
        <v>105</v>
      </c>
      <c r="M1356" t="s">
        <v>106</v>
      </c>
      <c r="N1356" s="2" t="str">
        <f t="shared" si="21"/>
        <v/>
      </c>
      <c r="O1356">
        <v>4.2699999999999996</v>
      </c>
      <c r="P1356">
        <v>1.78</v>
      </c>
      <c r="Q1356">
        <v>1.63</v>
      </c>
      <c r="R1356">
        <v>5</v>
      </c>
      <c r="S1356" t="str">
        <f>IF(datos_limpios[[#This Row],[Seating Capacity ]]&gt;4,"SI","NO")</f>
        <v>SI</v>
      </c>
      <c r="T1356">
        <v>60</v>
      </c>
    </row>
    <row r="1357" spans="1:20" x14ac:dyDescent="0.3">
      <c r="A1357" t="s">
        <v>26</v>
      </c>
      <c r="B1357" t="s">
        <v>835</v>
      </c>
      <c r="C1357">
        <v>727</v>
      </c>
      <c r="D1357" s="3">
        <v>1225000</v>
      </c>
      <c r="E1357" s="1">
        <f>datos_limpios[[#This Row],[Price INR   ]]*0.011</f>
        <v>13475</v>
      </c>
      <c r="F1357">
        <v>2019</v>
      </c>
      <c r="G1357">
        <v>47000</v>
      </c>
      <c r="H1357" t="s">
        <v>21</v>
      </c>
      <c r="I1357" t="s">
        <v>14</v>
      </c>
      <c r="J1357" t="s">
        <v>22</v>
      </c>
      <c r="K1357" t="s">
        <v>16</v>
      </c>
      <c r="L1357" t="s">
        <v>105</v>
      </c>
      <c r="M1357" t="s">
        <v>106</v>
      </c>
      <c r="N1357" s="2" t="str">
        <f t="shared" si="21"/>
        <v/>
      </c>
      <c r="O1357">
        <v>4.2699999999999996</v>
      </c>
      <c r="P1357">
        <v>1.78</v>
      </c>
      <c r="Q1357">
        <v>1.665</v>
      </c>
      <c r="R1357">
        <v>5</v>
      </c>
      <c r="S1357" t="str">
        <f>IF(datos_limpios[[#This Row],[Seating Capacity ]]&gt;4,"SI","NO")</f>
        <v>SI</v>
      </c>
      <c r="T1357">
        <v>55</v>
      </c>
    </row>
    <row r="1358" spans="1:20" x14ac:dyDescent="0.3">
      <c r="A1358" t="s">
        <v>26</v>
      </c>
      <c r="B1358" t="s">
        <v>835</v>
      </c>
      <c r="C1358">
        <v>733</v>
      </c>
      <c r="D1358" s="3">
        <v>1275000</v>
      </c>
      <c r="E1358" s="1">
        <f>datos_limpios[[#This Row],[Price INR   ]]*0.011</f>
        <v>14025</v>
      </c>
      <c r="F1358">
        <v>2019</v>
      </c>
      <c r="G1358">
        <v>58900</v>
      </c>
      <c r="H1358" t="s">
        <v>21</v>
      </c>
      <c r="I1358" t="s">
        <v>14</v>
      </c>
      <c r="J1358" t="s">
        <v>22</v>
      </c>
      <c r="K1358" t="s">
        <v>16</v>
      </c>
      <c r="L1358" t="s">
        <v>105</v>
      </c>
      <c r="M1358" t="s">
        <v>106</v>
      </c>
      <c r="N1358" s="2" t="str">
        <f t="shared" si="21"/>
        <v/>
      </c>
      <c r="O1358">
        <v>4.2699999999999996</v>
      </c>
      <c r="P1358">
        <v>1.78</v>
      </c>
      <c r="Q1358">
        <v>1.665</v>
      </c>
      <c r="R1358">
        <v>5</v>
      </c>
      <c r="S1358" t="str">
        <f>IF(datos_limpios[[#This Row],[Seating Capacity ]]&gt;4,"SI","NO")</f>
        <v>SI</v>
      </c>
      <c r="T1358">
        <v>55</v>
      </c>
    </row>
    <row r="1359" spans="1:20" x14ac:dyDescent="0.3">
      <c r="A1359" t="s">
        <v>26</v>
      </c>
      <c r="B1359" t="s">
        <v>835</v>
      </c>
      <c r="C1359">
        <v>736</v>
      </c>
      <c r="D1359" s="3">
        <v>1299000</v>
      </c>
      <c r="E1359" s="1">
        <f>datos_limpios[[#This Row],[Price INR   ]]*0.011</f>
        <v>14289</v>
      </c>
      <c r="F1359">
        <v>2019</v>
      </c>
      <c r="G1359">
        <v>39000</v>
      </c>
      <c r="H1359" t="s">
        <v>21</v>
      </c>
      <c r="I1359" t="s">
        <v>14</v>
      </c>
      <c r="J1359" t="s">
        <v>22</v>
      </c>
      <c r="K1359" t="s">
        <v>16</v>
      </c>
      <c r="L1359" t="s">
        <v>105</v>
      </c>
      <c r="M1359" t="s">
        <v>106</v>
      </c>
      <c r="N1359" s="2" t="str">
        <f t="shared" si="21"/>
        <v/>
      </c>
      <c r="O1359">
        <v>4.2699999999999996</v>
      </c>
      <c r="P1359">
        <v>1.78</v>
      </c>
      <c r="Q1359">
        <v>1.665</v>
      </c>
      <c r="R1359">
        <v>5</v>
      </c>
      <c r="S1359" t="str">
        <f>IF(datos_limpios[[#This Row],[Seating Capacity ]]&gt;4,"SI","NO")</f>
        <v>SI</v>
      </c>
      <c r="T1359">
        <v>55</v>
      </c>
    </row>
    <row r="1360" spans="1:20" x14ac:dyDescent="0.3">
      <c r="A1360" t="s">
        <v>26</v>
      </c>
      <c r="B1360" t="s">
        <v>1206</v>
      </c>
      <c r="C1360">
        <v>738</v>
      </c>
      <c r="D1360" s="3">
        <v>1375000</v>
      </c>
      <c r="E1360" s="1">
        <f>datos_limpios[[#This Row],[Price INR   ]]*0.011</f>
        <v>15125</v>
      </c>
      <c r="F1360">
        <v>2017</v>
      </c>
      <c r="G1360">
        <v>70000</v>
      </c>
      <c r="H1360" t="s">
        <v>21</v>
      </c>
      <c r="I1360" t="s">
        <v>43</v>
      </c>
      <c r="J1360" t="s">
        <v>22</v>
      </c>
      <c r="K1360" t="s">
        <v>16</v>
      </c>
      <c r="L1360" t="s">
        <v>105</v>
      </c>
      <c r="M1360" t="s">
        <v>106</v>
      </c>
      <c r="N1360" s="2" t="str">
        <f t="shared" si="21"/>
        <v/>
      </c>
      <c r="O1360">
        <v>4.2699999999999996</v>
      </c>
      <c r="P1360">
        <v>1.78</v>
      </c>
      <c r="Q1360">
        <v>1.63</v>
      </c>
      <c r="R1360">
        <v>5</v>
      </c>
      <c r="S1360" t="str">
        <f>IF(datos_limpios[[#This Row],[Seating Capacity ]]&gt;4,"SI","NO")</f>
        <v>SI</v>
      </c>
      <c r="T1360">
        <v>60</v>
      </c>
    </row>
    <row r="1361" spans="1:20" x14ac:dyDescent="0.3">
      <c r="A1361" t="s">
        <v>26</v>
      </c>
      <c r="B1361" t="s">
        <v>803</v>
      </c>
      <c r="C1361">
        <v>741</v>
      </c>
      <c r="D1361" s="3">
        <v>1425000</v>
      </c>
      <c r="E1361" s="1">
        <f>datos_limpios[[#This Row],[Price INR   ]]*0.011</f>
        <v>15675</v>
      </c>
      <c r="F1361">
        <v>2018</v>
      </c>
      <c r="G1361">
        <v>72870</v>
      </c>
      <c r="H1361" t="s">
        <v>21</v>
      </c>
      <c r="I1361" t="s">
        <v>43</v>
      </c>
      <c r="J1361" t="s">
        <v>22</v>
      </c>
      <c r="K1361" t="s">
        <v>16</v>
      </c>
      <c r="L1361" t="s">
        <v>105</v>
      </c>
      <c r="M1361" t="s">
        <v>106</v>
      </c>
      <c r="N1361" s="2" t="str">
        <f t="shared" si="21"/>
        <v/>
      </c>
      <c r="O1361">
        <v>4.2699999999999996</v>
      </c>
      <c r="P1361">
        <v>1.78</v>
      </c>
      <c r="Q1361">
        <v>1.665</v>
      </c>
      <c r="R1361">
        <v>5</v>
      </c>
      <c r="S1361" t="str">
        <f>IF(datos_limpios[[#This Row],[Seating Capacity ]]&gt;4,"SI","NO")</f>
        <v>SI</v>
      </c>
      <c r="T1361">
        <v>55</v>
      </c>
    </row>
    <row r="1362" spans="1:20" x14ac:dyDescent="0.3">
      <c r="A1362" t="s">
        <v>26</v>
      </c>
      <c r="B1362" t="s">
        <v>706</v>
      </c>
      <c r="C1362">
        <v>746</v>
      </c>
      <c r="D1362" s="3">
        <v>1600000</v>
      </c>
      <c r="E1362" s="1">
        <f>datos_limpios[[#This Row],[Price INR   ]]*0.011</f>
        <v>17600</v>
      </c>
      <c r="F1362">
        <v>2016</v>
      </c>
      <c r="G1362">
        <v>128000</v>
      </c>
      <c r="H1362" t="s">
        <v>21</v>
      </c>
      <c r="I1362" t="s">
        <v>43</v>
      </c>
      <c r="J1362" t="s">
        <v>22</v>
      </c>
      <c r="K1362" t="s">
        <v>23</v>
      </c>
      <c r="L1362" t="s">
        <v>44</v>
      </c>
      <c r="M1362" t="s">
        <v>707</v>
      </c>
      <c r="N1362" s="2" t="str">
        <f t="shared" si="21"/>
        <v/>
      </c>
      <c r="O1362">
        <v>4.4749999999999996</v>
      </c>
      <c r="P1362">
        <v>1.85</v>
      </c>
      <c r="Q1362">
        <v>1.66</v>
      </c>
      <c r="R1362">
        <v>5</v>
      </c>
      <c r="S1362" t="str">
        <f>IF(datos_limpios[[#This Row],[Seating Capacity ]]&gt;4,"SI","NO")</f>
        <v>SI</v>
      </c>
      <c r="T1362">
        <v>62</v>
      </c>
    </row>
    <row r="1363" spans="1:20" x14ac:dyDescent="0.3">
      <c r="A1363" t="s">
        <v>26</v>
      </c>
      <c r="B1363" t="s">
        <v>1163</v>
      </c>
      <c r="C1363">
        <v>747</v>
      </c>
      <c r="D1363" s="3">
        <v>1625000</v>
      </c>
      <c r="E1363" s="1">
        <f>datos_limpios[[#This Row],[Price INR   ]]*0.011</f>
        <v>17875</v>
      </c>
      <c r="F1363">
        <v>2022</v>
      </c>
      <c r="G1363">
        <v>27800</v>
      </c>
      <c r="H1363" t="s">
        <v>21</v>
      </c>
      <c r="I1363" t="s">
        <v>14</v>
      </c>
      <c r="J1363" t="s">
        <v>22</v>
      </c>
      <c r="K1363" t="s">
        <v>16</v>
      </c>
      <c r="L1363" t="s">
        <v>189</v>
      </c>
      <c r="M1363" t="s">
        <v>302</v>
      </c>
      <c r="N1363" s="2" t="str">
        <f t="shared" si="21"/>
        <v/>
      </c>
      <c r="O1363">
        <v>4.3</v>
      </c>
      <c r="P1363">
        <v>1.79</v>
      </c>
      <c r="Q1363">
        <v>1.635</v>
      </c>
      <c r="R1363">
        <v>5</v>
      </c>
      <c r="S1363" t="str">
        <f>IF(datos_limpios[[#This Row],[Seating Capacity ]]&gt;4,"SI","NO")</f>
        <v>SI</v>
      </c>
      <c r="T1363">
        <v>50</v>
      </c>
    </row>
    <row r="1364" spans="1:20" x14ac:dyDescent="0.3">
      <c r="A1364" t="s">
        <v>26</v>
      </c>
      <c r="B1364" t="s">
        <v>904</v>
      </c>
      <c r="C1364">
        <v>748</v>
      </c>
      <c r="D1364" s="3">
        <v>1650000</v>
      </c>
      <c r="E1364" s="1">
        <f>datos_limpios[[#This Row],[Price INR   ]]*0.011</f>
        <v>18150</v>
      </c>
      <c r="F1364">
        <v>2020</v>
      </c>
      <c r="G1364">
        <v>7000</v>
      </c>
      <c r="H1364" t="s">
        <v>21</v>
      </c>
      <c r="I1364" t="s">
        <v>14</v>
      </c>
      <c r="J1364" t="s">
        <v>22</v>
      </c>
      <c r="K1364" t="s">
        <v>16</v>
      </c>
      <c r="L1364" t="s">
        <v>189</v>
      </c>
      <c r="M1364" t="s">
        <v>302</v>
      </c>
      <c r="N1364" s="2" t="str">
        <f t="shared" si="21"/>
        <v/>
      </c>
      <c r="O1364">
        <v>4.3</v>
      </c>
      <c r="P1364">
        <v>1.79</v>
      </c>
      <c r="Q1364">
        <v>1.635</v>
      </c>
      <c r="R1364">
        <v>5</v>
      </c>
      <c r="S1364" t="str">
        <f>IF(datos_limpios[[#This Row],[Seating Capacity ]]&gt;4,"SI","NO")</f>
        <v>SI</v>
      </c>
      <c r="T1364">
        <v>50</v>
      </c>
    </row>
    <row r="1365" spans="1:20" x14ac:dyDescent="0.3">
      <c r="A1365" t="s">
        <v>26</v>
      </c>
      <c r="B1365" t="s">
        <v>1163</v>
      </c>
      <c r="C1365">
        <v>750</v>
      </c>
      <c r="D1365" s="3">
        <v>1725000</v>
      </c>
      <c r="E1365" s="1">
        <f>datos_limpios[[#This Row],[Price INR   ]]*0.011</f>
        <v>18975</v>
      </c>
      <c r="F1365">
        <v>2020</v>
      </c>
      <c r="G1365">
        <v>35000</v>
      </c>
      <c r="H1365" t="s">
        <v>21</v>
      </c>
      <c r="I1365" t="s">
        <v>14</v>
      </c>
      <c r="J1365" t="s">
        <v>22</v>
      </c>
      <c r="K1365" t="s">
        <v>16</v>
      </c>
      <c r="L1365" t="s">
        <v>189</v>
      </c>
      <c r="M1365" t="s">
        <v>302</v>
      </c>
      <c r="N1365" s="2" t="str">
        <f t="shared" si="21"/>
        <v/>
      </c>
      <c r="O1365">
        <v>4.3</v>
      </c>
      <c r="P1365">
        <v>1.79</v>
      </c>
      <c r="Q1365">
        <v>1.635</v>
      </c>
      <c r="R1365">
        <v>5</v>
      </c>
      <c r="S1365" t="str">
        <f>IF(datos_limpios[[#This Row],[Seating Capacity ]]&gt;4,"SI","NO")</f>
        <v>SI</v>
      </c>
      <c r="T1365">
        <v>50</v>
      </c>
    </row>
    <row r="1366" spans="1:20" x14ac:dyDescent="0.3">
      <c r="A1366" t="s">
        <v>26</v>
      </c>
      <c r="B1366" t="s">
        <v>1403</v>
      </c>
      <c r="C1366">
        <v>755</v>
      </c>
      <c r="D1366" s="3">
        <v>1750000</v>
      </c>
      <c r="E1366" s="1">
        <f>datos_limpios[[#This Row],[Price INR   ]]*0.011</f>
        <v>19250</v>
      </c>
      <c r="F1366">
        <v>2021</v>
      </c>
      <c r="G1366">
        <v>26000</v>
      </c>
      <c r="H1366" t="s">
        <v>21</v>
      </c>
      <c r="I1366" t="s">
        <v>14</v>
      </c>
      <c r="J1366" t="s">
        <v>22</v>
      </c>
      <c r="K1366" t="s">
        <v>16</v>
      </c>
      <c r="L1366" t="s">
        <v>189</v>
      </c>
      <c r="M1366" t="s">
        <v>302</v>
      </c>
      <c r="N1366" s="2" t="str">
        <f t="shared" si="21"/>
        <v/>
      </c>
      <c r="O1366">
        <v>4.5</v>
      </c>
      <c r="P1366">
        <v>1.79</v>
      </c>
      <c r="Q1366">
        <v>1.675</v>
      </c>
      <c r="R1366">
        <v>7</v>
      </c>
      <c r="S1366" t="str">
        <f>IF(datos_limpios[[#This Row],[Seating Capacity ]]&gt;4,"SI","NO")</f>
        <v>SI</v>
      </c>
      <c r="T1366">
        <v>50</v>
      </c>
    </row>
    <row r="1367" spans="1:20" x14ac:dyDescent="0.3">
      <c r="A1367" t="s">
        <v>26</v>
      </c>
      <c r="B1367" t="s">
        <v>1036</v>
      </c>
      <c r="C1367">
        <v>758</v>
      </c>
      <c r="D1367" s="3">
        <v>1848999</v>
      </c>
      <c r="E1367" s="1">
        <f>datos_limpios[[#This Row],[Price INR   ]]*0.011</f>
        <v>20338.988999999998</v>
      </c>
      <c r="F1367">
        <v>2021</v>
      </c>
      <c r="G1367">
        <v>20000</v>
      </c>
      <c r="H1367" t="s">
        <v>21</v>
      </c>
      <c r="I1367" t="s">
        <v>14</v>
      </c>
      <c r="J1367" t="s">
        <v>22</v>
      </c>
      <c r="K1367" t="s">
        <v>16</v>
      </c>
      <c r="L1367" t="s">
        <v>189</v>
      </c>
      <c r="M1367" t="s">
        <v>302</v>
      </c>
      <c r="N1367" s="2" t="str">
        <f t="shared" si="21"/>
        <v/>
      </c>
      <c r="O1367">
        <v>4.5</v>
      </c>
      <c r="P1367">
        <v>1.79</v>
      </c>
      <c r="Q1367">
        <v>1.675</v>
      </c>
      <c r="R1367">
        <v>7</v>
      </c>
      <c r="S1367" t="str">
        <f>IF(datos_limpios[[#This Row],[Seating Capacity ]]&gt;4,"SI","NO")</f>
        <v>SI</v>
      </c>
      <c r="T1367">
        <v>50</v>
      </c>
    </row>
    <row r="1368" spans="1:20" x14ac:dyDescent="0.3">
      <c r="A1368" t="s">
        <v>26</v>
      </c>
      <c r="B1368" t="s">
        <v>1473</v>
      </c>
      <c r="C1368">
        <v>763</v>
      </c>
      <c r="D1368" s="3">
        <v>1989999</v>
      </c>
      <c r="E1368" s="1">
        <f>datos_limpios[[#This Row],[Price INR   ]]*0.011</f>
        <v>21889.988999999998</v>
      </c>
      <c r="F1368">
        <v>2022</v>
      </c>
      <c r="G1368">
        <v>5800</v>
      </c>
      <c r="H1368" t="s">
        <v>21</v>
      </c>
      <c r="I1368" t="s">
        <v>43</v>
      </c>
      <c r="J1368" t="s">
        <v>22</v>
      </c>
      <c r="K1368" t="s">
        <v>16</v>
      </c>
      <c r="L1368" t="s">
        <v>189</v>
      </c>
      <c r="M1368" t="s">
        <v>302</v>
      </c>
      <c r="N1368" s="2" t="str">
        <f t="shared" si="21"/>
        <v/>
      </c>
      <c r="O1368">
        <v>4.3</v>
      </c>
      <c r="P1368">
        <v>1.79</v>
      </c>
      <c r="Q1368">
        <v>1.635</v>
      </c>
      <c r="R1368">
        <v>5</v>
      </c>
      <c r="S1368" t="str">
        <f>IF(datos_limpios[[#This Row],[Seating Capacity ]]&gt;4,"SI","NO")</f>
        <v>SI</v>
      </c>
      <c r="T1368">
        <v>50</v>
      </c>
    </row>
    <row r="1369" spans="1:20" x14ac:dyDescent="0.3">
      <c r="A1369" t="s">
        <v>26</v>
      </c>
      <c r="B1369" t="s">
        <v>923</v>
      </c>
      <c r="C1369">
        <v>764</v>
      </c>
      <c r="D1369" s="3">
        <v>2089999</v>
      </c>
      <c r="E1369" s="1">
        <f>datos_limpios[[#This Row],[Price INR   ]]*0.011</f>
        <v>22989.988999999998</v>
      </c>
      <c r="F1369">
        <v>2019</v>
      </c>
      <c r="G1369">
        <v>31000</v>
      </c>
      <c r="H1369" t="s">
        <v>21</v>
      </c>
      <c r="I1369" t="s">
        <v>43</v>
      </c>
      <c r="J1369" t="s">
        <v>22</v>
      </c>
      <c r="K1369" t="s">
        <v>16</v>
      </c>
      <c r="L1369" t="s">
        <v>44</v>
      </c>
      <c r="M1369" t="s">
        <v>707</v>
      </c>
      <c r="N1369" s="2" t="str">
        <f t="shared" si="21"/>
        <v/>
      </c>
      <c r="O1369">
        <v>4.4749999999999996</v>
      </c>
      <c r="P1369">
        <v>1.85</v>
      </c>
      <c r="Q1369">
        <v>1.66</v>
      </c>
      <c r="R1369">
        <v>5</v>
      </c>
      <c r="S1369" t="str">
        <f>IF(datos_limpios[[#This Row],[Seating Capacity ]]&gt;4,"SI","NO")</f>
        <v>SI</v>
      </c>
      <c r="T1369">
        <v>62</v>
      </c>
    </row>
    <row r="1370" spans="1:20" x14ac:dyDescent="0.3">
      <c r="A1370" t="s">
        <v>26</v>
      </c>
      <c r="B1370" t="s">
        <v>923</v>
      </c>
      <c r="C1370">
        <v>766</v>
      </c>
      <c r="D1370" s="3">
        <v>2395000</v>
      </c>
      <c r="E1370" s="1">
        <f>datos_limpios[[#This Row],[Price INR   ]]*0.011</f>
        <v>26345</v>
      </c>
      <c r="F1370">
        <v>2019</v>
      </c>
      <c r="G1370">
        <v>44876</v>
      </c>
      <c r="H1370" t="s">
        <v>21</v>
      </c>
      <c r="I1370" t="s">
        <v>43</v>
      </c>
      <c r="J1370" t="s">
        <v>22</v>
      </c>
      <c r="K1370" t="s">
        <v>16</v>
      </c>
      <c r="L1370" t="s">
        <v>44</v>
      </c>
      <c r="M1370" t="s">
        <v>707</v>
      </c>
      <c r="N1370" s="2" t="str">
        <f t="shared" si="21"/>
        <v/>
      </c>
      <c r="O1370">
        <v>4.4749999999999996</v>
      </c>
      <c r="P1370">
        <v>1.85</v>
      </c>
      <c r="Q1370">
        <v>1.66</v>
      </c>
      <c r="R1370">
        <v>5</v>
      </c>
      <c r="S1370" t="str">
        <f>IF(datos_limpios[[#This Row],[Seating Capacity ]]&gt;4,"SI","NO")</f>
        <v>SI</v>
      </c>
      <c r="T1370">
        <v>62</v>
      </c>
    </row>
    <row r="1371" spans="1:20" x14ac:dyDescent="0.3">
      <c r="A1371" t="s">
        <v>26</v>
      </c>
      <c r="B1371" t="s">
        <v>1419</v>
      </c>
      <c r="C1371">
        <v>767</v>
      </c>
      <c r="D1371" s="3">
        <v>2400000</v>
      </c>
      <c r="E1371" s="1">
        <f>datos_limpios[[#This Row],[Price INR   ]]*0.011</f>
        <v>26400</v>
      </c>
      <c r="F1371">
        <v>2022</v>
      </c>
      <c r="G1371">
        <v>8000</v>
      </c>
      <c r="H1371" t="s">
        <v>21</v>
      </c>
      <c r="I1371" t="s">
        <v>43</v>
      </c>
      <c r="J1371" t="s">
        <v>22</v>
      </c>
      <c r="K1371" t="s">
        <v>16</v>
      </c>
      <c r="L1371" t="s">
        <v>189</v>
      </c>
      <c r="M1371" t="s">
        <v>302</v>
      </c>
      <c r="N1371" s="2" t="str">
        <f t="shared" si="21"/>
        <v/>
      </c>
      <c r="O1371">
        <v>4.5</v>
      </c>
      <c r="P1371">
        <v>1.79</v>
      </c>
      <c r="Q1371">
        <v>1.675</v>
      </c>
      <c r="R1371">
        <v>7</v>
      </c>
      <c r="S1371" t="str">
        <f>IF(datos_limpios[[#This Row],[Seating Capacity ]]&gt;4,"SI","NO")</f>
        <v>SI</v>
      </c>
      <c r="T1371">
        <v>50</v>
      </c>
    </row>
    <row r="1372" spans="1:20" x14ac:dyDescent="0.3">
      <c r="A1372" t="s">
        <v>466</v>
      </c>
      <c r="B1372" t="s">
        <v>467</v>
      </c>
      <c r="C1372">
        <v>769</v>
      </c>
      <c r="D1372" s="3">
        <v>2100000</v>
      </c>
      <c r="E1372" s="1">
        <f>datos_limpios[[#This Row],[Price INR   ]]*0.011</f>
        <v>23100</v>
      </c>
      <c r="F1372">
        <v>2018</v>
      </c>
      <c r="G1372">
        <v>75592</v>
      </c>
      <c r="H1372" t="s">
        <v>21</v>
      </c>
      <c r="I1372" t="s">
        <v>43</v>
      </c>
      <c r="J1372" t="s">
        <v>22</v>
      </c>
      <c r="K1372" t="s">
        <v>16</v>
      </c>
      <c r="L1372" t="s">
        <v>468</v>
      </c>
      <c r="M1372" t="s">
        <v>469</v>
      </c>
      <c r="N1372" s="2" t="str">
        <f t="shared" si="21"/>
        <v/>
      </c>
      <c r="O1372">
        <v>4.8250000000000002</v>
      </c>
      <c r="P1372">
        <v>1.86</v>
      </c>
      <c r="Q1372">
        <v>1.84</v>
      </c>
      <c r="R1372">
        <v>7</v>
      </c>
      <c r="S1372" t="str">
        <f>IF(datos_limpios[[#This Row],[Seating Capacity ]]&gt;4,"SI","NO")</f>
        <v>SI</v>
      </c>
      <c r="T1372">
        <v>65</v>
      </c>
    </row>
    <row r="1373" spans="1:20" x14ac:dyDescent="0.3">
      <c r="A1373" t="s">
        <v>441</v>
      </c>
      <c r="B1373" t="s">
        <v>480</v>
      </c>
      <c r="C1373">
        <v>772</v>
      </c>
      <c r="D1373" s="3">
        <v>2850000</v>
      </c>
      <c r="E1373" s="1">
        <f>datos_limpios[[#This Row],[Price INR   ]]*0.011</f>
        <v>31350</v>
      </c>
      <c r="F1373">
        <v>2018</v>
      </c>
      <c r="G1373">
        <v>45000</v>
      </c>
      <c r="H1373" t="s">
        <v>21</v>
      </c>
      <c r="I1373" t="s">
        <v>43</v>
      </c>
      <c r="J1373" t="s">
        <v>22</v>
      </c>
      <c r="K1373" t="s">
        <v>16</v>
      </c>
      <c r="L1373" t="s">
        <v>311</v>
      </c>
      <c r="M1373" t="s">
        <v>312</v>
      </c>
      <c r="N1373" s="2" t="str">
        <f t="shared" si="21"/>
        <v/>
      </c>
      <c r="O1373">
        <v>4.7949999999999999</v>
      </c>
      <c r="P1373">
        <v>1.9670000000000001</v>
      </c>
      <c r="Q1373">
        <v>1.4159999999999999</v>
      </c>
      <c r="R1373">
        <v>5</v>
      </c>
      <c r="S1373" t="str">
        <f>IF(datos_limpios[[#This Row],[Seating Capacity ]]&gt;4,"SI","NO")</f>
        <v>SI</v>
      </c>
      <c r="T1373">
        <v>56</v>
      </c>
    </row>
    <row r="1374" spans="1:20" x14ac:dyDescent="0.3">
      <c r="A1374" t="s">
        <v>441</v>
      </c>
      <c r="B1374" t="s">
        <v>1129</v>
      </c>
      <c r="C1374">
        <v>773</v>
      </c>
      <c r="D1374" s="3">
        <v>3150000</v>
      </c>
      <c r="E1374" s="1">
        <f>datos_limpios[[#This Row],[Price INR   ]]*0.011</f>
        <v>34650</v>
      </c>
      <c r="F1374">
        <v>2014</v>
      </c>
      <c r="G1374">
        <v>66500</v>
      </c>
      <c r="H1374" t="s">
        <v>21</v>
      </c>
      <c r="I1374" t="s">
        <v>43</v>
      </c>
      <c r="J1374" t="s">
        <v>22</v>
      </c>
      <c r="K1374" t="s">
        <v>16</v>
      </c>
      <c r="L1374" t="s">
        <v>373</v>
      </c>
      <c r="M1374" t="s">
        <v>1130</v>
      </c>
      <c r="N1374" s="2" t="str">
        <f t="shared" si="21"/>
        <v/>
      </c>
      <c r="O1374">
        <v>5.2519999999999998</v>
      </c>
      <c r="P1374">
        <v>1.899</v>
      </c>
      <c r="Q1374">
        <v>1.4570000000000001</v>
      </c>
      <c r="R1374">
        <v>5</v>
      </c>
      <c r="S1374" t="str">
        <f>IF(datos_limpios[[#This Row],[Seating Capacity ]]&gt;4,"SI","NO")</f>
        <v>SI</v>
      </c>
      <c r="T1374">
        <v>83</v>
      </c>
    </row>
    <row r="1375" spans="1:20" x14ac:dyDescent="0.3">
      <c r="A1375" t="s">
        <v>441</v>
      </c>
      <c r="B1375" t="s">
        <v>1201</v>
      </c>
      <c r="C1375">
        <v>782</v>
      </c>
      <c r="D1375" s="3">
        <v>5800000</v>
      </c>
      <c r="E1375" s="1">
        <f>datos_limpios[[#This Row],[Price INR   ]]*0.011</f>
        <v>63799.999999999993</v>
      </c>
      <c r="F1375">
        <v>2017</v>
      </c>
      <c r="G1375">
        <v>30000</v>
      </c>
      <c r="H1375" t="s">
        <v>21</v>
      </c>
      <c r="I1375" t="s">
        <v>43</v>
      </c>
      <c r="J1375" t="s">
        <v>22</v>
      </c>
      <c r="K1375" t="s">
        <v>16</v>
      </c>
      <c r="L1375" t="s">
        <v>373</v>
      </c>
      <c r="M1375" t="s">
        <v>1202</v>
      </c>
      <c r="N1375" s="2" t="str">
        <f t="shared" si="21"/>
        <v/>
      </c>
      <c r="O1375">
        <v>5.2549999999999999</v>
      </c>
      <c r="P1375">
        <v>2.105</v>
      </c>
      <c r="Q1375">
        <v>1.46</v>
      </c>
      <c r="R1375">
        <v>5</v>
      </c>
      <c r="S1375" t="str">
        <f>IF(datos_limpios[[#This Row],[Seating Capacity ]]&gt;4,"SI","NO")</f>
        <v>SI</v>
      </c>
      <c r="T1375">
        <v>77</v>
      </c>
    </row>
    <row r="1376" spans="1:20" x14ac:dyDescent="0.3">
      <c r="A1376" t="s">
        <v>158</v>
      </c>
      <c r="B1376" t="s">
        <v>292</v>
      </c>
      <c r="C1376">
        <v>784</v>
      </c>
      <c r="D1376" s="3">
        <v>1075000</v>
      </c>
      <c r="E1376" s="1">
        <f>datos_limpios[[#This Row],[Price INR   ]]*0.011</f>
        <v>11825</v>
      </c>
      <c r="F1376">
        <v>2017</v>
      </c>
      <c r="G1376">
        <v>86000</v>
      </c>
      <c r="H1376" t="s">
        <v>21</v>
      </c>
      <c r="I1376" t="s">
        <v>14</v>
      </c>
      <c r="J1376" t="s">
        <v>22</v>
      </c>
      <c r="K1376" t="s">
        <v>16</v>
      </c>
      <c r="L1376" t="s">
        <v>66</v>
      </c>
      <c r="M1376" t="s">
        <v>160</v>
      </c>
      <c r="N1376" s="2" t="str">
        <f t="shared" si="21"/>
        <v/>
      </c>
      <c r="O1376">
        <v>4.3949999999999996</v>
      </c>
      <c r="P1376">
        <v>1.8180000000000001</v>
      </c>
      <c r="Q1376">
        <v>1.64</v>
      </c>
      <c r="R1376">
        <v>5</v>
      </c>
      <c r="S1376" t="str">
        <f>IF(datos_limpios[[#This Row],[Seating Capacity ]]&gt;4,"SI","NO")</f>
        <v>SI</v>
      </c>
      <c r="T1376">
        <v>60</v>
      </c>
    </row>
    <row r="1377" spans="1:20" x14ac:dyDescent="0.3">
      <c r="A1377" t="s">
        <v>158</v>
      </c>
      <c r="B1377" t="s">
        <v>963</v>
      </c>
      <c r="C1377">
        <v>785</v>
      </c>
      <c r="D1377" s="3">
        <v>1240000</v>
      </c>
      <c r="E1377" s="1">
        <f>datos_limpios[[#This Row],[Price INR   ]]*0.011</f>
        <v>13640</v>
      </c>
      <c r="F1377">
        <v>2017</v>
      </c>
      <c r="G1377">
        <v>57000</v>
      </c>
      <c r="H1377" t="s">
        <v>21</v>
      </c>
      <c r="I1377" t="s">
        <v>14</v>
      </c>
      <c r="J1377" t="s">
        <v>22</v>
      </c>
      <c r="K1377" t="s">
        <v>16</v>
      </c>
      <c r="L1377" t="s">
        <v>66</v>
      </c>
      <c r="M1377" t="s">
        <v>160</v>
      </c>
      <c r="N1377" s="2" t="str">
        <f t="shared" si="21"/>
        <v/>
      </c>
      <c r="O1377">
        <v>4.3949999999999996</v>
      </c>
      <c r="P1377">
        <v>1.8180000000000001</v>
      </c>
      <c r="Q1377">
        <v>1.64</v>
      </c>
      <c r="R1377">
        <v>5</v>
      </c>
      <c r="S1377" t="str">
        <f>IF(datos_limpios[[#This Row],[Seating Capacity ]]&gt;4,"SI","NO")</f>
        <v>SI</v>
      </c>
      <c r="T1377">
        <v>60</v>
      </c>
    </row>
    <row r="1378" spans="1:20" x14ac:dyDescent="0.3">
      <c r="A1378" t="s">
        <v>158</v>
      </c>
      <c r="B1378" t="s">
        <v>159</v>
      </c>
      <c r="C1378">
        <v>795</v>
      </c>
      <c r="D1378" s="3">
        <v>2475000</v>
      </c>
      <c r="E1378" s="1">
        <f>datos_limpios[[#This Row],[Price INR   ]]*0.011</f>
        <v>27225</v>
      </c>
      <c r="F1378">
        <v>2020</v>
      </c>
      <c r="G1378">
        <v>11293</v>
      </c>
      <c r="H1378" t="s">
        <v>21</v>
      </c>
      <c r="I1378" t="s">
        <v>43</v>
      </c>
      <c r="J1378" t="s">
        <v>22</v>
      </c>
      <c r="K1378" t="s">
        <v>16</v>
      </c>
      <c r="L1378" t="s">
        <v>66</v>
      </c>
      <c r="M1378" t="s">
        <v>160</v>
      </c>
      <c r="N1378" s="2" t="str">
        <f t="shared" si="21"/>
        <v/>
      </c>
      <c r="O1378">
        <v>4.3949999999999996</v>
      </c>
      <c r="P1378">
        <v>1.8180000000000001</v>
      </c>
      <c r="Q1378">
        <v>1.64</v>
      </c>
      <c r="R1378">
        <v>5</v>
      </c>
      <c r="S1378" t="str">
        <f>IF(datos_limpios[[#This Row],[Seating Capacity ]]&gt;4,"SI","NO")</f>
        <v>SI</v>
      </c>
      <c r="T1378">
        <v>60</v>
      </c>
    </row>
    <row r="1379" spans="1:20" x14ac:dyDescent="0.3">
      <c r="A1379" t="s">
        <v>158</v>
      </c>
      <c r="B1379" t="s">
        <v>823</v>
      </c>
      <c r="C1379">
        <v>797</v>
      </c>
      <c r="D1379" s="3">
        <v>2950000</v>
      </c>
      <c r="E1379" s="1">
        <f>datos_limpios[[#This Row],[Price INR   ]]*0.011</f>
        <v>32449.999999999996</v>
      </c>
      <c r="F1379">
        <v>2021</v>
      </c>
      <c r="G1379">
        <v>38000</v>
      </c>
      <c r="H1379" t="s">
        <v>21</v>
      </c>
      <c r="I1379" t="s">
        <v>43</v>
      </c>
      <c r="J1379" t="s">
        <v>22</v>
      </c>
      <c r="K1379" t="s">
        <v>16</v>
      </c>
      <c r="L1379" t="s">
        <v>66</v>
      </c>
      <c r="M1379" t="s">
        <v>265</v>
      </c>
      <c r="N1379" s="2" t="str">
        <f t="shared" si="21"/>
        <v/>
      </c>
      <c r="O1379">
        <v>4.4050000000000002</v>
      </c>
      <c r="P1379">
        <v>1.8180000000000001</v>
      </c>
      <c r="Q1379">
        <v>1.64</v>
      </c>
      <c r="R1379">
        <v>5</v>
      </c>
      <c r="S1379" t="str">
        <f>IF(datos_limpios[[#This Row],[Seating Capacity ]]&gt;4,"SI","NO")</f>
        <v>SI</v>
      </c>
      <c r="T1379">
        <v>60</v>
      </c>
    </row>
    <row r="1380" spans="1:20" x14ac:dyDescent="0.3">
      <c r="A1380" t="s">
        <v>300</v>
      </c>
      <c r="B1380" t="s">
        <v>1247</v>
      </c>
      <c r="C1380">
        <v>802</v>
      </c>
      <c r="D1380" s="3">
        <v>1275000</v>
      </c>
      <c r="E1380" s="1">
        <f>datos_limpios[[#This Row],[Price INR   ]]*0.011</f>
        <v>14025</v>
      </c>
      <c r="F1380">
        <v>2021</v>
      </c>
      <c r="G1380">
        <v>30000</v>
      </c>
      <c r="H1380" t="s">
        <v>21</v>
      </c>
      <c r="I1380" t="s">
        <v>43</v>
      </c>
      <c r="J1380" t="s">
        <v>22</v>
      </c>
      <c r="K1380" t="s">
        <v>16</v>
      </c>
      <c r="L1380" t="s">
        <v>189</v>
      </c>
      <c r="M1380" t="s">
        <v>302</v>
      </c>
      <c r="N1380" s="2" t="str">
        <f t="shared" si="21"/>
        <v/>
      </c>
      <c r="O1380">
        <v>4.3150000000000004</v>
      </c>
      <c r="P1380">
        <v>1.8</v>
      </c>
      <c r="Q1380">
        <v>1.645</v>
      </c>
      <c r="R1380">
        <v>5</v>
      </c>
      <c r="S1380" t="str">
        <f>IF(datos_limpios[[#This Row],[Seating Capacity ]]&gt;4,"SI","NO")</f>
        <v>SI</v>
      </c>
      <c r="T1380">
        <v>50</v>
      </c>
    </row>
    <row r="1381" spans="1:20" x14ac:dyDescent="0.3">
      <c r="A1381" t="s">
        <v>300</v>
      </c>
      <c r="B1381" t="s">
        <v>1247</v>
      </c>
      <c r="C1381">
        <v>814</v>
      </c>
      <c r="D1381" s="3">
        <v>1575000</v>
      </c>
      <c r="E1381" s="1">
        <f>datos_limpios[[#This Row],[Price INR   ]]*0.011</f>
        <v>17325</v>
      </c>
      <c r="F1381">
        <v>2020</v>
      </c>
      <c r="G1381">
        <v>63000</v>
      </c>
      <c r="H1381" t="s">
        <v>21</v>
      </c>
      <c r="I1381" t="s">
        <v>43</v>
      </c>
      <c r="J1381" t="s">
        <v>22</v>
      </c>
      <c r="K1381" t="s">
        <v>16</v>
      </c>
      <c r="L1381" t="s">
        <v>189</v>
      </c>
      <c r="M1381" t="s">
        <v>302</v>
      </c>
      <c r="N1381" s="2" t="str">
        <f t="shared" si="21"/>
        <v/>
      </c>
      <c r="O1381">
        <v>4.3150000000000004</v>
      </c>
      <c r="P1381">
        <v>1.8</v>
      </c>
      <c r="Q1381">
        <v>1.645</v>
      </c>
      <c r="R1381">
        <v>5</v>
      </c>
      <c r="S1381" t="str">
        <f>IF(datos_limpios[[#This Row],[Seating Capacity ]]&gt;4,"SI","NO")</f>
        <v>SI</v>
      </c>
      <c r="T1381">
        <v>50</v>
      </c>
    </row>
    <row r="1382" spans="1:20" x14ac:dyDescent="0.3">
      <c r="A1382" t="s">
        <v>300</v>
      </c>
      <c r="B1382" t="s">
        <v>1002</v>
      </c>
      <c r="C1382">
        <v>816</v>
      </c>
      <c r="D1382" s="3">
        <v>1650000</v>
      </c>
      <c r="E1382" s="1">
        <f>datos_limpios[[#This Row],[Price INR   ]]*0.011</f>
        <v>18150</v>
      </c>
      <c r="F1382">
        <v>2021</v>
      </c>
      <c r="G1382">
        <v>12000</v>
      </c>
      <c r="H1382" t="s">
        <v>21</v>
      </c>
      <c r="I1382" t="s">
        <v>14</v>
      </c>
      <c r="J1382" t="s">
        <v>22</v>
      </c>
      <c r="K1382" t="s">
        <v>16</v>
      </c>
      <c r="L1382" t="s">
        <v>189</v>
      </c>
      <c r="M1382" t="s">
        <v>302</v>
      </c>
      <c r="N1382" s="2" t="str">
        <f t="shared" si="21"/>
        <v/>
      </c>
      <c r="O1382">
        <v>4.3150000000000004</v>
      </c>
      <c r="P1382">
        <v>1.8</v>
      </c>
      <c r="Q1382">
        <v>1.637</v>
      </c>
      <c r="R1382">
        <v>5</v>
      </c>
      <c r="S1382" t="str">
        <f>IF(datos_limpios[[#This Row],[Seating Capacity ]]&gt;4,"SI","NO")</f>
        <v>SI</v>
      </c>
      <c r="T1382">
        <v>50</v>
      </c>
    </row>
    <row r="1383" spans="1:20" x14ac:dyDescent="0.3">
      <c r="A1383" t="s">
        <v>300</v>
      </c>
      <c r="B1383" t="s">
        <v>604</v>
      </c>
      <c r="C1383">
        <v>817</v>
      </c>
      <c r="D1383" s="3">
        <v>1835000</v>
      </c>
      <c r="E1383" s="1">
        <f>datos_limpios[[#This Row],[Price INR   ]]*0.011</f>
        <v>20185</v>
      </c>
      <c r="F1383">
        <v>2020</v>
      </c>
      <c r="G1383">
        <v>33828</v>
      </c>
      <c r="H1383" t="s">
        <v>21</v>
      </c>
      <c r="I1383" t="s">
        <v>43</v>
      </c>
      <c r="J1383" t="s">
        <v>22</v>
      </c>
      <c r="K1383" t="s">
        <v>16</v>
      </c>
      <c r="L1383" t="s">
        <v>189</v>
      </c>
      <c r="M1383" t="s">
        <v>605</v>
      </c>
      <c r="N1383" s="2" t="str">
        <f t="shared" si="21"/>
        <v/>
      </c>
      <c r="O1383">
        <v>4.3150000000000004</v>
      </c>
      <c r="P1383">
        <v>1.8</v>
      </c>
      <c r="Q1383">
        <v>1.645</v>
      </c>
      <c r="R1383">
        <v>5</v>
      </c>
      <c r="S1383" t="str">
        <f>IF(datos_limpios[[#This Row],[Seating Capacity ]]&gt;4,"SI","NO")</f>
        <v>SI</v>
      </c>
      <c r="T1383">
        <v>50</v>
      </c>
    </row>
    <row r="1384" spans="1:20" x14ac:dyDescent="0.3">
      <c r="A1384" t="s">
        <v>300</v>
      </c>
      <c r="B1384" t="s">
        <v>1224</v>
      </c>
      <c r="C1384">
        <v>821</v>
      </c>
      <c r="D1384" s="3">
        <v>2950000</v>
      </c>
      <c r="E1384" s="1">
        <f>datos_limpios[[#This Row],[Price INR   ]]*0.011</f>
        <v>32449.999999999996</v>
      </c>
      <c r="F1384">
        <v>2020</v>
      </c>
      <c r="G1384">
        <v>72000</v>
      </c>
      <c r="H1384" t="s">
        <v>21</v>
      </c>
      <c r="I1384" t="s">
        <v>43</v>
      </c>
      <c r="J1384" t="s">
        <v>22</v>
      </c>
      <c r="K1384" t="s">
        <v>16</v>
      </c>
      <c r="L1384" t="s">
        <v>1038</v>
      </c>
      <c r="M1384" t="s">
        <v>1225</v>
      </c>
      <c r="N1384" s="2" t="str">
        <f t="shared" si="21"/>
        <v/>
      </c>
      <c r="O1384">
        <v>5.1150000000000002</v>
      </c>
      <c r="P1384">
        <v>1.9850000000000001</v>
      </c>
      <c r="Q1384">
        <v>1.7549999999999999</v>
      </c>
      <c r="R1384">
        <v>7</v>
      </c>
      <c r="S1384" t="str">
        <f>IF(datos_limpios[[#This Row],[Seating Capacity ]]&gt;4,"SI","NO")</f>
        <v>SI</v>
      </c>
      <c r="T1384">
        <v>60</v>
      </c>
    </row>
    <row r="1385" spans="1:20" x14ac:dyDescent="0.3">
      <c r="A1385" t="s">
        <v>309</v>
      </c>
      <c r="B1385" t="s">
        <v>670</v>
      </c>
      <c r="C1385">
        <v>822</v>
      </c>
      <c r="D1385" s="3">
        <v>2150000</v>
      </c>
      <c r="E1385" s="1">
        <f>datos_limpios[[#This Row],[Price INR   ]]*0.011</f>
        <v>23650</v>
      </c>
      <c r="F1385">
        <v>2012</v>
      </c>
      <c r="G1385">
        <v>95000</v>
      </c>
      <c r="H1385" t="s">
        <v>21</v>
      </c>
      <c r="I1385" t="s">
        <v>43</v>
      </c>
      <c r="J1385" t="s">
        <v>22</v>
      </c>
      <c r="K1385" t="s">
        <v>16</v>
      </c>
      <c r="L1385" t="s">
        <v>162</v>
      </c>
      <c r="M1385" t="s">
        <v>671</v>
      </c>
      <c r="N1385" s="2" t="str">
        <f t="shared" si="21"/>
        <v/>
      </c>
      <c r="O1385">
        <v>4.3550000000000004</v>
      </c>
      <c r="P1385">
        <v>2.12</v>
      </c>
      <c r="Q1385">
        <v>1.635</v>
      </c>
      <c r="R1385">
        <v>5</v>
      </c>
      <c r="S1385" t="str">
        <f>IF(datos_limpios[[#This Row],[Seating Capacity ]]&gt;4,"SI","NO")</f>
        <v>SI</v>
      </c>
      <c r="T1385">
        <v>57</v>
      </c>
    </row>
    <row r="1386" spans="1:20" x14ac:dyDescent="0.3">
      <c r="A1386" t="s">
        <v>309</v>
      </c>
      <c r="B1386" t="s">
        <v>1239</v>
      </c>
      <c r="C1386">
        <v>830</v>
      </c>
      <c r="D1386" s="3">
        <v>3800000</v>
      </c>
      <c r="E1386" s="1">
        <f>datos_limpios[[#This Row],[Price INR   ]]*0.011</f>
        <v>41800</v>
      </c>
      <c r="F1386">
        <v>2017</v>
      </c>
      <c r="G1386">
        <v>50000</v>
      </c>
      <c r="H1386" t="s">
        <v>21</v>
      </c>
      <c r="I1386" t="s">
        <v>43</v>
      </c>
      <c r="J1386" t="s">
        <v>22</v>
      </c>
      <c r="K1386" t="s">
        <v>16</v>
      </c>
      <c r="L1386" t="s">
        <v>311</v>
      </c>
      <c r="M1386" t="s">
        <v>312</v>
      </c>
      <c r="N1386" s="2" t="str">
        <f t="shared" si="21"/>
        <v/>
      </c>
      <c r="O1386">
        <v>4.3600000000000003</v>
      </c>
      <c r="P1386">
        <v>2.12</v>
      </c>
      <c r="Q1386">
        <v>1.635</v>
      </c>
      <c r="R1386">
        <v>5</v>
      </c>
      <c r="S1386" t="str">
        <f>IF(datos_limpios[[#This Row],[Seating Capacity ]]&gt;4,"SI","NO")</f>
        <v>SI</v>
      </c>
      <c r="T1386">
        <v>57</v>
      </c>
    </row>
    <row r="1387" spans="1:20" x14ac:dyDescent="0.3">
      <c r="A1387" t="s">
        <v>309</v>
      </c>
      <c r="B1387" t="s">
        <v>507</v>
      </c>
      <c r="C1387">
        <v>832</v>
      </c>
      <c r="D1387" s="3">
        <v>4000000</v>
      </c>
      <c r="E1387" s="1">
        <f>datos_limpios[[#This Row],[Price INR   ]]*0.011</f>
        <v>44000</v>
      </c>
      <c r="F1387">
        <v>2017</v>
      </c>
      <c r="G1387">
        <v>25500</v>
      </c>
      <c r="H1387" t="s">
        <v>21</v>
      </c>
      <c r="I1387" t="s">
        <v>43</v>
      </c>
      <c r="J1387" t="s">
        <v>22</v>
      </c>
      <c r="K1387" t="s">
        <v>23</v>
      </c>
      <c r="L1387" t="s">
        <v>311</v>
      </c>
      <c r="M1387" t="s">
        <v>312</v>
      </c>
      <c r="N1387" s="2" t="str">
        <f t="shared" si="21"/>
        <v/>
      </c>
      <c r="O1387">
        <v>4.3600000000000003</v>
      </c>
      <c r="P1387">
        <v>2.12</v>
      </c>
      <c r="Q1387">
        <v>1.635</v>
      </c>
      <c r="R1387">
        <v>5</v>
      </c>
      <c r="S1387" t="str">
        <f>IF(datos_limpios[[#This Row],[Seating Capacity ]]&gt;4,"SI","NO")</f>
        <v>SI</v>
      </c>
      <c r="T1387">
        <v>57</v>
      </c>
    </row>
    <row r="1388" spans="1:20" x14ac:dyDescent="0.3">
      <c r="A1388" t="s">
        <v>309</v>
      </c>
      <c r="B1388" t="s">
        <v>459</v>
      </c>
      <c r="C1388">
        <v>833</v>
      </c>
      <c r="D1388" s="3">
        <v>4200000</v>
      </c>
      <c r="E1388" s="1">
        <f>datos_limpios[[#This Row],[Price INR   ]]*0.011</f>
        <v>46200</v>
      </c>
      <c r="F1388">
        <v>2018</v>
      </c>
      <c r="G1388">
        <v>36000</v>
      </c>
      <c r="H1388" t="s">
        <v>21</v>
      </c>
      <c r="I1388" t="s">
        <v>43</v>
      </c>
      <c r="J1388" t="s">
        <v>22</v>
      </c>
      <c r="K1388" t="s">
        <v>23</v>
      </c>
      <c r="L1388" t="s">
        <v>162</v>
      </c>
      <c r="M1388" t="s">
        <v>460</v>
      </c>
      <c r="N1388" s="2" t="str">
        <f t="shared" si="21"/>
        <v/>
      </c>
      <c r="O1388">
        <v>4.5999999999999996</v>
      </c>
      <c r="P1388">
        <v>2.069</v>
      </c>
      <c r="Q1388">
        <v>1.724</v>
      </c>
      <c r="R1388">
        <v>7</v>
      </c>
      <c r="S1388" t="str">
        <f>IF(datos_limpios[[#This Row],[Seating Capacity ]]&gt;4,"SI","NO")</f>
        <v>SI</v>
      </c>
      <c r="T1388">
        <v>65</v>
      </c>
    </row>
    <row r="1389" spans="1:20" x14ac:dyDescent="0.3">
      <c r="A1389" t="s">
        <v>309</v>
      </c>
      <c r="B1389" t="s">
        <v>459</v>
      </c>
      <c r="C1389">
        <v>834</v>
      </c>
      <c r="D1389" s="3">
        <v>4459000</v>
      </c>
      <c r="E1389" s="1">
        <f>datos_limpios[[#This Row],[Price INR   ]]*0.011</f>
        <v>49049</v>
      </c>
      <c r="F1389">
        <v>2018</v>
      </c>
      <c r="G1389">
        <v>57300</v>
      </c>
      <c r="H1389" t="s">
        <v>21</v>
      </c>
      <c r="I1389" t="s">
        <v>43</v>
      </c>
      <c r="J1389" t="s">
        <v>22</v>
      </c>
      <c r="K1389" t="s">
        <v>16</v>
      </c>
      <c r="L1389" t="s">
        <v>162</v>
      </c>
      <c r="M1389" t="s">
        <v>460</v>
      </c>
      <c r="N1389" s="2" t="str">
        <f t="shared" si="21"/>
        <v/>
      </c>
      <c r="O1389">
        <v>4.5999999999999996</v>
      </c>
      <c r="P1389">
        <v>2.069</v>
      </c>
      <c r="Q1389">
        <v>1.724</v>
      </c>
      <c r="R1389">
        <v>7</v>
      </c>
      <c r="S1389" t="str">
        <f>IF(datos_limpios[[#This Row],[Seating Capacity ]]&gt;4,"SI","NO")</f>
        <v>SI</v>
      </c>
      <c r="T1389">
        <v>65</v>
      </c>
    </row>
    <row r="1390" spans="1:20" x14ac:dyDescent="0.3">
      <c r="A1390" t="s">
        <v>309</v>
      </c>
      <c r="B1390" t="s">
        <v>1178</v>
      </c>
      <c r="C1390">
        <v>836</v>
      </c>
      <c r="D1390" s="3">
        <v>4950000</v>
      </c>
      <c r="E1390" s="1">
        <f>datos_limpios[[#This Row],[Price INR   ]]*0.011</f>
        <v>54450</v>
      </c>
      <c r="F1390">
        <v>2018</v>
      </c>
      <c r="G1390">
        <v>38000</v>
      </c>
      <c r="H1390" t="s">
        <v>21</v>
      </c>
      <c r="I1390" t="s">
        <v>43</v>
      </c>
      <c r="J1390" t="s">
        <v>22</v>
      </c>
      <c r="K1390" t="s">
        <v>16</v>
      </c>
      <c r="L1390" t="s">
        <v>311</v>
      </c>
      <c r="M1390" t="s">
        <v>312</v>
      </c>
      <c r="N1390" s="2" t="str">
        <f t="shared" si="21"/>
        <v/>
      </c>
      <c r="O1390">
        <v>4.5999999999999996</v>
      </c>
      <c r="P1390">
        <v>2.173</v>
      </c>
      <c r="Q1390">
        <v>1.69</v>
      </c>
      <c r="R1390">
        <v>7</v>
      </c>
      <c r="S1390" t="str">
        <f>IF(datos_limpios[[#This Row],[Seating Capacity ]]&gt;4,"SI","NO")</f>
        <v>SI</v>
      </c>
      <c r="T1390">
        <v>65</v>
      </c>
    </row>
    <row r="1391" spans="1:20" x14ac:dyDescent="0.3">
      <c r="A1391" t="s">
        <v>309</v>
      </c>
      <c r="B1391" t="s">
        <v>827</v>
      </c>
      <c r="C1391">
        <v>838</v>
      </c>
      <c r="D1391" s="3">
        <v>5375000</v>
      </c>
      <c r="E1391" s="1">
        <f>datos_limpios[[#This Row],[Price INR   ]]*0.011</f>
        <v>59125</v>
      </c>
      <c r="F1391">
        <v>2014</v>
      </c>
      <c r="G1391">
        <v>80000</v>
      </c>
      <c r="H1391" t="s">
        <v>21</v>
      </c>
      <c r="I1391" t="s">
        <v>43</v>
      </c>
      <c r="J1391" t="s">
        <v>22</v>
      </c>
      <c r="K1391" t="s">
        <v>23</v>
      </c>
      <c r="L1391" t="s">
        <v>373</v>
      </c>
      <c r="M1391" t="s">
        <v>828</v>
      </c>
      <c r="N1391" s="2" t="str">
        <f t="shared" si="21"/>
        <v/>
      </c>
      <c r="O1391">
        <v>4.8789999999999996</v>
      </c>
      <c r="P1391">
        <v>2.073</v>
      </c>
      <c r="Q1391">
        <v>1.78</v>
      </c>
      <c r="R1391">
        <v>5</v>
      </c>
      <c r="S1391" t="str">
        <f>IF(datos_limpios[[#This Row],[Seating Capacity ]]&gt;4,"SI","NO")</f>
        <v>SI</v>
      </c>
      <c r="T1391">
        <v>77</v>
      </c>
    </row>
    <row r="1392" spans="1:20" x14ac:dyDescent="0.3">
      <c r="A1392" t="s">
        <v>309</v>
      </c>
      <c r="B1392" t="s">
        <v>1031</v>
      </c>
      <c r="C1392">
        <v>841</v>
      </c>
      <c r="D1392" s="3">
        <v>5995000</v>
      </c>
      <c r="E1392" s="1">
        <f>datos_limpios[[#This Row],[Price INR   ]]*0.011</f>
        <v>65945</v>
      </c>
      <c r="F1392">
        <v>2020</v>
      </c>
      <c r="G1392">
        <v>54200</v>
      </c>
      <c r="H1392" t="s">
        <v>21</v>
      </c>
      <c r="I1392" t="s">
        <v>43</v>
      </c>
      <c r="J1392" t="s">
        <v>22</v>
      </c>
      <c r="K1392" t="s">
        <v>16</v>
      </c>
      <c r="L1392" t="s">
        <v>311</v>
      </c>
      <c r="M1392" t="s">
        <v>312</v>
      </c>
      <c r="N1392" s="2" t="str">
        <f t="shared" si="21"/>
        <v/>
      </c>
      <c r="O1392">
        <v>4.5999999999999996</v>
      </c>
      <c r="P1392">
        <v>2.069</v>
      </c>
      <c r="Q1392">
        <v>1.724</v>
      </c>
      <c r="R1392">
        <v>7</v>
      </c>
      <c r="S1392" t="str">
        <f>IF(datos_limpios[[#This Row],[Seating Capacity ]]&gt;4,"SI","NO")</f>
        <v>SI</v>
      </c>
      <c r="T1392">
        <v>70</v>
      </c>
    </row>
    <row r="1393" spans="1:20" x14ac:dyDescent="0.3">
      <c r="A1393" t="s">
        <v>309</v>
      </c>
      <c r="B1393" t="s">
        <v>909</v>
      </c>
      <c r="C1393">
        <v>842</v>
      </c>
      <c r="D1393" s="3">
        <v>6000000</v>
      </c>
      <c r="E1393" s="1">
        <f>datos_limpios[[#This Row],[Price INR   ]]*0.011</f>
        <v>66000</v>
      </c>
      <c r="F1393">
        <v>2014</v>
      </c>
      <c r="G1393">
        <v>82000</v>
      </c>
      <c r="H1393" t="s">
        <v>21</v>
      </c>
      <c r="I1393" t="s">
        <v>43</v>
      </c>
      <c r="J1393" t="s">
        <v>22</v>
      </c>
      <c r="K1393" t="s">
        <v>16</v>
      </c>
      <c r="L1393" t="s">
        <v>373</v>
      </c>
      <c r="M1393" t="s">
        <v>828</v>
      </c>
      <c r="N1393" s="2" t="str">
        <f t="shared" si="21"/>
        <v/>
      </c>
      <c r="O1393">
        <v>4.8789999999999996</v>
      </c>
      <c r="P1393">
        <v>2.073</v>
      </c>
      <c r="Q1393">
        <v>1.78</v>
      </c>
      <c r="R1393">
        <v>5</v>
      </c>
      <c r="S1393" t="str">
        <f>IF(datos_limpios[[#This Row],[Seating Capacity ]]&gt;4,"SI","NO")</f>
        <v>SI</v>
      </c>
      <c r="T1393">
        <v>77</v>
      </c>
    </row>
    <row r="1394" spans="1:20" x14ac:dyDescent="0.3">
      <c r="A1394" t="s">
        <v>309</v>
      </c>
      <c r="B1394" t="s">
        <v>310</v>
      </c>
      <c r="C1394">
        <v>843</v>
      </c>
      <c r="D1394" s="3">
        <v>6500000</v>
      </c>
      <c r="E1394" s="1">
        <f>datos_limpios[[#This Row],[Price INR   ]]*0.011</f>
        <v>71500</v>
      </c>
      <c r="F1394">
        <v>2020</v>
      </c>
      <c r="G1394">
        <v>6000</v>
      </c>
      <c r="H1394" t="s">
        <v>21</v>
      </c>
      <c r="I1394" t="s">
        <v>43</v>
      </c>
      <c r="J1394" t="s">
        <v>22</v>
      </c>
      <c r="K1394" t="s">
        <v>16</v>
      </c>
      <c r="L1394" t="s">
        <v>311</v>
      </c>
      <c r="M1394" t="s">
        <v>312</v>
      </c>
      <c r="N1394" s="2" t="str">
        <f t="shared" si="21"/>
        <v/>
      </c>
      <c r="O1394">
        <v>4.5999999999999996</v>
      </c>
      <c r="P1394">
        <v>2.069</v>
      </c>
      <c r="Q1394">
        <v>1.724</v>
      </c>
      <c r="R1394">
        <v>7</v>
      </c>
      <c r="S1394" t="str">
        <f>IF(datos_limpios[[#This Row],[Seating Capacity ]]&gt;4,"SI","NO")</f>
        <v>SI</v>
      </c>
      <c r="T1394">
        <v>70</v>
      </c>
    </row>
    <row r="1395" spans="1:20" x14ac:dyDescent="0.3">
      <c r="A1395" t="s">
        <v>309</v>
      </c>
      <c r="B1395" t="s">
        <v>1213</v>
      </c>
      <c r="C1395">
        <v>844</v>
      </c>
      <c r="D1395" s="3">
        <v>6500000</v>
      </c>
      <c r="E1395" s="1">
        <f>datos_limpios[[#This Row],[Price INR   ]]*0.011</f>
        <v>71500</v>
      </c>
      <c r="F1395">
        <v>2021</v>
      </c>
      <c r="G1395">
        <v>12000</v>
      </c>
      <c r="H1395" t="s">
        <v>21</v>
      </c>
      <c r="I1395" t="s">
        <v>43</v>
      </c>
      <c r="J1395" t="s">
        <v>22</v>
      </c>
      <c r="K1395" t="s">
        <v>16</v>
      </c>
      <c r="L1395" t="s">
        <v>311</v>
      </c>
      <c r="M1395" t="s">
        <v>312</v>
      </c>
      <c r="N1395" s="2" t="str">
        <f t="shared" si="21"/>
        <v/>
      </c>
      <c r="O1395">
        <v>4.3600000000000003</v>
      </c>
      <c r="P1395">
        <v>2.12</v>
      </c>
      <c r="Q1395">
        <v>1.635</v>
      </c>
      <c r="R1395">
        <v>5</v>
      </c>
      <c r="S1395" t="str">
        <f>IF(datos_limpios[[#This Row],[Seating Capacity ]]&gt;4,"SI","NO")</f>
        <v>SI</v>
      </c>
      <c r="T1395">
        <v>57</v>
      </c>
    </row>
    <row r="1396" spans="1:20" x14ac:dyDescent="0.3">
      <c r="A1396" t="s">
        <v>309</v>
      </c>
      <c r="B1396" t="s">
        <v>1195</v>
      </c>
      <c r="C1396">
        <v>845</v>
      </c>
      <c r="D1396" s="3">
        <v>6900000</v>
      </c>
      <c r="E1396" s="1">
        <f>datos_limpios[[#This Row],[Price INR   ]]*0.011</f>
        <v>75900</v>
      </c>
      <c r="F1396">
        <v>2020</v>
      </c>
      <c r="G1396">
        <v>32368</v>
      </c>
      <c r="H1396" t="s">
        <v>21</v>
      </c>
      <c r="I1396" t="s">
        <v>43</v>
      </c>
      <c r="J1396" t="s">
        <v>22</v>
      </c>
      <c r="K1396" t="s">
        <v>16</v>
      </c>
      <c r="L1396" t="s">
        <v>162</v>
      </c>
      <c r="M1396" t="s">
        <v>508</v>
      </c>
      <c r="N1396" s="2" t="str">
        <f t="shared" si="21"/>
        <v/>
      </c>
      <c r="O1396">
        <v>4.5999999999999996</v>
      </c>
      <c r="P1396">
        <v>2.069</v>
      </c>
      <c r="Q1396">
        <v>1.724</v>
      </c>
      <c r="R1396">
        <v>7</v>
      </c>
      <c r="S1396" t="str">
        <f>IF(datos_limpios[[#This Row],[Seating Capacity ]]&gt;4,"SI","NO")</f>
        <v>SI</v>
      </c>
      <c r="T1396">
        <v>65</v>
      </c>
    </row>
    <row r="1397" spans="1:20" x14ac:dyDescent="0.3">
      <c r="A1397" t="s">
        <v>309</v>
      </c>
      <c r="B1397" t="s">
        <v>909</v>
      </c>
      <c r="C1397">
        <v>847</v>
      </c>
      <c r="D1397" s="3">
        <v>7200000</v>
      </c>
      <c r="E1397" s="1">
        <f>datos_limpios[[#This Row],[Price INR   ]]*0.011</f>
        <v>79200</v>
      </c>
      <c r="F1397">
        <v>2016</v>
      </c>
      <c r="G1397">
        <v>45000</v>
      </c>
      <c r="H1397" t="s">
        <v>21</v>
      </c>
      <c r="I1397" t="s">
        <v>43</v>
      </c>
      <c r="J1397" t="s">
        <v>22</v>
      </c>
      <c r="K1397" t="s">
        <v>184</v>
      </c>
      <c r="L1397" t="s">
        <v>373</v>
      </c>
      <c r="M1397" t="s">
        <v>828</v>
      </c>
      <c r="N1397" s="2" t="str">
        <f t="shared" si="21"/>
        <v/>
      </c>
      <c r="O1397">
        <v>4.8789999999999996</v>
      </c>
      <c r="P1397">
        <v>2.073</v>
      </c>
      <c r="Q1397">
        <v>1.78</v>
      </c>
      <c r="R1397">
        <v>5</v>
      </c>
      <c r="S1397" t="str">
        <f>IF(datos_limpios[[#This Row],[Seating Capacity ]]&gt;4,"SI","NO")</f>
        <v>SI</v>
      </c>
      <c r="T1397">
        <v>77</v>
      </c>
    </row>
    <row r="1398" spans="1:20" x14ac:dyDescent="0.3">
      <c r="A1398" t="s">
        <v>309</v>
      </c>
      <c r="B1398" t="s">
        <v>1192</v>
      </c>
      <c r="C1398">
        <v>851</v>
      </c>
      <c r="D1398" s="3">
        <v>27500000</v>
      </c>
      <c r="E1398" s="1">
        <f>datos_limpios[[#This Row],[Price INR   ]]*0.011</f>
        <v>302500</v>
      </c>
      <c r="F1398">
        <v>2020</v>
      </c>
      <c r="G1398">
        <v>11000</v>
      </c>
      <c r="H1398" t="s">
        <v>21</v>
      </c>
      <c r="I1398" t="s">
        <v>43</v>
      </c>
      <c r="J1398" t="s">
        <v>22</v>
      </c>
      <c r="K1398" t="s">
        <v>23</v>
      </c>
      <c r="L1398" t="s">
        <v>373</v>
      </c>
      <c r="M1398" t="s">
        <v>755</v>
      </c>
      <c r="N1398" s="2" t="str">
        <f t="shared" si="21"/>
        <v/>
      </c>
      <c r="O1398">
        <v>5.1989999999999998</v>
      </c>
      <c r="P1398">
        <v>2.2200000000000002</v>
      </c>
      <c r="Q1398">
        <v>1.84</v>
      </c>
      <c r="R1398">
        <v>4</v>
      </c>
      <c r="S1398" t="str">
        <f>IF(datos_limpios[[#This Row],[Seating Capacity ]]&gt;4,"SI","NO")</f>
        <v>NO</v>
      </c>
      <c r="T1398">
        <v>105</v>
      </c>
    </row>
    <row r="1399" spans="1:20" x14ac:dyDescent="0.3">
      <c r="A1399" t="s">
        <v>136</v>
      </c>
      <c r="B1399" t="s">
        <v>509</v>
      </c>
      <c r="C1399">
        <v>857</v>
      </c>
      <c r="D1399" s="3">
        <v>210000</v>
      </c>
      <c r="E1399" s="1">
        <f>datos_limpios[[#This Row],[Price INR   ]]*0.011</f>
        <v>2310</v>
      </c>
      <c r="F1399">
        <v>2012</v>
      </c>
      <c r="G1399">
        <v>85000</v>
      </c>
      <c r="H1399" t="s">
        <v>21</v>
      </c>
      <c r="I1399" t="s">
        <v>14</v>
      </c>
      <c r="J1399" t="s">
        <v>22</v>
      </c>
      <c r="K1399" t="s">
        <v>261</v>
      </c>
      <c r="L1399" t="s">
        <v>510</v>
      </c>
      <c r="M1399" t="s">
        <v>511</v>
      </c>
      <c r="N1399" s="2" t="str">
        <f t="shared" si="21"/>
        <v/>
      </c>
      <c r="O1399">
        <v>4.5199999999999996</v>
      </c>
      <c r="P1399">
        <v>1.85</v>
      </c>
      <c r="Q1399">
        <v>1.895</v>
      </c>
      <c r="R1399">
        <v>7</v>
      </c>
      <c r="S1399" t="str">
        <f>IF(datos_limpios[[#This Row],[Seating Capacity ]]&gt;4,"SI","NO")</f>
        <v>SI</v>
      </c>
      <c r="T1399">
        <v>55</v>
      </c>
    </row>
    <row r="1400" spans="1:20" x14ac:dyDescent="0.3">
      <c r="A1400" t="s">
        <v>136</v>
      </c>
      <c r="B1400" t="s">
        <v>1069</v>
      </c>
      <c r="C1400">
        <v>860</v>
      </c>
      <c r="D1400" s="3">
        <v>325000</v>
      </c>
      <c r="E1400" s="1">
        <f>datos_limpios[[#This Row],[Price INR   ]]*0.011</f>
        <v>3575</v>
      </c>
      <c r="F1400">
        <v>2012</v>
      </c>
      <c r="G1400">
        <v>70000</v>
      </c>
      <c r="H1400" t="s">
        <v>21</v>
      </c>
      <c r="I1400" t="s">
        <v>14</v>
      </c>
      <c r="J1400" t="s">
        <v>22</v>
      </c>
      <c r="K1400" t="s">
        <v>184</v>
      </c>
      <c r="L1400" t="s">
        <v>510</v>
      </c>
      <c r="M1400" t="s">
        <v>511</v>
      </c>
      <c r="N1400" s="2" t="str">
        <f t="shared" si="21"/>
        <v/>
      </c>
      <c r="O1400">
        <v>4.5199999999999996</v>
      </c>
      <c r="P1400">
        <v>1.85</v>
      </c>
      <c r="Q1400">
        <v>1.895</v>
      </c>
      <c r="R1400">
        <v>8</v>
      </c>
      <c r="S1400" t="str">
        <f>IF(datos_limpios[[#This Row],[Seating Capacity ]]&gt;4,"SI","NO")</f>
        <v>SI</v>
      </c>
      <c r="T1400">
        <v>55</v>
      </c>
    </row>
    <row r="1401" spans="1:20" x14ac:dyDescent="0.3">
      <c r="A1401" t="s">
        <v>136</v>
      </c>
      <c r="B1401" t="s">
        <v>161</v>
      </c>
      <c r="C1401">
        <v>862</v>
      </c>
      <c r="D1401" s="3">
        <v>400000</v>
      </c>
      <c r="E1401" s="1">
        <f>datos_limpios[[#This Row],[Price INR   ]]*0.011</f>
        <v>4400</v>
      </c>
      <c r="F1401">
        <v>2014</v>
      </c>
      <c r="G1401">
        <v>78000</v>
      </c>
      <c r="H1401" t="s">
        <v>21</v>
      </c>
      <c r="I1401" t="s">
        <v>14</v>
      </c>
      <c r="J1401" t="s">
        <v>22</v>
      </c>
      <c r="K1401" t="s">
        <v>23</v>
      </c>
      <c r="L1401" t="s">
        <v>162</v>
      </c>
      <c r="M1401" t="s">
        <v>163</v>
      </c>
      <c r="N1401" s="2" t="str">
        <f t="shared" si="21"/>
        <v/>
      </c>
      <c r="O1401">
        <v>4.43</v>
      </c>
      <c r="P1401">
        <v>1.8169999999999999</v>
      </c>
      <c r="Q1401">
        <v>1.9750000000000001</v>
      </c>
      <c r="R1401">
        <v>8</v>
      </c>
      <c r="S1401" t="str">
        <f>IF(datos_limpios[[#This Row],[Seating Capacity ]]&gt;4,"SI","NO")</f>
        <v>SI</v>
      </c>
      <c r="T1401">
        <v>60</v>
      </c>
    </row>
    <row r="1402" spans="1:20" x14ac:dyDescent="0.3">
      <c r="A1402" t="s">
        <v>136</v>
      </c>
      <c r="B1402" t="s">
        <v>161</v>
      </c>
      <c r="C1402">
        <v>863</v>
      </c>
      <c r="D1402" s="3">
        <v>434999</v>
      </c>
      <c r="E1402" s="1">
        <f>datos_limpios[[#This Row],[Price INR   ]]*0.011</f>
        <v>4784.9889999999996</v>
      </c>
      <c r="F1402">
        <v>2013</v>
      </c>
      <c r="G1402">
        <v>117000</v>
      </c>
      <c r="H1402" t="s">
        <v>21</v>
      </c>
      <c r="I1402" t="s">
        <v>14</v>
      </c>
      <c r="J1402" t="s">
        <v>22</v>
      </c>
      <c r="K1402" t="s">
        <v>16</v>
      </c>
      <c r="L1402" t="s">
        <v>162</v>
      </c>
      <c r="M1402" t="s">
        <v>163</v>
      </c>
      <c r="N1402" s="2" t="str">
        <f t="shared" si="21"/>
        <v/>
      </c>
      <c r="O1402">
        <v>4.43</v>
      </c>
      <c r="P1402">
        <v>1.8169999999999999</v>
      </c>
      <c r="Q1402">
        <v>1.9750000000000001</v>
      </c>
      <c r="R1402">
        <v>8</v>
      </c>
      <c r="S1402" t="str">
        <f>IF(datos_limpios[[#This Row],[Seating Capacity ]]&gt;4,"SI","NO")</f>
        <v>SI</v>
      </c>
      <c r="T1402">
        <v>60</v>
      </c>
    </row>
    <row r="1403" spans="1:20" x14ac:dyDescent="0.3">
      <c r="A1403" t="s">
        <v>136</v>
      </c>
      <c r="B1403" t="s">
        <v>826</v>
      </c>
      <c r="C1403">
        <v>864</v>
      </c>
      <c r="D1403" s="3">
        <v>450000</v>
      </c>
      <c r="E1403" s="1">
        <f>datos_limpios[[#This Row],[Price INR   ]]*0.011</f>
        <v>4950</v>
      </c>
      <c r="F1403">
        <v>2011</v>
      </c>
      <c r="G1403">
        <v>95000</v>
      </c>
      <c r="H1403" t="s">
        <v>21</v>
      </c>
      <c r="I1403" t="s">
        <v>14</v>
      </c>
      <c r="J1403" t="s">
        <v>22</v>
      </c>
      <c r="K1403" t="s">
        <v>16</v>
      </c>
      <c r="L1403" t="s">
        <v>162</v>
      </c>
      <c r="M1403" t="s">
        <v>163</v>
      </c>
      <c r="N1403" s="2" t="str">
        <f t="shared" si="21"/>
        <v/>
      </c>
      <c r="O1403">
        <v>4.43</v>
      </c>
      <c r="P1403">
        <v>1.8169999999999999</v>
      </c>
      <c r="Q1403">
        <v>1.9750000000000001</v>
      </c>
      <c r="R1403">
        <v>8</v>
      </c>
      <c r="S1403" t="str">
        <f>IF(datos_limpios[[#This Row],[Seating Capacity ]]&gt;4,"SI","NO")</f>
        <v>SI</v>
      </c>
      <c r="T1403">
        <v>60</v>
      </c>
    </row>
    <row r="1404" spans="1:20" x14ac:dyDescent="0.3">
      <c r="A1404" t="s">
        <v>136</v>
      </c>
      <c r="B1404" t="s">
        <v>1303</v>
      </c>
      <c r="C1404">
        <v>869</v>
      </c>
      <c r="D1404" s="3">
        <v>525000</v>
      </c>
      <c r="E1404" s="1">
        <f>datos_limpios[[#This Row],[Price INR   ]]*0.011</f>
        <v>5775</v>
      </c>
      <c r="F1404">
        <v>2015</v>
      </c>
      <c r="G1404">
        <v>39234</v>
      </c>
      <c r="H1404" t="s">
        <v>21</v>
      </c>
      <c r="I1404" t="s">
        <v>14</v>
      </c>
      <c r="J1404" t="s">
        <v>22</v>
      </c>
      <c r="K1404" t="s">
        <v>23</v>
      </c>
      <c r="L1404" t="s">
        <v>644</v>
      </c>
      <c r="M1404" t="s">
        <v>1304</v>
      </c>
      <c r="N1404" s="2" t="str">
        <f t="shared" si="21"/>
        <v/>
      </c>
      <c r="O1404">
        <v>4.1070000000000002</v>
      </c>
      <c r="P1404">
        <v>1.7450000000000001</v>
      </c>
      <c r="Q1404">
        <v>1.88</v>
      </c>
      <c r="R1404">
        <v>7</v>
      </c>
      <c r="S1404" t="str">
        <f>IF(datos_limpios[[#This Row],[Seating Capacity ]]&gt;4,"SI","NO")</f>
        <v>SI</v>
      </c>
      <c r="T1404">
        <v>60</v>
      </c>
    </row>
    <row r="1405" spans="1:20" x14ac:dyDescent="0.3">
      <c r="A1405" t="s">
        <v>136</v>
      </c>
      <c r="B1405" t="s">
        <v>282</v>
      </c>
      <c r="C1405">
        <v>871</v>
      </c>
      <c r="D1405" s="3">
        <v>550000</v>
      </c>
      <c r="E1405" s="1">
        <f>datos_limpios[[#This Row],[Price INR   ]]*0.011</f>
        <v>6050</v>
      </c>
      <c r="F1405">
        <v>2007</v>
      </c>
      <c r="G1405">
        <v>92170</v>
      </c>
      <c r="H1405" t="s">
        <v>21</v>
      </c>
      <c r="I1405" t="s">
        <v>14</v>
      </c>
      <c r="J1405" t="s">
        <v>22</v>
      </c>
      <c r="K1405" t="s">
        <v>23</v>
      </c>
      <c r="L1405" t="s">
        <v>283</v>
      </c>
      <c r="M1405" t="s">
        <v>284</v>
      </c>
      <c r="N1405" s="2" t="str">
        <f t="shared" si="21"/>
        <v/>
      </c>
      <c r="O1405">
        <v>4.4950000000000001</v>
      </c>
      <c r="P1405">
        <v>1.8169999999999999</v>
      </c>
      <c r="Q1405">
        <v>1.9750000000000001</v>
      </c>
      <c r="R1405">
        <v>7</v>
      </c>
      <c r="S1405" t="str">
        <f>IF(datos_limpios[[#This Row],[Seating Capacity ]]&gt;4,"SI","NO")</f>
        <v>SI</v>
      </c>
      <c r="T1405">
        <v>60</v>
      </c>
    </row>
    <row r="1406" spans="1:20" x14ac:dyDescent="0.3">
      <c r="A1406" t="s">
        <v>136</v>
      </c>
      <c r="B1406" t="s">
        <v>731</v>
      </c>
      <c r="C1406">
        <v>873</v>
      </c>
      <c r="D1406" s="3">
        <v>580000</v>
      </c>
      <c r="E1406" s="1">
        <f>datos_limpios[[#This Row],[Price INR   ]]*0.011</f>
        <v>6380</v>
      </c>
      <c r="F1406">
        <v>2011</v>
      </c>
      <c r="G1406">
        <v>117000</v>
      </c>
      <c r="H1406" t="s">
        <v>21</v>
      </c>
      <c r="I1406" t="s">
        <v>14</v>
      </c>
      <c r="J1406" t="s">
        <v>22</v>
      </c>
      <c r="K1406" t="s">
        <v>23</v>
      </c>
      <c r="L1406" t="s">
        <v>162</v>
      </c>
      <c r="M1406" t="s">
        <v>732</v>
      </c>
      <c r="N1406" s="2" t="str">
        <f t="shared" si="21"/>
        <v/>
      </c>
      <c r="O1406">
        <v>4.43</v>
      </c>
      <c r="P1406">
        <v>1.8169999999999999</v>
      </c>
      <c r="Q1406">
        <v>1.9750000000000001</v>
      </c>
      <c r="R1406">
        <v>7</v>
      </c>
      <c r="S1406" t="str">
        <f>IF(datos_limpios[[#This Row],[Seating Capacity ]]&gt;4,"SI","NO")</f>
        <v>SI</v>
      </c>
      <c r="T1406">
        <v>60</v>
      </c>
    </row>
    <row r="1407" spans="1:20" x14ac:dyDescent="0.3">
      <c r="A1407" t="s">
        <v>136</v>
      </c>
      <c r="B1407" t="s">
        <v>346</v>
      </c>
      <c r="C1407">
        <v>874</v>
      </c>
      <c r="D1407" s="3">
        <v>600000</v>
      </c>
      <c r="E1407" s="1">
        <f>datos_limpios[[#This Row],[Price INR   ]]*0.011</f>
        <v>6600</v>
      </c>
      <c r="F1407">
        <v>2014</v>
      </c>
      <c r="G1407">
        <v>83000</v>
      </c>
      <c r="H1407" t="s">
        <v>21</v>
      </c>
      <c r="I1407" t="s">
        <v>14</v>
      </c>
      <c r="J1407" t="s">
        <v>22</v>
      </c>
      <c r="K1407" t="s">
        <v>23</v>
      </c>
      <c r="L1407" t="s">
        <v>162</v>
      </c>
      <c r="M1407" t="s">
        <v>163</v>
      </c>
      <c r="N1407" s="2" t="str">
        <f t="shared" si="21"/>
        <v/>
      </c>
      <c r="O1407">
        <v>4.43</v>
      </c>
      <c r="P1407">
        <v>1.8169999999999999</v>
      </c>
      <c r="Q1407">
        <v>1.9750000000000001</v>
      </c>
      <c r="R1407">
        <v>8</v>
      </c>
      <c r="S1407" t="str">
        <f>IF(datos_limpios[[#This Row],[Seating Capacity ]]&gt;4,"SI","NO")</f>
        <v>SI</v>
      </c>
      <c r="T1407">
        <v>60</v>
      </c>
    </row>
    <row r="1408" spans="1:20" x14ac:dyDescent="0.3">
      <c r="A1408" t="s">
        <v>136</v>
      </c>
      <c r="B1408" t="s">
        <v>741</v>
      </c>
      <c r="C1408">
        <v>875</v>
      </c>
      <c r="D1408" s="3">
        <v>600000</v>
      </c>
      <c r="E1408" s="1">
        <f>datos_limpios[[#This Row],[Price INR   ]]*0.011</f>
        <v>6600</v>
      </c>
      <c r="F1408">
        <v>2016</v>
      </c>
      <c r="G1408">
        <v>92000</v>
      </c>
      <c r="H1408" t="s">
        <v>21</v>
      </c>
      <c r="I1408" t="s">
        <v>14</v>
      </c>
      <c r="J1408" t="s">
        <v>22</v>
      </c>
      <c r="K1408" t="s">
        <v>23</v>
      </c>
      <c r="L1408" t="s">
        <v>189</v>
      </c>
      <c r="M1408" t="s">
        <v>53</v>
      </c>
      <c r="N1408" s="2" t="str">
        <f t="shared" si="21"/>
        <v/>
      </c>
      <c r="O1408">
        <v>3.9950000000000001</v>
      </c>
      <c r="P1408">
        <v>1.835</v>
      </c>
      <c r="Q1408">
        <v>1.839</v>
      </c>
      <c r="R1408">
        <v>7</v>
      </c>
      <c r="S1408" t="str">
        <f>IF(datos_limpios[[#This Row],[Seating Capacity ]]&gt;4,"SI","NO")</f>
        <v>SI</v>
      </c>
      <c r="T1408">
        <v>60</v>
      </c>
    </row>
    <row r="1409" spans="1:20" x14ac:dyDescent="0.3">
      <c r="A1409" t="s">
        <v>136</v>
      </c>
      <c r="B1409" t="s">
        <v>137</v>
      </c>
      <c r="C1409">
        <v>877</v>
      </c>
      <c r="D1409" s="3">
        <v>625000</v>
      </c>
      <c r="E1409" s="1">
        <f>datos_limpios[[#This Row],[Price INR   ]]*0.011</f>
        <v>6875</v>
      </c>
      <c r="F1409">
        <v>2015</v>
      </c>
      <c r="G1409">
        <v>65000</v>
      </c>
      <c r="H1409" t="s">
        <v>21</v>
      </c>
      <c r="I1409" t="s">
        <v>14</v>
      </c>
      <c r="J1409" t="s">
        <v>22</v>
      </c>
      <c r="K1409" t="s">
        <v>23</v>
      </c>
      <c r="L1409" t="s">
        <v>138</v>
      </c>
      <c r="M1409" t="s">
        <v>139</v>
      </c>
      <c r="N1409" s="2" t="str">
        <f t="shared" si="21"/>
        <v/>
      </c>
      <c r="O1409">
        <v>3.92</v>
      </c>
      <c r="P1409">
        <v>1.726</v>
      </c>
      <c r="Q1409">
        <v>1.93</v>
      </c>
      <c r="R1409">
        <v>6</v>
      </c>
      <c r="S1409" t="str">
        <f>IF(datos_limpios[[#This Row],[Seating Capacity ]]&gt;4,"SI","NO")</f>
        <v>SI</v>
      </c>
      <c r="T1409">
        <v>60</v>
      </c>
    </row>
    <row r="1410" spans="1:20" x14ac:dyDescent="0.3">
      <c r="A1410" t="s">
        <v>136</v>
      </c>
      <c r="B1410" t="s">
        <v>826</v>
      </c>
      <c r="C1410">
        <v>878</v>
      </c>
      <c r="D1410" s="3">
        <v>625000</v>
      </c>
      <c r="E1410" s="1">
        <f>datos_limpios[[#This Row],[Price INR   ]]*0.011</f>
        <v>6875</v>
      </c>
      <c r="F1410">
        <v>2013</v>
      </c>
      <c r="G1410">
        <v>170000</v>
      </c>
      <c r="H1410" t="s">
        <v>21</v>
      </c>
      <c r="I1410" t="s">
        <v>14</v>
      </c>
      <c r="J1410" t="s">
        <v>22</v>
      </c>
      <c r="K1410" t="s">
        <v>184</v>
      </c>
      <c r="L1410" t="s">
        <v>162</v>
      </c>
      <c r="M1410" t="s">
        <v>163</v>
      </c>
      <c r="N1410" s="2" t="str">
        <f t="shared" ref="N1410:N1473" si="22">MID(M1410, 1, FIND("@", M1410) - LEN(MID(M1410, 1, FIND("@", M1410) - 1)) - 1)</f>
        <v/>
      </c>
      <c r="O1410">
        <v>4.43</v>
      </c>
      <c r="P1410">
        <v>1.8169999999999999</v>
      </c>
      <c r="Q1410">
        <v>1.9750000000000001</v>
      </c>
      <c r="R1410">
        <v>8</v>
      </c>
      <c r="S1410" t="str">
        <f>IF(datos_limpios[[#This Row],[Seating Capacity ]]&gt;4,"SI","NO")</f>
        <v>SI</v>
      </c>
      <c r="T1410">
        <v>60</v>
      </c>
    </row>
    <row r="1411" spans="1:20" x14ac:dyDescent="0.3">
      <c r="A1411" t="s">
        <v>136</v>
      </c>
      <c r="B1411" t="s">
        <v>878</v>
      </c>
      <c r="C1411">
        <v>879</v>
      </c>
      <c r="D1411" s="3">
        <v>630000</v>
      </c>
      <c r="E1411" s="1">
        <f>datos_limpios[[#This Row],[Price INR   ]]*0.011</f>
        <v>6930</v>
      </c>
      <c r="F1411">
        <v>2015</v>
      </c>
      <c r="G1411">
        <v>115339</v>
      </c>
      <c r="H1411" t="s">
        <v>21</v>
      </c>
      <c r="I1411" t="s">
        <v>14</v>
      </c>
      <c r="J1411" t="s">
        <v>22</v>
      </c>
      <c r="K1411" t="s">
        <v>23</v>
      </c>
      <c r="L1411" t="s">
        <v>189</v>
      </c>
      <c r="M1411" t="s">
        <v>659</v>
      </c>
      <c r="N1411" s="2" t="str">
        <f t="shared" si="22"/>
        <v/>
      </c>
      <c r="O1411">
        <v>3.9950000000000001</v>
      </c>
      <c r="P1411">
        <v>1.835</v>
      </c>
      <c r="Q1411">
        <v>1.839</v>
      </c>
      <c r="R1411">
        <v>7</v>
      </c>
      <c r="S1411" t="str">
        <f>IF(datos_limpios[[#This Row],[Seating Capacity ]]&gt;4,"SI","NO")</f>
        <v>SI</v>
      </c>
      <c r="T1411">
        <v>60</v>
      </c>
    </row>
    <row r="1412" spans="1:20" x14ac:dyDescent="0.3">
      <c r="A1412" t="s">
        <v>136</v>
      </c>
      <c r="B1412" t="s">
        <v>972</v>
      </c>
      <c r="C1412">
        <v>880</v>
      </c>
      <c r="D1412" s="3">
        <v>650000</v>
      </c>
      <c r="E1412" s="1">
        <f>datos_limpios[[#This Row],[Price INR   ]]*0.011</f>
        <v>7150</v>
      </c>
      <c r="F1412">
        <v>2015</v>
      </c>
      <c r="G1412">
        <v>104000</v>
      </c>
      <c r="H1412" t="s">
        <v>21</v>
      </c>
      <c r="I1412" t="s">
        <v>14</v>
      </c>
      <c r="J1412" t="s">
        <v>22</v>
      </c>
      <c r="K1412" t="s">
        <v>16</v>
      </c>
      <c r="L1412" t="s">
        <v>644</v>
      </c>
      <c r="M1412" t="s">
        <v>645</v>
      </c>
      <c r="N1412" s="2" t="str">
        <f t="shared" si="22"/>
        <v/>
      </c>
      <c r="O1412">
        <v>4.4560000000000004</v>
      </c>
      <c r="P1412">
        <v>1.82</v>
      </c>
      <c r="Q1412">
        <v>1.93</v>
      </c>
      <c r="R1412">
        <v>8</v>
      </c>
      <c r="S1412" t="str">
        <f>IF(datos_limpios[[#This Row],[Seating Capacity ]]&gt;4,"SI","NO")</f>
        <v>SI</v>
      </c>
      <c r="T1412">
        <v>60</v>
      </c>
    </row>
    <row r="1413" spans="1:20" x14ac:dyDescent="0.3">
      <c r="A1413" t="s">
        <v>136</v>
      </c>
      <c r="B1413" t="s">
        <v>1414</v>
      </c>
      <c r="C1413">
        <v>881</v>
      </c>
      <c r="D1413" s="3">
        <v>650000</v>
      </c>
      <c r="E1413" s="1">
        <f>datos_limpios[[#This Row],[Price INR   ]]*0.011</f>
        <v>7150</v>
      </c>
      <c r="F1413">
        <v>2015</v>
      </c>
      <c r="G1413">
        <v>49776</v>
      </c>
      <c r="H1413" t="s">
        <v>21</v>
      </c>
      <c r="I1413" t="s">
        <v>43</v>
      </c>
      <c r="J1413" t="s">
        <v>22</v>
      </c>
      <c r="K1413" t="s">
        <v>16</v>
      </c>
      <c r="L1413" t="s">
        <v>189</v>
      </c>
      <c r="M1413" t="s">
        <v>53</v>
      </c>
      <c r="N1413" s="2" t="str">
        <f t="shared" si="22"/>
        <v/>
      </c>
      <c r="O1413">
        <v>3.9950000000000001</v>
      </c>
      <c r="P1413">
        <v>1.835</v>
      </c>
      <c r="Q1413">
        <v>1.839</v>
      </c>
      <c r="R1413">
        <v>7</v>
      </c>
      <c r="S1413" t="str">
        <f>IF(datos_limpios[[#This Row],[Seating Capacity ]]&gt;4,"SI","NO")</f>
        <v>SI</v>
      </c>
      <c r="T1413">
        <v>60</v>
      </c>
    </row>
    <row r="1414" spans="1:20" x14ac:dyDescent="0.3">
      <c r="A1414" t="s">
        <v>136</v>
      </c>
      <c r="B1414" t="s">
        <v>1118</v>
      </c>
      <c r="C1414">
        <v>882</v>
      </c>
      <c r="D1414" s="3">
        <v>671000</v>
      </c>
      <c r="E1414" s="1">
        <f>datos_limpios[[#This Row],[Price INR   ]]*0.011</f>
        <v>7381</v>
      </c>
      <c r="F1414">
        <v>2013</v>
      </c>
      <c r="G1414">
        <v>47000</v>
      </c>
      <c r="H1414" t="s">
        <v>21</v>
      </c>
      <c r="I1414" t="s">
        <v>14</v>
      </c>
      <c r="J1414" t="s">
        <v>22</v>
      </c>
      <c r="K1414" t="s">
        <v>16</v>
      </c>
      <c r="L1414" t="s">
        <v>162</v>
      </c>
      <c r="M1414" t="s">
        <v>163</v>
      </c>
      <c r="N1414" s="2" t="str">
        <f t="shared" si="22"/>
        <v/>
      </c>
      <c r="O1414">
        <v>4.43</v>
      </c>
      <c r="P1414">
        <v>1.8169999999999999</v>
      </c>
      <c r="Q1414">
        <v>1.9750000000000001</v>
      </c>
      <c r="R1414">
        <v>8</v>
      </c>
      <c r="S1414" t="str">
        <f>IF(datos_limpios[[#This Row],[Seating Capacity ]]&gt;4,"SI","NO")</f>
        <v>SI</v>
      </c>
      <c r="T1414">
        <v>60</v>
      </c>
    </row>
    <row r="1415" spans="1:20" x14ac:dyDescent="0.3">
      <c r="A1415" t="s">
        <v>136</v>
      </c>
      <c r="B1415" t="s">
        <v>161</v>
      </c>
      <c r="C1415">
        <v>883</v>
      </c>
      <c r="D1415" s="3">
        <v>675000</v>
      </c>
      <c r="E1415" s="1">
        <f>datos_limpios[[#This Row],[Price INR   ]]*0.011</f>
        <v>7425</v>
      </c>
      <c r="F1415">
        <v>2014</v>
      </c>
      <c r="G1415">
        <v>78000</v>
      </c>
      <c r="H1415" t="s">
        <v>21</v>
      </c>
      <c r="I1415" t="s">
        <v>14</v>
      </c>
      <c r="J1415" t="s">
        <v>22</v>
      </c>
      <c r="K1415" t="s">
        <v>23</v>
      </c>
      <c r="L1415" t="s">
        <v>162</v>
      </c>
      <c r="M1415" t="s">
        <v>163</v>
      </c>
      <c r="N1415" s="2" t="str">
        <f t="shared" si="22"/>
        <v/>
      </c>
      <c r="O1415">
        <v>4.43</v>
      </c>
      <c r="P1415">
        <v>1.8169999999999999</v>
      </c>
      <c r="Q1415">
        <v>1.9750000000000001</v>
      </c>
      <c r="R1415">
        <v>8</v>
      </c>
      <c r="S1415" t="str">
        <f>IF(datos_limpios[[#This Row],[Seating Capacity ]]&gt;4,"SI","NO")</f>
        <v>SI</v>
      </c>
      <c r="T1415">
        <v>60</v>
      </c>
    </row>
    <row r="1416" spans="1:20" x14ac:dyDescent="0.3">
      <c r="A1416" t="s">
        <v>136</v>
      </c>
      <c r="B1416" t="s">
        <v>1474</v>
      </c>
      <c r="C1416">
        <v>885</v>
      </c>
      <c r="D1416" s="3">
        <v>735000</v>
      </c>
      <c r="E1416" s="1">
        <f>datos_limpios[[#This Row],[Price INR   ]]*0.011</f>
        <v>8084.9999999999991</v>
      </c>
      <c r="F1416">
        <v>2015</v>
      </c>
      <c r="G1416">
        <v>121000</v>
      </c>
      <c r="H1416" t="s">
        <v>21</v>
      </c>
      <c r="I1416" t="s">
        <v>14</v>
      </c>
      <c r="J1416" t="s">
        <v>22</v>
      </c>
      <c r="K1416" t="s">
        <v>16</v>
      </c>
      <c r="L1416" t="s">
        <v>162</v>
      </c>
      <c r="M1416" t="s">
        <v>67</v>
      </c>
      <c r="N1416" s="2" t="str">
        <f t="shared" si="22"/>
        <v/>
      </c>
      <c r="O1416">
        <v>4.585</v>
      </c>
      <c r="P1416">
        <v>1.89</v>
      </c>
      <c r="Q1416">
        <v>1.7849999999999999</v>
      </c>
      <c r="R1416">
        <v>7</v>
      </c>
      <c r="S1416" t="str">
        <f>IF(datos_limpios[[#This Row],[Seating Capacity ]]&gt;4,"SI","NO")</f>
        <v>SI</v>
      </c>
      <c r="T1416">
        <v>70</v>
      </c>
    </row>
    <row r="1417" spans="1:20" x14ac:dyDescent="0.3">
      <c r="A1417" t="s">
        <v>136</v>
      </c>
      <c r="B1417" t="s">
        <v>584</v>
      </c>
      <c r="C1417">
        <v>887</v>
      </c>
      <c r="D1417" s="3">
        <v>775000</v>
      </c>
      <c r="E1417" s="1">
        <f>datos_limpios[[#This Row],[Price INR   ]]*0.011</f>
        <v>8525</v>
      </c>
      <c r="F1417">
        <v>2014</v>
      </c>
      <c r="G1417">
        <v>125000</v>
      </c>
      <c r="H1417" t="s">
        <v>21</v>
      </c>
      <c r="I1417" t="s">
        <v>14</v>
      </c>
      <c r="J1417" t="s">
        <v>22</v>
      </c>
      <c r="K1417" t="s">
        <v>16</v>
      </c>
      <c r="L1417" t="s">
        <v>162</v>
      </c>
      <c r="M1417" t="s">
        <v>163</v>
      </c>
      <c r="N1417" s="2" t="str">
        <f t="shared" si="22"/>
        <v/>
      </c>
      <c r="O1417">
        <v>4.4560000000000004</v>
      </c>
      <c r="P1417">
        <v>1.82</v>
      </c>
      <c r="Q1417">
        <v>1.9950000000000001</v>
      </c>
      <c r="R1417">
        <v>8</v>
      </c>
      <c r="S1417" t="str">
        <f>IF(datos_limpios[[#This Row],[Seating Capacity ]]&gt;4,"SI","NO")</f>
        <v>SI</v>
      </c>
      <c r="T1417">
        <v>60</v>
      </c>
    </row>
    <row r="1418" spans="1:20" x14ac:dyDescent="0.3">
      <c r="A1418" t="s">
        <v>136</v>
      </c>
      <c r="B1418" t="s">
        <v>1190</v>
      </c>
      <c r="C1418">
        <v>888</v>
      </c>
      <c r="D1418" s="3">
        <v>785000</v>
      </c>
      <c r="E1418" s="1">
        <f>datos_limpios[[#This Row],[Price INR   ]]*0.011</f>
        <v>8635</v>
      </c>
      <c r="F1418">
        <v>2017</v>
      </c>
      <c r="G1418">
        <v>44000</v>
      </c>
      <c r="H1418" t="s">
        <v>21</v>
      </c>
      <c r="I1418" t="s">
        <v>14</v>
      </c>
      <c r="J1418" t="s">
        <v>22</v>
      </c>
      <c r="K1418" t="s">
        <v>16</v>
      </c>
      <c r="L1418" t="s">
        <v>189</v>
      </c>
      <c r="M1418" t="s">
        <v>659</v>
      </c>
      <c r="N1418" s="2" t="str">
        <f t="shared" si="22"/>
        <v/>
      </c>
      <c r="O1418">
        <v>3.9950000000000001</v>
      </c>
      <c r="P1418">
        <v>1.835</v>
      </c>
      <c r="Q1418">
        <v>1.839</v>
      </c>
      <c r="R1418">
        <v>7</v>
      </c>
      <c r="S1418" t="str">
        <f>IF(datos_limpios[[#This Row],[Seating Capacity ]]&gt;4,"SI","NO")</f>
        <v>SI</v>
      </c>
      <c r="T1418">
        <v>60</v>
      </c>
    </row>
    <row r="1419" spans="1:20" x14ac:dyDescent="0.3">
      <c r="A1419" t="s">
        <v>136</v>
      </c>
      <c r="B1419" t="s">
        <v>972</v>
      </c>
      <c r="C1419">
        <v>889</v>
      </c>
      <c r="D1419" s="3">
        <v>795000</v>
      </c>
      <c r="E1419" s="1">
        <f>datos_limpios[[#This Row],[Price INR   ]]*0.011</f>
        <v>8745</v>
      </c>
      <c r="F1419">
        <v>2015</v>
      </c>
      <c r="G1419">
        <v>86000</v>
      </c>
      <c r="H1419" t="s">
        <v>21</v>
      </c>
      <c r="I1419" t="s">
        <v>14</v>
      </c>
      <c r="J1419" t="s">
        <v>22</v>
      </c>
      <c r="K1419" t="s">
        <v>23</v>
      </c>
      <c r="L1419" t="s">
        <v>644</v>
      </c>
      <c r="M1419" t="s">
        <v>645</v>
      </c>
      <c r="N1419" s="2" t="str">
        <f t="shared" si="22"/>
        <v/>
      </c>
      <c r="O1419">
        <v>4.4560000000000004</v>
      </c>
      <c r="P1419">
        <v>1.82</v>
      </c>
      <c r="Q1419">
        <v>1.93</v>
      </c>
      <c r="R1419">
        <v>8</v>
      </c>
      <c r="S1419" t="str">
        <f>IF(datos_limpios[[#This Row],[Seating Capacity ]]&gt;4,"SI","NO")</f>
        <v>SI</v>
      </c>
      <c r="T1419">
        <v>60</v>
      </c>
    </row>
    <row r="1420" spans="1:20" x14ac:dyDescent="0.3">
      <c r="A1420" t="s">
        <v>136</v>
      </c>
      <c r="B1420" t="s">
        <v>1269</v>
      </c>
      <c r="C1420">
        <v>892</v>
      </c>
      <c r="D1420" s="3">
        <v>810000</v>
      </c>
      <c r="E1420" s="1">
        <f>datos_limpios[[#This Row],[Price INR   ]]*0.011</f>
        <v>8910</v>
      </c>
      <c r="F1420">
        <v>2012</v>
      </c>
      <c r="G1420">
        <v>47531</v>
      </c>
      <c r="H1420" t="s">
        <v>21</v>
      </c>
      <c r="I1420" t="s">
        <v>14</v>
      </c>
      <c r="J1420" t="s">
        <v>22</v>
      </c>
      <c r="K1420" t="s">
        <v>16</v>
      </c>
      <c r="L1420" t="s">
        <v>162</v>
      </c>
      <c r="M1420" t="s">
        <v>410</v>
      </c>
      <c r="N1420" s="2" t="str">
        <f t="shared" si="22"/>
        <v/>
      </c>
      <c r="O1420">
        <v>4.585</v>
      </c>
      <c r="P1420">
        <v>1.89</v>
      </c>
      <c r="Q1420">
        <v>1.7849999999999999</v>
      </c>
      <c r="R1420">
        <v>7</v>
      </c>
      <c r="S1420" t="str">
        <f>IF(datos_limpios[[#This Row],[Seating Capacity ]]&gt;4,"SI","NO")</f>
        <v>SI</v>
      </c>
      <c r="T1420">
        <v>70</v>
      </c>
    </row>
    <row r="1421" spans="1:20" x14ac:dyDescent="0.3">
      <c r="A1421" t="s">
        <v>136</v>
      </c>
      <c r="B1421" t="s">
        <v>744</v>
      </c>
      <c r="C1421">
        <v>893</v>
      </c>
      <c r="D1421" s="3">
        <v>850000</v>
      </c>
      <c r="E1421" s="1">
        <f>datos_limpios[[#This Row],[Price INR   ]]*0.011</f>
        <v>9350</v>
      </c>
      <c r="F1421">
        <v>2016</v>
      </c>
      <c r="G1421">
        <v>114000</v>
      </c>
      <c r="H1421" t="s">
        <v>21</v>
      </c>
      <c r="I1421" t="s">
        <v>14</v>
      </c>
      <c r="J1421" t="s">
        <v>22</v>
      </c>
      <c r="K1421" t="s">
        <v>16</v>
      </c>
      <c r="L1421" t="s">
        <v>162</v>
      </c>
      <c r="M1421" t="s">
        <v>67</v>
      </c>
      <c r="N1421" s="2" t="str">
        <f t="shared" si="22"/>
        <v/>
      </c>
      <c r="O1421">
        <v>4.585</v>
      </c>
      <c r="P1421">
        <v>1.89</v>
      </c>
      <c r="Q1421">
        <v>1.7849999999999999</v>
      </c>
      <c r="R1421">
        <v>7</v>
      </c>
      <c r="S1421" t="str">
        <f>IF(datos_limpios[[#This Row],[Seating Capacity ]]&gt;4,"SI","NO")</f>
        <v>SI</v>
      </c>
      <c r="T1421">
        <v>70</v>
      </c>
    </row>
    <row r="1422" spans="1:20" x14ac:dyDescent="0.3">
      <c r="A1422" t="s">
        <v>136</v>
      </c>
      <c r="B1422" t="s">
        <v>878</v>
      </c>
      <c r="C1422">
        <v>894</v>
      </c>
      <c r="D1422" s="3">
        <v>850000</v>
      </c>
      <c r="E1422" s="1">
        <f>datos_limpios[[#This Row],[Price INR   ]]*0.011</f>
        <v>9350</v>
      </c>
      <c r="F1422">
        <v>2019</v>
      </c>
      <c r="G1422">
        <v>85641</v>
      </c>
      <c r="H1422" t="s">
        <v>21</v>
      </c>
      <c r="I1422" t="s">
        <v>14</v>
      </c>
      <c r="J1422" t="s">
        <v>22</v>
      </c>
      <c r="K1422" t="s">
        <v>16</v>
      </c>
      <c r="L1422" t="s">
        <v>189</v>
      </c>
      <c r="M1422" t="s">
        <v>659</v>
      </c>
      <c r="N1422" s="2" t="str">
        <f t="shared" si="22"/>
        <v/>
      </c>
      <c r="O1422">
        <v>3.9950000000000001</v>
      </c>
      <c r="P1422">
        <v>1.835</v>
      </c>
      <c r="Q1422">
        <v>1.839</v>
      </c>
      <c r="R1422">
        <v>7</v>
      </c>
      <c r="S1422" t="str">
        <f>IF(datos_limpios[[#This Row],[Seating Capacity ]]&gt;4,"SI","NO")</f>
        <v>SI</v>
      </c>
      <c r="T1422">
        <v>60</v>
      </c>
    </row>
    <row r="1423" spans="1:20" x14ac:dyDescent="0.3">
      <c r="A1423" t="s">
        <v>136</v>
      </c>
      <c r="B1423" t="s">
        <v>1486</v>
      </c>
      <c r="C1423">
        <v>895</v>
      </c>
      <c r="D1423" s="3">
        <v>850000</v>
      </c>
      <c r="E1423" s="1">
        <f>datos_limpios[[#This Row],[Price INR   ]]*0.011</f>
        <v>9350</v>
      </c>
      <c r="F1423">
        <v>2016</v>
      </c>
      <c r="G1423">
        <v>90300</v>
      </c>
      <c r="H1423" t="s">
        <v>21</v>
      </c>
      <c r="I1423" t="s">
        <v>14</v>
      </c>
      <c r="J1423" t="s">
        <v>22</v>
      </c>
      <c r="K1423" t="s">
        <v>16</v>
      </c>
      <c r="L1423" t="s">
        <v>162</v>
      </c>
      <c r="M1423" t="s">
        <v>67</v>
      </c>
      <c r="N1423" s="2" t="str">
        <f t="shared" si="22"/>
        <v/>
      </c>
      <c r="O1423">
        <v>4.585</v>
      </c>
      <c r="P1423">
        <v>1.89</v>
      </c>
      <c r="Q1423">
        <v>1.7849999999999999</v>
      </c>
      <c r="R1423">
        <v>7</v>
      </c>
      <c r="S1423" t="str">
        <f>IF(datos_limpios[[#This Row],[Seating Capacity ]]&gt;4,"SI","NO")</f>
        <v>SI</v>
      </c>
      <c r="T1423">
        <v>70</v>
      </c>
    </row>
    <row r="1424" spans="1:20" x14ac:dyDescent="0.3">
      <c r="A1424" t="s">
        <v>136</v>
      </c>
      <c r="B1424" t="s">
        <v>905</v>
      </c>
      <c r="C1424">
        <v>896</v>
      </c>
      <c r="D1424" s="3">
        <v>865000</v>
      </c>
      <c r="E1424" s="1">
        <f>datos_limpios[[#This Row],[Price INR   ]]*0.011</f>
        <v>9515</v>
      </c>
      <c r="F1424">
        <v>2017</v>
      </c>
      <c r="G1424">
        <v>93000</v>
      </c>
      <c r="H1424" t="s">
        <v>21</v>
      </c>
      <c r="I1424" t="s">
        <v>14</v>
      </c>
      <c r="J1424" t="s">
        <v>22</v>
      </c>
      <c r="K1424" t="s">
        <v>16</v>
      </c>
      <c r="L1424" t="s">
        <v>162</v>
      </c>
      <c r="M1424" t="s">
        <v>410</v>
      </c>
      <c r="N1424" s="2" t="str">
        <f t="shared" si="22"/>
        <v/>
      </c>
      <c r="O1424">
        <v>4.585</v>
      </c>
      <c r="P1424">
        <v>1.89</v>
      </c>
      <c r="Q1424">
        <v>1.7849999999999999</v>
      </c>
      <c r="R1424">
        <v>7</v>
      </c>
      <c r="S1424" t="str">
        <f>IF(datos_limpios[[#This Row],[Seating Capacity ]]&gt;4,"SI","NO")</f>
        <v>SI</v>
      </c>
      <c r="T1424">
        <v>70</v>
      </c>
    </row>
    <row r="1425" spans="1:20" x14ac:dyDescent="0.3">
      <c r="A1425" t="s">
        <v>136</v>
      </c>
      <c r="B1425" t="s">
        <v>137</v>
      </c>
      <c r="C1425">
        <v>897</v>
      </c>
      <c r="D1425" s="3">
        <v>875000</v>
      </c>
      <c r="E1425" s="1">
        <f>datos_limpios[[#This Row],[Price INR   ]]*0.011</f>
        <v>9625</v>
      </c>
      <c r="F1425">
        <v>2018</v>
      </c>
      <c r="G1425">
        <v>24000</v>
      </c>
      <c r="H1425" t="s">
        <v>21</v>
      </c>
      <c r="I1425" t="s">
        <v>14</v>
      </c>
      <c r="J1425" t="s">
        <v>22</v>
      </c>
      <c r="K1425" t="s">
        <v>16</v>
      </c>
      <c r="L1425" t="s">
        <v>138</v>
      </c>
      <c r="M1425" t="s">
        <v>139</v>
      </c>
      <c r="N1425" s="2" t="str">
        <f t="shared" si="22"/>
        <v/>
      </c>
      <c r="O1425">
        <v>3.92</v>
      </c>
      <c r="P1425">
        <v>1.726</v>
      </c>
      <c r="Q1425">
        <v>1.93</v>
      </c>
      <c r="R1425">
        <v>6</v>
      </c>
      <c r="S1425" t="str">
        <f>IF(datos_limpios[[#This Row],[Seating Capacity ]]&gt;4,"SI","NO")</f>
        <v>SI</v>
      </c>
      <c r="T1425">
        <v>60</v>
      </c>
    </row>
    <row r="1426" spans="1:20" x14ac:dyDescent="0.3">
      <c r="A1426" t="s">
        <v>136</v>
      </c>
      <c r="B1426" t="s">
        <v>584</v>
      </c>
      <c r="C1426">
        <v>899</v>
      </c>
      <c r="D1426" s="3">
        <v>875000</v>
      </c>
      <c r="E1426" s="1">
        <f>datos_limpios[[#This Row],[Price INR   ]]*0.011</f>
        <v>9625</v>
      </c>
      <c r="F1426">
        <v>2015</v>
      </c>
      <c r="G1426">
        <v>67000</v>
      </c>
      <c r="H1426" t="s">
        <v>21</v>
      </c>
      <c r="I1426" t="s">
        <v>14</v>
      </c>
      <c r="J1426" t="s">
        <v>22</v>
      </c>
      <c r="K1426" t="s">
        <v>16</v>
      </c>
      <c r="L1426" t="s">
        <v>162</v>
      </c>
      <c r="M1426" t="s">
        <v>163</v>
      </c>
      <c r="N1426" s="2" t="str">
        <f t="shared" si="22"/>
        <v/>
      </c>
      <c r="O1426">
        <v>4.4560000000000004</v>
      </c>
      <c r="P1426">
        <v>1.82</v>
      </c>
      <c r="Q1426">
        <v>1.9950000000000001</v>
      </c>
      <c r="R1426">
        <v>8</v>
      </c>
      <c r="S1426" t="str">
        <f>IF(datos_limpios[[#This Row],[Seating Capacity ]]&gt;4,"SI","NO")</f>
        <v>SI</v>
      </c>
      <c r="T1426">
        <v>60</v>
      </c>
    </row>
    <row r="1427" spans="1:20" x14ac:dyDescent="0.3">
      <c r="A1427" t="s">
        <v>136</v>
      </c>
      <c r="B1427" t="s">
        <v>584</v>
      </c>
      <c r="C1427">
        <v>900</v>
      </c>
      <c r="D1427" s="3">
        <v>875000</v>
      </c>
      <c r="E1427" s="1">
        <f>datos_limpios[[#This Row],[Price INR   ]]*0.011</f>
        <v>9625</v>
      </c>
      <c r="F1427">
        <v>2015</v>
      </c>
      <c r="G1427">
        <v>87000</v>
      </c>
      <c r="H1427" t="s">
        <v>21</v>
      </c>
      <c r="I1427" t="s">
        <v>14</v>
      </c>
      <c r="J1427" t="s">
        <v>22</v>
      </c>
      <c r="K1427" t="s">
        <v>16</v>
      </c>
      <c r="L1427" t="s">
        <v>162</v>
      </c>
      <c r="M1427" t="s">
        <v>163</v>
      </c>
      <c r="N1427" s="2" t="str">
        <f t="shared" si="22"/>
        <v/>
      </c>
      <c r="O1427">
        <v>4.4560000000000004</v>
      </c>
      <c r="P1427">
        <v>1.82</v>
      </c>
      <c r="Q1427">
        <v>1.9950000000000001</v>
      </c>
      <c r="R1427">
        <v>8</v>
      </c>
      <c r="S1427" t="str">
        <f>IF(datos_limpios[[#This Row],[Seating Capacity ]]&gt;4,"SI","NO")</f>
        <v>SI</v>
      </c>
      <c r="T1427">
        <v>60</v>
      </c>
    </row>
    <row r="1428" spans="1:20" x14ac:dyDescent="0.3">
      <c r="A1428" t="s">
        <v>136</v>
      </c>
      <c r="B1428" t="s">
        <v>584</v>
      </c>
      <c r="C1428">
        <v>901</v>
      </c>
      <c r="D1428" s="3">
        <v>925000</v>
      </c>
      <c r="E1428" s="1">
        <f>datos_limpios[[#This Row],[Price INR   ]]*0.011</f>
        <v>10175</v>
      </c>
      <c r="F1428">
        <v>2016</v>
      </c>
      <c r="G1428">
        <v>150000</v>
      </c>
      <c r="H1428" t="s">
        <v>21</v>
      </c>
      <c r="I1428" t="s">
        <v>14</v>
      </c>
      <c r="J1428" t="s">
        <v>22</v>
      </c>
      <c r="K1428" t="s">
        <v>16</v>
      </c>
      <c r="L1428" t="s">
        <v>162</v>
      </c>
      <c r="M1428" t="s">
        <v>163</v>
      </c>
      <c r="N1428" s="2" t="str">
        <f t="shared" si="22"/>
        <v/>
      </c>
      <c r="O1428">
        <v>4.4560000000000004</v>
      </c>
      <c r="P1428">
        <v>1.82</v>
      </c>
      <c r="Q1428">
        <v>1.9950000000000001</v>
      </c>
      <c r="R1428">
        <v>8</v>
      </c>
      <c r="S1428" t="str">
        <f>IF(datos_limpios[[#This Row],[Seating Capacity ]]&gt;4,"SI","NO")</f>
        <v>SI</v>
      </c>
      <c r="T1428">
        <v>60</v>
      </c>
    </row>
    <row r="1429" spans="1:20" x14ac:dyDescent="0.3">
      <c r="A1429" t="s">
        <v>136</v>
      </c>
      <c r="B1429" t="s">
        <v>1190</v>
      </c>
      <c r="C1429">
        <v>903</v>
      </c>
      <c r="D1429" s="3">
        <v>944999</v>
      </c>
      <c r="E1429" s="1">
        <f>datos_limpios[[#This Row],[Price INR   ]]*0.011</f>
        <v>10394.989</v>
      </c>
      <c r="F1429">
        <v>2019</v>
      </c>
      <c r="G1429">
        <v>88000</v>
      </c>
      <c r="H1429" t="s">
        <v>21</v>
      </c>
      <c r="I1429" t="s">
        <v>14</v>
      </c>
      <c r="J1429" t="s">
        <v>22</v>
      </c>
      <c r="K1429" t="s">
        <v>16</v>
      </c>
      <c r="L1429" t="s">
        <v>189</v>
      </c>
      <c r="M1429" t="s">
        <v>659</v>
      </c>
      <c r="N1429" s="2" t="str">
        <f t="shared" si="22"/>
        <v/>
      </c>
      <c r="O1429">
        <v>3.9950000000000001</v>
      </c>
      <c r="P1429">
        <v>1.7949999999999999</v>
      </c>
      <c r="Q1429">
        <v>1.8169999999999999</v>
      </c>
      <c r="R1429">
        <v>7</v>
      </c>
      <c r="S1429" t="str">
        <f>IF(datos_limpios[[#This Row],[Seating Capacity ]]&gt;4,"SI","NO")</f>
        <v>SI</v>
      </c>
      <c r="T1429">
        <v>60</v>
      </c>
    </row>
    <row r="1430" spans="1:20" x14ac:dyDescent="0.3">
      <c r="A1430" t="s">
        <v>136</v>
      </c>
      <c r="B1430" t="s">
        <v>452</v>
      </c>
      <c r="C1430">
        <v>904</v>
      </c>
      <c r="D1430" s="3">
        <v>950000</v>
      </c>
      <c r="E1430" s="1">
        <f>datos_limpios[[#This Row],[Price INR   ]]*0.011</f>
        <v>10450</v>
      </c>
      <c r="F1430">
        <v>2016</v>
      </c>
      <c r="G1430">
        <v>86000</v>
      </c>
      <c r="H1430" t="s">
        <v>21</v>
      </c>
      <c r="I1430" t="s">
        <v>14</v>
      </c>
      <c r="J1430" t="s">
        <v>22</v>
      </c>
      <c r="K1430" t="s">
        <v>16</v>
      </c>
      <c r="L1430" t="s">
        <v>162</v>
      </c>
      <c r="M1430" t="s">
        <v>67</v>
      </c>
      <c r="N1430" s="2" t="str">
        <f t="shared" si="22"/>
        <v/>
      </c>
      <c r="O1430">
        <v>4.585</v>
      </c>
      <c r="P1430">
        <v>1.89</v>
      </c>
      <c r="Q1430">
        <v>1.7849999999999999</v>
      </c>
      <c r="R1430">
        <v>7</v>
      </c>
      <c r="S1430" t="str">
        <f>IF(datos_limpios[[#This Row],[Seating Capacity ]]&gt;4,"SI","NO")</f>
        <v>SI</v>
      </c>
      <c r="T1430">
        <v>70</v>
      </c>
    </row>
    <row r="1431" spans="1:20" x14ac:dyDescent="0.3">
      <c r="A1431" t="s">
        <v>136</v>
      </c>
      <c r="B1431" t="s">
        <v>819</v>
      </c>
      <c r="C1431">
        <v>905</v>
      </c>
      <c r="D1431" s="3">
        <v>950000</v>
      </c>
      <c r="E1431" s="1">
        <f>datos_limpios[[#This Row],[Price INR   ]]*0.011</f>
        <v>10450</v>
      </c>
      <c r="F1431">
        <v>2020</v>
      </c>
      <c r="G1431">
        <v>57400</v>
      </c>
      <c r="H1431" t="s">
        <v>21</v>
      </c>
      <c r="I1431" t="s">
        <v>14</v>
      </c>
      <c r="J1431" t="s">
        <v>22</v>
      </c>
      <c r="K1431" t="s">
        <v>16</v>
      </c>
      <c r="L1431" t="s">
        <v>169</v>
      </c>
      <c r="M1431" t="s">
        <v>243</v>
      </c>
      <c r="N1431" s="2" t="str">
        <f t="shared" si="22"/>
        <v/>
      </c>
      <c r="O1431">
        <v>3.9950000000000001</v>
      </c>
      <c r="P1431">
        <v>1.821</v>
      </c>
      <c r="Q1431">
        <v>1.627</v>
      </c>
      <c r="R1431">
        <v>5</v>
      </c>
      <c r="S1431" t="str">
        <f>IF(datos_limpios[[#This Row],[Seating Capacity ]]&gt;4,"SI","NO")</f>
        <v>SI</v>
      </c>
      <c r="T1431">
        <v>42</v>
      </c>
    </row>
    <row r="1432" spans="1:20" x14ac:dyDescent="0.3">
      <c r="A1432" t="s">
        <v>136</v>
      </c>
      <c r="B1432" t="s">
        <v>1102</v>
      </c>
      <c r="C1432">
        <v>906</v>
      </c>
      <c r="D1432" s="3">
        <v>950000</v>
      </c>
      <c r="E1432" s="1">
        <f>datos_limpios[[#This Row],[Price INR   ]]*0.011</f>
        <v>10450</v>
      </c>
      <c r="F1432">
        <v>2017</v>
      </c>
      <c r="G1432">
        <v>55000</v>
      </c>
      <c r="H1432" t="s">
        <v>21</v>
      </c>
      <c r="I1432" t="s">
        <v>14</v>
      </c>
      <c r="J1432" t="s">
        <v>22</v>
      </c>
      <c r="K1432" t="s">
        <v>23</v>
      </c>
      <c r="L1432" t="s">
        <v>206</v>
      </c>
      <c r="M1432" t="s">
        <v>163</v>
      </c>
      <c r="N1432" s="2" t="str">
        <f t="shared" si="22"/>
        <v/>
      </c>
      <c r="O1432">
        <v>4.4560000000000004</v>
      </c>
      <c r="P1432">
        <v>1.82</v>
      </c>
      <c r="Q1432">
        <v>1.9950000000000001</v>
      </c>
      <c r="R1432">
        <v>8</v>
      </c>
      <c r="S1432" t="str">
        <f>IF(datos_limpios[[#This Row],[Seating Capacity ]]&gt;4,"SI","NO")</f>
        <v>SI</v>
      </c>
      <c r="T1432">
        <v>60</v>
      </c>
    </row>
    <row r="1433" spans="1:20" x14ac:dyDescent="0.3">
      <c r="A1433" t="s">
        <v>136</v>
      </c>
      <c r="B1433" t="s">
        <v>972</v>
      </c>
      <c r="C1433">
        <v>908</v>
      </c>
      <c r="D1433" s="3">
        <v>951000</v>
      </c>
      <c r="E1433" s="1">
        <f>datos_limpios[[#This Row],[Price INR   ]]*0.011</f>
        <v>10461</v>
      </c>
      <c r="F1433">
        <v>2016</v>
      </c>
      <c r="G1433">
        <v>42000</v>
      </c>
      <c r="H1433" t="s">
        <v>21</v>
      </c>
      <c r="I1433" t="s">
        <v>14</v>
      </c>
      <c r="J1433" t="s">
        <v>22</v>
      </c>
      <c r="K1433" t="s">
        <v>16</v>
      </c>
      <c r="L1433" t="s">
        <v>644</v>
      </c>
      <c r="M1433" t="s">
        <v>645</v>
      </c>
      <c r="N1433" s="2" t="str">
        <f t="shared" si="22"/>
        <v/>
      </c>
      <c r="O1433">
        <v>4.4560000000000004</v>
      </c>
      <c r="P1433">
        <v>1.82</v>
      </c>
      <c r="Q1433">
        <v>1.93</v>
      </c>
      <c r="R1433">
        <v>8</v>
      </c>
      <c r="S1433" t="str">
        <f>IF(datos_limpios[[#This Row],[Seating Capacity ]]&gt;4,"SI","NO")</f>
        <v>SI</v>
      </c>
      <c r="T1433">
        <v>60</v>
      </c>
    </row>
    <row r="1434" spans="1:20" x14ac:dyDescent="0.3">
      <c r="A1434" t="s">
        <v>136</v>
      </c>
      <c r="B1434" t="s">
        <v>1356</v>
      </c>
      <c r="C1434">
        <v>912</v>
      </c>
      <c r="D1434" s="3">
        <v>985000</v>
      </c>
      <c r="E1434" s="1">
        <f>datos_limpios[[#This Row],[Price INR   ]]*0.011</f>
        <v>10835</v>
      </c>
      <c r="F1434">
        <v>2017</v>
      </c>
      <c r="G1434">
        <v>68000</v>
      </c>
      <c r="H1434" t="s">
        <v>21</v>
      </c>
      <c r="I1434" t="s">
        <v>14</v>
      </c>
      <c r="J1434" t="s">
        <v>22</v>
      </c>
      <c r="K1434" t="s">
        <v>16</v>
      </c>
      <c r="L1434" t="s">
        <v>162</v>
      </c>
      <c r="M1434" t="s">
        <v>163</v>
      </c>
      <c r="N1434" s="2" t="str">
        <f t="shared" si="22"/>
        <v/>
      </c>
      <c r="O1434">
        <v>4.4560000000000004</v>
      </c>
      <c r="P1434">
        <v>1.82</v>
      </c>
      <c r="Q1434">
        <v>1.9950000000000001</v>
      </c>
      <c r="R1434">
        <v>8</v>
      </c>
      <c r="S1434" t="str">
        <f>IF(datos_limpios[[#This Row],[Seating Capacity ]]&gt;4,"SI","NO")</f>
        <v>SI</v>
      </c>
      <c r="T1434">
        <v>60</v>
      </c>
    </row>
    <row r="1435" spans="1:20" x14ac:dyDescent="0.3">
      <c r="A1435" t="s">
        <v>136</v>
      </c>
      <c r="B1435" t="s">
        <v>851</v>
      </c>
      <c r="C1435">
        <v>914</v>
      </c>
      <c r="D1435" s="3">
        <v>1000000</v>
      </c>
      <c r="E1435" s="1">
        <f>datos_limpios[[#This Row],[Price INR   ]]*0.011</f>
        <v>11000</v>
      </c>
      <c r="F1435">
        <v>2016</v>
      </c>
      <c r="G1435">
        <v>33000</v>
      </c>
      <c r="H1435" t="s">
        <v>21</v>
      </c>
      <c r="I1435" t="s">
        <v>14</v>
      </c>
      <c r="J1435" t="s">
        <v>22</v>
      </c>
      <c r="K1435" t="s">
        <v>16</v>
      </c>
      <c r="L1435" t="s">
        <v>162</v>
      </c>
      <c r="M1435" t="s">
        <v>67</v>
      </c>
      <c r="N1435" s="2" t="str">
        <f t="shared" si="22"/>
        <v/>
      </c>
      <c r="O1435">
        <v>4.585</v>
      </c>
      <c r="P1435">
        <v>1.89</v>
      </c>
      <c r="Q1435">
        <v>1.7849999999999999</v>
      </c>
      <c r="R1435">
        <v>7</v>
      </c>
      <c r="S1435" t="str">
        <f>IF(datos_limpios[[#This Row],[Seating Capacity ]]&gt;4,"SI","NO")</f>
        <v>SI</v>
      </c>
      <c r="T1435">
        <v>70</v>
      </c>
    </row>
    <row r="1436" spans="1:20" x14ac:dyDescent="0.3">
      <c r="A1436" t="s">
        <v>136</v>
      </c>
      <c r="B1436" t="s">
        <v>819</v>
      </c>
      <c r="C1436">
        <v>918</v>
      </c>
      <c r="D1436" s="3">
        <v>1080000</v>
      </c>
      <c r="E1436" s="1">
        <f>datos_limpios[[#This Row],[Price INR   ]]*0.011</f>
        <v>11880</v>
      </c>
      <c r="F1436">
        <v>2020</v>
      </c>
      <c r="G1436">
        <v>52000</v>
      </c>
      <c r="H1436" t="s">
        <v>21</v>
      </c>
      <c r="I1436" t="s">
        <v>14</v>
      </c>
      <c r="J1436" t="s">
        <v>22</v>
      </c>
      <c r="K1436" t="s">
        <v>16</v>
      </c>
      <c r="L1436" t="s">
        <v>169</v>
      </c>
      <c r="M1436" t="s">
        <v>243</v>
      </c>
      <c r="N1436" s="2" t="str">
        <f t="shared" si="22"/>
        <v/>
      </c>
      <c r="O1436">
        <v>3.9950000000000001</v>
      </c>
      <c r="P1436">
        <v>1.821</v>
      </c>
      <c r="Q1436">
        <v>1.627</v>
      </c>
      <c r="R1436">
        <v>5</v>
      </c>
      <c r="S1436" t="str">
        <f>IF(datos_limpios[[#This Row],[Seating Capacity ]]&gt;4,"SI","NO")</f>
        <v>SI</v>
      </c>
      <c r="T1436">
        <v>42</v>
      </c>
    </row>
    <row r="1437" spans="1:20" x14ac:dyDescent="0.3">
      <c r="A1437" t="s">
        <v>136</v>
      </c>
      <c r="B1437" t="s">
        <v>985</v>
      </c>
      <c r="C1437">
        <v>919</v>
      </c>
      <c r="D1437" s="3">
        <v>1090000</v>
      </c>
      <c r="E1437" s="1">
        <f>datos_limpios[[#This Row],[Price INR   ]]*0.011</f>
        <v>11990</v>
      </c>
      <c r="F1437">
        <v>2017</v>
      </c>
      <c r="G1437">
        <v>19000</v>
      </c>
      <c r="H1437" t="s">
        <v>21</v>
      </c>
      <c r="I1437" t="s">
        <v>14</v>
      </c>
      <c r="J1437" t="s">
        <v>22</v>
      </c>
      <c r="K1437" t="s">
        <v>16</v>
      </c>
      <c r="L1437" t="s">
        <v>206</v>
      </c>
      <c r="M1437" t="s">
        <v>163</v>
      </c>
      <c r="N1437" s="2" t="str">
        <f t="shared" si="22"/>
        <v/>
      </c>
      <c r="O1437">
        <v>4.4560000000000004</v>
      </c>
      <c r="P1437">
        <v>1.82</v>
      </c>
      <c r="Q1437">
        <v>1.9950000000000001</v>
      </c>
      <c r="R1437">
        <v>8</v>
      </c>
      <c r="S1437" t="str">
        <f>IF(datos_limpios[[#This Row],[Seating Capacity ]]&gt;4,"SI","NO")</f>
        <v>SI</v>
      </c>
      <c r="T1437">
        <v>60</v>
      </c>
    </row>
    <row r="1438" spans="1:20" x14ac:dyDescent="0.3">
      <c r="A1438" t="s">
        <v>136</v>
      </c>
      <c r="B1438" t="s">
        <v>452</v>
      </c>
      <c r="C1438">
        <v>920</v>
      </c>
      <c r="D1438" s="3">
        <v>1090000</v>
      </c>
      <c r="E1438" s="1">
        <f>datos_limpios[[#This Row],[Price INR   ]]*0.011</f>
        <v>11990</v>
      </c>
      <c r="F1438">
        <v>2017</v>
      </c>
      <c r="G1438">
        <v>144933</v>
      </c>
      <c r="H1438" t="s">
        <v>21</v>
      </c>
      <c r="I1438" t="s">
        <v>14</v>
      </c>
      <c r="J1438" t="s">
        <v>22</v>
      </c>
      <c r="K1438" t="s">
        <v>16</v>
      </c>
      <c r="L1438" t="s">
        <v>162</v>
      </c>
      <c r="M1438" t="s">
        <v>67</v>
      </c>
      <c r="N1438" s="2" t="str">
        <f t="shared" si="22"/>
        <v/>
      </c>
      <c r="O1438">
        <v>4.585</v>
      </c>
      <c r="P1438">
        <v>1.89</v>
      </c>
      <c r="Q1438">
        <v>1.7849999999999999</v>
      </c>
      <c r="R1438">
        <v>7</v>
      </c>
      <c r="S1438" t="str">
        <f>IF(datos_limpios[[#This Row],[Seating Capacity ]]&gt;4,"SI","NO")</f>
        <v>SI</v>
      </c>
      <c r="T1438">
        <v>70</v>
      </c>
    </row>
    <row r="1439" spans="1:20" x14ac:dyDescent="0.3">
      <c r="A1439" t="s">
        <v>136</v>
      </c>
      <c r="B1439" t="s">
        <v>643</v>
      </c>
      <c r="C1439">
        <v>924</v>
      </c>
      <c r="D1439" s="3">
        <v>1121000</v>
      </c>
      <c r="E1439" s="1">
        <f>datos_limpios[[#This Row],[Price INR   ]]*0.011</f>
        <v>12331</v>
      </c>
      <c r="F1439">
        <v>2019</v>
      </c>
      <c r="G1439">
        <v>38000</v>
      </c>
      <c r="H1439" t="s">
        <v>21</v>
      </c>
      <c r="I1439" t="s">
        <v>14</v>
      </c>
      <c r="J1439" t="s">
        <v>22</v>
      </c>
      <c r="K1439" t="s">
        <v>16</v>
      </c>
      <c r="L1439" t="s">
        <v>644</v>
      </c>
      <c r="M1439" t="s">
        <v>645</v>
      </c>
      <c r="N1439" s="2" t="str">
        <f t="shared" si="22"/>
        <v/>
      </c>
      <c r="O1439">
        <v>4.4560000000000004</v>
      </c>
      <c r="P1439">
        <v>1.82</v>
      </c>
      <c r="Q1439">
        <v>1.93</v>
      </c>
      <c r="R1439">
        <v>7</v>
      </c>
      <c r="S1439" t="str">
        <f>IF(datos_limpios[[#This Row],[Seating Capacity ]]&gt;4,"SI","NO")</f>
        <v>SI</v>
      </c>
      <c r="T1439">
        <v>60</v>
      </c>
    </row>
    <row r="1440" spans="1:20" x14ac:dyDescent="0.3">
      <c r="A1440" t="s">
        <v>136</v>
      </c>
      <c r="B1440" t="s">
        <v>355</v>
      </c>
      <c r="C1440">
        <v>926</v>
      </c>
      <c r="D1440" s="3">
        <v>1165000</v>
      </c>
      <c r="E1440" s="1">
        <f>datos_limpios[[#This Row],[Price INR   ]]*0.011</f>
        <v>12815</v>
      </c>
      <c r="F1440">
        <v>2018</v>
      </c>
      <c r="G1440">
        <v>32000</v>
      </c>
      <c r="H1440" t="s">
        <v>21</v>
      </c>
      <c r="I1440" t="s">
        <v>14</v>
      </c>
      <c r="J1440" t="s">
        <v>22</v>
      </c>
      <c r="K1440" t="s">
        <v>16</v>
      </c>
      <c r="L1440" t="s">
        <v>162</v>
      </c>
      <c r="M1440" t="s">
        <v>163</v>
      </c>
      <c r="N1440" s="2" t="str">
        <f t="shared" si="22"/>
        <v/>
      </c>
      <c r="O1440">
        <v>4.4560000000000004</v>
      </c>
      <c r="P1440">
        <v>1.82</v>
      </c>
      <c r="Q1440">
        <v>1.9950000000000001</v>
      </c>
      <c r="R1440">
        <v>7</v>
      </c>
      <c r="S1440" t="str">
        <f>IF(datos_limpios[[#This Row],[Seating Capacity ]]&gt;4,"SI","NO")</f>
        <v>SI</v>
      </c>
      <c r="T1440">
        <v>60</v>
      </c>
    </row>
    <row r="1441" spans="1:20" x14ac:dyDescent="0.3">
      <c r="A1441" t="s">
        <v>136</v>
      </c>
      <c r="B1441" t="s">
        <v>355</v>
      </c>
      <c r="C1441">
        <v>928</v>
      </c>
      <c r="D1441" s="3">
        <v>1190000</v>
      </c>
      <c r="E1441" s="1">
        <f>datos_limpios[[#This Row],[Price INR   ]]*0.011</f>
        <v>13090</v>
      </c>
      <c r="F1441">
        <v>2018</v>
      </c>
      <c r="G1441">
        <v>59000</v>
      </c>
      <c r="H1441" t="s">
        <v>21</v>
      </c>
      <c r="I1441" t="s">
        <v>14</v>
      </c>
      <c r="J1441" t="s">
        <v>22</v>
      </c>
      <c r="K1441" t="s">
        <v>16</v>
      </c>
      <c r="L1441" t="s">
        <v>162</v>
      </c>
      <c r="M1441" t="s">
        <v>163</v>
      </c>
      <c r="N1441" s="2" t="str">
        <f t="shared" si="22"/>
        <v/>
      </c>
      <c r="O1441">
        <v>4.4560000000000004</v>
      </c>
      <c r="P1441">
        <v>1.82</v>
      </c>
      <c r="Q1441">
        <v>1.9950000000000001</v>
      </c>
      <c r="R1441">
        <v>7</v>
      </c>
      <c r="S1441" t="str">
        <f>IF(datos_limpios[[#This Row],[Seating Capacity ]]&gt;4,"SI","NO")</f>
        <v>SI</v>
      </c>
      <c r="T1441">
        <v>60</v>
      </c>
    </row>
    <row r="1442" spans="1:20" x14ac:dyDescent="0.3">
      <c r="A1442" t="s">
        <v>136</v>
      </c>
      <c r="B1442" t="s">
        <v>355</v>
      </c>
      <c r="C1442">
        <v>929</v>
      </c>
      <c r="D1442" s="3">
        <v>1220000</v>
      </c>
      <c r="E1442" s="1">
        <f>datos_limpios[[#This Row],[Price INR   ]]*0.011</f>
        <v>13420</v>
      </c>
      <c r="F1442">
        <v>2020</v>
      </c>
      <c r="G1442">
        <v>35000</v>
      </c>
      <c r="H1442" t="s">
        <v>21</v>
      </c>
      <c r="I1442" t="s">
        <v>14</v>
      </c>
      <c r="J1442" t="s">
        <v>22</v>
      </c>
      <c r="K1442" t="s">
        <v>16</v>
      </c>
      <c r="L1442" t="s">
        <v>162</v>
      </c>
      <c r="M1442" t="s">
        <v>163</v>
      </c>
      <c r="N1442" s="2" t="str">
        <f t="shared" si="22"/>
        <v/>
      </c>
      <c r="O1442">
        <v>4.4560000000000004</v>
      </c>
      <c r="P1442">
        <v>1.82</v>
      </c>
      <c r="Q1442">
        <v>1.9950000000000001</v>
      </c>
      <c r="R1442">
        <v>7</v>
      </c>
      <c r="S1442" t="str">
        <f>IF(datos_limpios[[#This Row],[Seating Capacity ]]&gt;4,"SI","NO")</f>
        <v>SI</v>
      </c>
      <c r="T1442">
        <v>60</v>
      </c>
    </row>
    <row r="1443" spans="1:20" x14ac:dyDescent="0.3">
      <c r="A1443" t="s">
        <v>136</v>
      </c>
      <c r="B1443" t="s">
        <v>355</v>
      </c>
      <c r="C1443">
        <v>930</v>
      </c>
      <c r="D1443" s="3">
        <v>1221000</v>
      </c>
      <c r="E1443" s="1">
        <f>datos_limpios[[#This Row],[Price INR   ]]*0.011</f>
        <v>13431</v>
      </c>
      <c r="F1443">
        <v>2019</v>
      </c>
      <c r="G1443">
        <v>46000</v>
      </c>
      <c r="H1443" t="s">
        <v>21</v>
      </c>
      <c r="I1443" t="s">
        <v>14</v>
      </c>
      <c r="J1443" t="s">
        <v>22</v>
      </c>
      <c r="K1443" t="s">
        <v>16</v>
      </c>
      <c r="L1443" t="s">
        <v>162</v>
      </c>
      <c r="M1443" t="s">
        <v>163</v>
      </c>
      <c r="N1443" s="2" t="str">
        <f t="shared" si="22"/>
        <v/>
      </c>
      <c r="O1443">
        <v>4.4560000000000004</v>
      </c>
      <c r="P1443">
        <v>1.82</v>
      </c>
      <c r="Q1443">
        <v>1.9950000000000001</v>
      </c>
      <c r="R1443">
        <v>7</v>
      </c>
      <c r="S1443" t="str">
        <f>IF(datos_limpios[[#This Row],[Seating Capacity ]]&gt;4,"SI","NO")</f>
        <v>SI</v>
      </c>
      <c r="T1443">
        <v>60</v>
      </c>
    </row>
    <row r="1444" spans="1:20" x14ac:dyDescent="0.3">
      <c r="A1444" t="s">
        <v>136</v>
      </c>
      <c r="B1444" t="s">
        <v>409</v>
      </c>
      <c r="C1444">
        <v>932</v>
      </c>
      <c r="D1444" s="3">
        <v>1270000</v>
      </c>
      <c r="E1444" s="1">
        <f>datos_limpios[[#This Row],[Price INR   ]]*0.011</f>
        <v>13970</v>
      </c>
      <c r="F1444">
        <v>2019</v>
      </c>
      <c r="G1444">
        <v>61805</v>
      </c>
      <c r="H1444" t="s">
        <v>21</v>
      </c>
      <c r="I1444" t="s">
        <v>14</v>
      </c>
      <c r="J1444" t="s">
        <v>22</v>
      </c>
      <c r="K1444" t="s">
        <v>16</v>
      </c>
      <c r="L1444" t="s">
        <v>162</v>
      </c>
      <c r="M1444" t="s">
        <v>410</v>
      </c>
      <c r="N1444" s="2" t="str">
        <f t="shared" si="22"/>
        <v/>
      </c>
      <c r="O1444">
        <v>4.4560000000000004</v>
      </c>
      <c r="P1444">
        <v>1.82</v>
      </c>
      <c r="Q1444">
        <v>1.9950000000000001</v>
      </c>
      <c r="R1444">
        <v>7</v>
      </c>
      <c r="S1444" t="str">
        <f>IF(datos_limpios[[#This Row],[Seating Capacity ]]&gt;4,"SI","NO")</f>
        <v>SI</v>
      </c>
      <c r="T1444">
        <v>60</v>
      </c>
    </row>
    <row r="1445" spans="1:20" x14ac:dyDescent="0.3">
      <c r="A1445" t="s">
        <v>136</v>
      </c>
      <c r="B1445" t="s">
        <v>1148</v>
      </c>
      <c r="C1445">
        <v>933</v>
      </c>
      <c r="D1445" s="3">
        <v>1275000</v>
      </c>
      <c r="E1445" s="1">
        <f>datos_limpios[[#This Row],[Price INR   ]]*0.011</f>
        <v>14025</v>
      </c>
      <c r="F1445">
        <v>2018</v>
      </c>
      <c r="G1445">
        <v>47000</v>
      </c>
      <c r="H1445" t="s">
        <v>21</v>
      </c>
      <c r="I1445" t="s">
        <v>14</v>
      </c>
      <c r="J1445" t="s">
        <v>22</v>
      </c>
      <c r="K1445" t="s">
        <v>16</v>
      </c>
      <c r="L1445" t="s">
        <v>162</v>
      </c>
      <c r="M1445" t="s">
        <v>339</v>
      </c>
      <c r="N1445" s="2" t="str">
        <f t="shared" si="22"/>
        <v/>
      </c>
      <c r="O1445">
        <v>4.585</v>
      </c>
      <c r="P1445">
        <v>1.89</v>
      </c>
      <c r="Q1445">
        <v>1.7849999999999999</v>
      </c>
      <c r="R1445">
        <v>7</v>
      </c>
      <c r="S1445" t="str">
        <f>IF(datos_limpios[[#This Row],[Seating Capacity ]]&gt;4,"SI","NO")</f>
        <v>SI</v>
      </c>
      <c r="T1445">
        <v>70</v>
      </c>
    </row>
    <row r="1446" spans="1:20" x14ac:dyDescent="0.3">
      <c r="A1446" t="s">
        <v>136</v>
      </c>
      <c r="B1446" t="s">
        <v>242</v>
      </c>
      <c r="C1446">
        <v>934</v>
      </c>
      <c r="D1446" s="3">
        <v>1299000</v>
      </c>
      <c r="E1446" s="1">
        <f>datos_limpios[[#This Row],[Price INR   ]]*0.011</f>
        <v>14289</v>
      </c>
      <c r="F1446">
        <v>2020</v>
      </c>
      <c r="G1446">
        <v>31348</v>
      </c>
      <c r="H1446" t="s">
        <v>21</v>
      </c>
      <c r="I1446" t="s">
        <v>14</v>
      </c>
      <c r="J1446" t="s">
        <v>22</v>
      </c>
      <c r="K1446" t="s">
        <v>16</v>
      </c>
      <c r="L1446" t="s">
        <v>169</v>
      </c>
      <c r="M1446" t="s">
        <v>243</v>
      </c>
      <c r="N1446" s="2" t="str">
        <f t="shared" si="22"/>
        <v/>
      </c>
      <c r="O1446">
        <v>3.9950000000000001</v>
      </c>
      <c r="P1446">
        <v>1.821</v>
      </c>
      <c r="Q1446">
        <v>1.627</v>
      </c>
      <c r="R1446">
        <v>5</v>
      </c>
      <c r="S1446" t="str">
        <f>IF(datos_limpios[[#This Row],[Seating Capacity ]]&gt;4,"SI","NO")</f>
        <v>SI</v>
      </c>
      <c r="T1446">
        <v>42</v>
      </c>
    </row>
    <row r="1447" spans="1:20" x14ac:dyDescent="0.3">
      <c r="A1447" t="s">
        <v>136</v>
      </c>
      <c r="B1447" t="s">
        <v>409</v>
      </c>
      <c r="C1447">
        <v>938</v>
      </c>
      <c r="D1447" s="3">
        <v>1475000</v>
      </c>
      <c r="E1447" s="1">
        <f>datos_limpios[[#This Row],[Price INR   ]]*0.011</f>
        <v>16224.999999999998</v>
      </c>
      <c r="F1447">
        <v>2020</v>
      </c>
      <c r="G1447">
        <v>78000</v>
      </c>
      <c r="H1447" t="s">
        <v>21</v>
      </c>
      <c r="I1447" t="s">
        <v>14</v>
      </c>
      <c r="J1447" t="s">
        <v>22</v>
      </c>
      <c r="K1447" t="s">
        <v>16</v>
      </c>
      <c r="L1447" t="s">
        <v>162</v>
      </c>
      <c r="M1447" t="s">
        <v>410</v>
      </c>
      <c r="N1447" s="2" t="str">
        <f t="shared" si="22"/>
        <v/>
      </c>
      <c r="O1447">
        <v>4.4560000000000004</v>
      </c>
      <c r="P1447">
        <v>1.82</v>
      </c>
      <c r="Q1447">
        <v>1.9950000000000001</v>
      </c>
      <c r="R1447">
        <v>7</v>
      </c>
      <c r="S1447" t="str">
        <f>IF(datos_limpios[[#This Row],[Seating Capacity ]]&gt;4,"SI","NO")</f>
        <v>SI</v>
      </c>
      <c r="T1447">
        <v>60</v>
      </c>
    </row>
    <row r="1448" spans="1:20" x14ac:dyDescent="0.3">
      <c r="A1448" t="s">
        <v>136</v>
      </c>
      <c r="B1448" t="s">
        <v>866</v>
      </c>
      <c r="C1448">
        <v>940</v>
      </c>
      <c r="D1448" s="3">
        <v>1485000</v>
      </c>
      <c r="E1448" s="1">
        <f>datos_limpios[[#This Row],[Price INR   ]]*0.011</f>
        <v>16334.999999999998</v>
      </c>
      <c r="F1448">
        <v>2021</v>
      </c>
      <c r="G1448">
        <v>36700</v>
      </c>
      <c r="H1448" t="s">
        <v>21</v>
      </c>
      <c r="I1448" t="s">
        <v>14</v>
      </c>
      <c r="J1448" t="s">
        <v>22</v>
      </c>
      <c r="K1448" t="s">
        <v>16</v>
      </c>
      <c r="L1448" t="s">
        <v>169</v>
      </c>
      <c r="M1448" t="s">
        <v>299</v>
      </c>
      <c r="N1448" s="2" t="str">
        <f t="shared" si="22"/>
        <v/>
      </c>
      <c r="O1448">
        <v>4.585</v>
      </c>
      <c r="P1448">
        <v>1.8660000000000001</v>
      </c>
      <c r="Q1448">
        <v>1.774</v>
      </c>
      <c r="R1448">
        <v>8</v>
      </c>
      <c r="S1448" t="str">
        <f>IF(datos_limpios[[#This Row],[Seating Capacity ]]&gt;4,"SI","NO")</f>
        <v>SI</v>
      </c>
      <c r="T1448">
        <v>45</v>
      </c>
    </row>
    <row r="1449" spans="1:20" x14ac:dyDescent="0.3">
      <c r="A1449" t="s">
        <v>136</v>
      </c>
      <c r="B1449" t="s">
        <v>513</v>
      </c>
      <c r="C1449">
        <v>941</v>
      </c>
      <c r="D1449" s="3">
        <v>1490000</v>
      </c>
      <c r="E1449" s="1">
        <f>datos_limpios[[#This Row],[Price INR   ]]*0.011</f>
        <v>16390</v>
      </c>
      <c r="F1449">
        <v>2018</v>
      </c>
      <c r="G1449">
        <v>68000</v>
      </c>
      <c r="H1449" t="s">
        <v>21</v>
      </c>
      <c r="I1449" t="s">
        <v>14</v>
      </c>
      <c r="J1449" t="s">
        <v>22</v>
      </c>
      <c r="K1449" t="s">
        <v>23</v>
      </c>
      <c r="L1449" t="s">
        <v>162</v>
      </c>
      <c r="M1449" t="s">
        <v>410</v>
      </c>
      <c r="N1449" s="2" t="str">
        <f t="shared" si="22"/>
        <v/>
      </c>
      <c r="O1449">
        <v>4.4560000000000004</v>
      </c>
      <c r="P1449">
        <v>1.82</v>
      </c>
      <c r="Q1449">
        <v>1.9950000000000001</v>
      </c>
      <c r="R1449">
        <v>7</v>
      </c>
      <c r="S1449" t="str">
        <f>IF(datos_limpios[[#This Row],[Seating Capacity ]]&gt;4,"SI","NO")</f>
        <v>SI</v>
      </c>
      <c r="T1449">
        <v>60</v>
      </c>
    </row>
    <row r="1450" spans="1:20" x14ac:dyDescent="0.3">
      <c r="A1450" t="s">
        <v>136</v>
      </c>
      <c r="B1450" t="s">
        <v>1148</v>
      </c>
      <c r="C1450">
        <v>944</v>
      </c>
      <c r="D1450" s="3">
        <v>1500000</v>
      </c>
      <c r="E1450" s="1">
        <f>datos_limpios[[#This Row],[Price INR   ]]*0.011</f>
        <v>16500</v>
      </c>
      <c r="F1450">
        <v>2019</v>
      </c>
      <c r="G1450">
        <v>75000</v>
      </c>
      <c r="H1450" t="s">
        <v>21</v>
      </c>
      <c r="I1450" t="s">
        <v>14</v>
      </c>
      <c r="J1450" t="s">
        <v>22</v>
      </c>
      <c r="K1450" t="s">
        <v>16</v>
      </c>
      <c r="L1450" t="s">
        <v>162</v>
      </c>
      <c r="M1450" t="s">
        <v>339</v>
      </c>
      <c r="N1450" s="2" t="str">
        <f t="shared" si="22"/>
        <v/>
      </c>
      <c r="O1450">
        <v>4.585</v>
      </c>
      <c r="P1450">
        <v>1.89</v>
      </c>
      <c r="Q1450">
        <v>1.7849999999999999</v>
      </c>
      <c r="R1450">
        <v>7</v>
      </c>
      <c r="S1450" t="str">
        <f>IF(datos_limpios[[#This Row],[Seating Capacity ]]&gt;4,"SI","NO")</f>
        <v>SI</v>
      </c>
      <c r="T1450">
        <v>70</v>
      </c>
    </row>
    <row r="1451" spans="1:20" x14ac:dyDescent="0.3">
      <c r="A1451" t="s">
        <v>136</v>
      </c>
      <c r="B1451" t="s">
        <v>1229</v>
      </c>
      <c r="C1451">
        <v>947</v>
      </c>
      <c r="D1451" s="3">
        <v>1550000</v>
      </c>
      <c r="E1451" s="1">
        <f>datos_limpios[[#This Row],[Price INR   ]]*0.011</f>
        <v>17050</v>
      </c>
      <c r="F1451">
        <v>2022</v>
      </c>
      <c r="G1451">
        <v>12000</v>
      </c>
      <c r="H1451" t="s">
        <v>21</v>
      </c>
      <c r="I1451" t="s">
        <v>14</v>
      </c>
      <c r="J1451" t="s">
        <v>22</v>
      </c>
      <c r="K1451" t="s">
        <v>16</v>
      </c>
      <c r="L1451" t="s">
        <v>162</v>
      </c>
      <c r="M1451" t="s">
        <v>1230</v>
      </c>
      <c r="N1451" s="2" t="str">
        <f t="shared" si="22"/>
        <v/>
      </c>
      <c r="O1451">
        <v>4.4560000000000004</v>
      </c>
      <c r="P1451">
        <v>1.82</v>
      </c>
      <c r="Q1451">
        <v>1.9950000000000001</v>
      </c>
      <c r="R1451">
        <v>7</v>
      </c>
      <c r="S1451" t="str">
        <f>IF(datos_limpios[[#This Row],[Seating Capacity ]]&gt;4,"SI","NO")</f>
        <v>SI</v>
      </c>
      <c r="T1451">
        <v>60</v>
      </c>
    </row>
    <row r="1452" spans="1:20" x14ac:dyDescent="0.3">
      <c r="A1452" t="s">
        <v>136</v>
      </c>
      <c r="B1452" t="s">
        <v>338</v>
      </c>
      <c r="C1452">
        <v>964</v>
      </c>
      <c r="D1452" s="3">
        <v>2048999</v>
      </c>
      <c r="E1452" s="1">
        <f>datos_limpios[[#This Row],[Price INR   ]]*0.011</f>
        <v>22538.988999999998</v>
      </c>
      <c r="F1452">
        <v>2020</v>
      </c>
      <c r="G1452">
        <v>45350</v>
      </c>
      <c r="H1452" t="s">
        <v>21</v>
      </c>
      <c r="I1452" t="s">
        <v>43</v>
      </c>
      <c r="J1452" t="s">
        <v>22</v>
      </c>
      <c r="K1452" t="s">
        <v>16</v>
      </c>
      <c r="L1452" t="s">
        <v>162</v>
      </c>
      <c r="M1452" t="s">
        <v>339</v>
      </c>
      <c r="N1452" s="2" t="str">
        <f t="shared" si="22"/>
        <v/>
      </c>
      <c r="O1452">
        <v>4.585</v>
      </c>
      <c r="P1452">
        <v>1.89</v>
      </c>
      <c r="Q1452">
        <v>1.7849999999999999</v>
      </c>
      <c r="R1452">
        <v>7</v>
      </c>
      <c r="S1452" t="str">
        <f>IF(datos_limpios[[#This Row],[Seating Capacity ]]&gt;4,"SI","NO")</f>
        <v>SI</v>
      </c>
      <c r="T1452">
        <v>70</v>
      </c>
    </row>
    <row r="1453" spans="1:20" x14ac:dyDescent="0.3">
      <c r="A1453" t="s">
        <v>136</v>
      </c>
      <c r="B1453" t="s">
        <v>781</v>
      </c>
      <c r="C1453">
        <v>965</v>
      </c>
      <c r="D1453" s="3">
        <v>2540000</v>
      </c>
      <c r="E1453" s="1">
        <f>datos_limpios[[#This Row],[Price INR   ]]*0.011</f>
        <v>27940</v>
      </c>
      <c r="F1453">
        <v>2022</v>
      </c>
      <c r="G1453">
        <v>18000</v>
      </c>
      <c r="H1453" t="s">
        <v>21</v>
      </c>
      <c r="I1453" t="s">
        <v>43</v>
      </c>
      <c r="J1453" t="s">
        <v>22</v>
      </c>
      <c r="K1453" t="s">
        <v>16</v>
      </c>
      <c r="L1453" t="s">
        <v>457</v>
      </c>
      <c r="M1453" t="s">
        <v>782</v>
      </c>
      <c r="N1453" s="2" t="str">
        <f t="shared" si="22"/>
        <v/>
      </c>
      <c r="O1453">
        <v>4.6950000000000003</v>
      </c>
      <c r="P1453">
        <v>1.89</v>
      </c>
      <c r="Q1453">
        <v>1.7549999999999999</v>
      </c>
      <c r="R1453">
        <v>7</v>
      </c>
      <c r="S1453" t="str">
        <f>IF(datos_limpios[[#This Row],[Seating Capacity ]]&gt;4,"SI","NO")</f>
        <v>SI</v>
      </c>
      <c r="T1453">
        <v>60</v>
      </c>
    </row>
    <row r="1454" spans="1:20" x14ac:dyDescent="0.3">
      <c r="A1454" t="s">
        <v>19</v>
      </c>
      <c r="B1454" t="s">
        <v>1416</v>
      </c>
      <c r="C1454">
        <v>986</v>
      </c>
      <c r="D1454" s="3">
        <v>195000</v>
      </c>
      <c r="E1454" s="1">
        <f>datos_limpios[[#This Row],[Price INR   ]]*0.011</f>
        <v>2145</v>
      </c>
      <c r="F1454">
        <v>2011</v>
      </c>
      <c r="G1454">
        <v>75000</v>
      </c>
      <c r="H1454" t="s">
        <v>21</v>
      </c>
      <c r="I1454" t="s">
        <v>14</v>
      </c>
      <c r="J1454" t="s">
        <v>22</v>
      </c>
      <c r="K1454" t="s">
        <v>16</v>
      </c>
      <c r="L1454" t="s">
        <v>24</v>
      </c>
      <c r="M1454" t="s">
        <v>358</v>
      </c>
      <c r="N1454" s="2" t="str">
        <f t="shared" si="22"/>
        <v/>
      </c>
      <c r="O1454">
        <v>3.7149999999999999</v>
      </c>
      <c r="P1454">
        <v>1.68</v>
      </c>
      <c r="Q1454">
        <v>1.62</v>
      </c>
      <c r="R1454">
        <v>5</v>
      </c>
      <c r="S1454" t="str">
        <f>IF(datos_limpios[[#This Row],[Seating Capacity ]]&gt;4,"SI","NO")</f>
        <v>SI</v>
      </c>
      <c r="T1454">
        <v>43</v>
      </c>
    </row>
    <row r="1455" spans="1:20" x14ac:dyDescent="0.3">
      <c r="A1455" t="s">
        <v>19</v>
      </c>
      <c r="B1455" t="s">
        <v>20</v>
      </c>
      <c r="C1455">
        <v>1013</v>
      </c>
      <c r="D1455" s="3">
        <v>260000</v>
      </c>
      <c r="E1455" s="1">
        <f>datos_limpios[[#This Row],[Price INR   ]]*0.011</f>
        <v>2860</v>
      </c>
      <c r="F1455">
        <v>2011</v>
      </c>
      <c r="G1455">
        <v>90000</v>
      </c>
      <c r="H1455" t="s">
        <v>21</v>
      </c>
      <c r="I1455" t="s">
        <v>14</v>
      </c>
      <c r="J1455" t="s">
        <v>22</v>
      </c>
      <c r="K1455" t="s">
        <v>23</v>
      </c>
      <c r="L1455" t="s">
        <v>24</v>
      </c>
      <c r="M1455" t="s">
        <v>25</v>
      </c>
      <c r="N1455" s="2" t="str">
        <f t="shared" si="22"/>
        <v/>
      </c>
      <c r="O1455">
        <v>3.9950000000000001</v>
      </c>
      <c r="P1455">
        <v>1.6950000000000001</v>
      </c>
      <c r="Q1455">
        <v>1.5549999999999999</v>
      </c>
      <c r="R1455">
        <v>5</v>
      </c>
      <c r="S1455" t="str">
        <f>IF(datos_limpios[[#This Row],[Seating Capacity ]]&gt;4,"SI","NO")</f>
        <v>SI</v>
      </c>
      <c r="T1455">
        <v>42</v>
      </c>
    </row>
    <row r="1456" spans="1:20" x14ac:dyDescent="0.3">
      <c r="A1456" t="s">
        <v>19</v>
      </c>
      <c r="B1456" t="s">
        <v>20</v>
      </c>
      <c r="C1456">
        <v>1023</v>
      </c>
      <c r="D1456" s="3">
        <v>275000</v>
      </c>
      <c r="E1456" s="1">
        <f>datos_limpios[[#This Row],[Price INR   ]]*0.011</f>
        <v>3025</v>
      </c>
      <c r="F1456">
        <v>2011</v>
      </c>
      <c r="G1456">
        <v>65000</v>
      </c>
      <c r="H1456" t="s">
        <v>21</v>
      </c>
      <c r="I1456" t="s">
        <v>14</v>
      </c>
      <c r="J1456" t="s">
        <v>22</v>
      </c>
      <c r="K1456" t="s">
        <v>16</v>
      </c>
      <c r="L1456" t="s">
        <v>24</v>
      </c>
      <c r="M1456" t="s">
        <v>25</v>
      </c>
      <c r="N1456" s="2" t="str">
        <f t="shared" si="22"/>
        <v/>
      </c>
      <c r="O1456">
        <v>3.9950000000000001</v>
      </c>
      <c r="P1456">
        <v>1.6950000000000001</v>
      </c>
      <c r="Q1456">
        <v>1.5549999999999999</v>
      </c>
      <c r="R1456">
        <v>5</v>
      </c>
      <c r="S1456" t="str">
        <f>IF(datos_limpios[[#This Row],[Seating Capacity ]]&gt;4,"SI","NO")</f>
        <v>SI</v>
      </c>
      <c r="T1456">
        <v>42</v>
      </c>
    </row>
    <row r="1457" spans="1:20" x14ac:dyDescent="0.3">
      <c r="A1457" t="s">
        <v>19</v>
      </c>
      <c r="B1457" t="s">
        <v>1184</v>
      </c>
      <c r="C1457">
        <v>1039</v>
      </c>
      <c r="D1457" s="3">
        <v>297000</v>
      </c>
      <c r="E1457" s="1">
        <f>datos_limpios[[#This Row],[Price INR   ]]*0.011</f>
        <v>3267</v>
      </c>
      <c r="F1457">
        <v>2013</v>
      </c>
      <c r="G1457">
        <v>84000</v>
      </c>
      <c r="H1457" t="s">
        <v>21</v>
      </c>
      <c r="I1457" t="s">
        <v>14</v>
      </c>
      <c r="J1457" t="s">
        <v>22</v>
      </c>
      <c r="K1457" t="s">
        <v>16</v>
      </c>
      <c r="L1457" t="s">
        <v>24</v>
      </c>
      <c r="M1457" t="s">
        <v>144</v>
      </c>
      <c r="N1457" s="2" t="str">
        <f t="shared" si="22"/>
        <v/>
      </c>
      <c r="O1457">
        <v>4.49</v>
      </c>
      <c r="P1457">
        <v>1.7350000000000001</v>
      </c>
      <c r="Q1457">
        <v>1.56</v>
      </c>
      <c r="R1457">
        <v>5</v>
      </c>
      <c r="S1457" t="str">
        <f>IF(datos_limpios[[#This Row],[Seating Capacity ]]&gt;4,"SI","NO")</f>
        <v>SI</v>
      </c>
      <c r="T1457">
        <v>50</v>
      </c>
    </row>
    <row r="1458" spans="1:20" x14ac:dyDescent="0.3">
      <c r="A1458" t="s">
        <v>19</v>
      </c>
      <c r="B1458" t="s">
        <v>1179</v>
      </c>
      <c r="C1458">
        <v>1056</v>
      </c>
      <c r="D1458" s="3">
        <v>325000</v>
      </c>
      <c r="E1458" s="1">
        <f>datos_limpios[[#This Row],[Price INR   ]]*0.011</f>
        <v>3575</v>
      </c>
      <c r="F1458">
        <v>2010</v>
      </c>
      <c r="G1458">
        <v>82202</v>
      </c>
      <c r="H1458" t="s">
        <v>21</v>
      </c>
      <c r="I1458" t="s">
        <v>14</v>
      </c>
      <c r="J1458" t="s">
        <v>22</v>
      </c>
      <c r="K1458" t="s">
        <v>23</v>
      </c>
      <c r="L1458" t="s">
        <v>24</v>
      </c>
      <c r="M1458" t="s">
        <v>358</v>
      </c>
      <c r="N1458" s="2" t="str">
        <f t="shared" si="22"/>
        <v/>
      </c>
      <c r="O1458">
        <v>4.16</v>
      </c>
      <c r="P1458">
        <v>1.69</v>
      </c>
      <c r="Q1458">
        <v>1.53</v>
      </c>
      <c r="R1458">
        <v>5</v>
      </c>
      <c r="S1458" t="str">
        <f>IF(datos_limpios[[#This Row],[Seating Capacity ]]&gt;4,"SI","NO")</f>
        <v>SI</v>
      </c>
      <c r="T1458">
        <v>43</v>
      </c>
    </row>
    <row r="1459" spans="1:20" x14ac:dyDescent="0.3">
      <c r="A1459" t="s">
        <v>19</v>
      </c>
      <c r="B1459" t="s">
        <v>20</v>
      </c>
      <c r="C1459">
        <v>1073</v>
      </c>
      <c r="D1459" s="3">
        <v>351000</v>
      </c>
      <c r="E1459" s="1">
        <f>datos_limpios[[#This Row],[Price INR   ]]*0.011</f>
        <v>3861</v>
      </c>
      <c r="F1459">
        <v>2013</v>
      </c>
      <c r="G1459">
        <v>42000</v>
      </c>
      <c r="H1459" t="s">
        <v>21</v>
      </c>
      <c r="I1459" t="s">
        <v>14</v>
      </c>
      <c r="J1459" t="s">
        <v>22</v>
      </c>
      <c r="K1459" t="s">
        <v>16</v>
      </c>
      <c r="L1459" t="s">
        <v>24</v>
      </c>
      <c r="M1459" t="s">
        <v>25</v>
      </c>
      <c r="N1459" s="2" t="str">
        <f t="shared" si="22"/>
        <v/>
      </c>
      <c r="O1459">
        <v>3.9950000000000001</v>
      </c>
      <c r="P1459">
        <v>1.6950000000000001</v>
      </c>
      <c r="Q1459">
        <v>1.5549999999999999</v>
      </c>
      <c r="R1459">
        <v>5</v>
      </c>
      <c r="S1459" t="str">
        <f>IF(datos_limpios[[#This Row],[Seating Capacity ]]&gt;4,"SI","NO")</f>
        <v>SI</v>
      </c>
      <c r="T1459">
        <v>42</v>
      </c>
    </row>
    <row r="1460" spans="1:20" x14ac:dyDescent="0.3">
      <c r="A1460" t="s">
        <v>19</v>
      </c>
      <c r="B1460" t="s">
        <v>1316</v>
      </c>
      <c r="C1460">
        <v>1077</v>
      </c>
      <c r="D1460" s="3">
        <v>365000</v>
      </c>
      <c r="E1460" s="1">
        <f>datos_limpios[[#This Row],[Price INR   ]]*0.011</f>
        <v>4014.9999999999995</v>
      </c>
      <c r="F1460">
        <v>2009</v>
      </c>
      <c r="G1460">
        <v>140000</v>
      </c>
      <c r="H1460" t="s">
        <v>21</v>
      </c>
      <c r="I1460" t="s">
        <v>14</v>
      </c>
      <c r="J1460" t="s">
        <v>22</v>
      </c>
      <c r="K1460" t="s">
        <v>23</v>
      </c>
      <c r="L1460" t="s">
        <v>24</v>
      </c>
      <c r="M1460" t="s">
        <v>358</v>
      </c>
      <c r="N1460" s="2" t="str">
        <f t="shared" si="22"/>
        <v/>
      </c>
      <c r="O1460">
        <v>4.16</v>
      </c>
      <c r="P1460">
        <v>1.69</v>
      </c>
      <c r="Q1460">
        <v>1.53</v>
      </c>
      <c r="R1460">
        <v>5</v>
      </c>
      <c r="S1460" t="str">
        <f>IF(datos_limpios[[#This Row],[Seating Capacity ]]&gt;4,"SI","NO")</f>
        <v>SI</v>
      </c>
      <c r="T1460">
        <v>43</v>
      </c>
    </row>
    <row r="1461" spans="1:20" x14ac:dyDescent="0.3">
      <c r="A1461" t="s">
        <v>19</v>
      </c>
      <c r="B1461" t="s">
        <v>20</v>
      </c>
      <c r="C1461">
        <v>1098</v>
      </c>
      <c r="D1461" s="3">
        <v>400000</v>
      </c>
      <c r="E1461" s="1">
        <f>datos_limpios[[#This Row],[Price INR   ]]*0.011</f>
        <v>4400</v>
      </c>
      <c r="F1461">
        <v>2014</v>
      </c>
      <c r="G1461">
        <v>64000</v>
      </c>
      <c r="H1461" t="s">
        <v>21</v>
      </c>
      <c r="I1461" t="s">
        <v>14</v>
      </c>
      <c r="J1461" t="s">
        <v>22</v>
      </c>
      <c r="K1461" t="s">
        <v>16</v>
      </c>
      <c r="L1461" t="s">
        <v>24</v>
      </c>
      <c r="M1461" t="s">
        <v>25</v>
      </c>
      <c r="N1461" s="2" t="str">
        <f t="shared" si="22"/>
        <v/>
      </c>
      <c r="O1461">
        <v>3.9950000000000001</v>
      </c>
      <c r="P1461">
        <v>1.6950000000000001</v>
      </c>
      <c r="Q1461">
        <v>1.5549999999999999</v>
      </c>
      <c r="R1461">
        <v>5</v>
      </c>
      <c r="S1461" t="str">
        <f>IF(datos_limpios[[#This Row],[Seating Capacity ]]&gt;4,"SI","NO")</f>
        <v>SI</v>
      </c>
      <c r="T1461">
        <v>42</v>
      </c>
    </row>
    <row r="1462" spans="1:20" x14ac:dyDescent="0.3">
      <c r="A1462" t="s">
        <v>19</v>
      </c>
      <c r="B1462" t="s">
        <v>518</v>
      </c>
      <c r="C1462">
        <v>1102</v>
      </c>
      <c r="D1462" s="3">
        <v>409999</v>
      </c>
      <c r="E1462" s="1">
        <f>datos_limpios[[#This Row],[Price INR   ]]*0.011</f>
        <v>4509.9889999999996</v>
      </c>
      <c r="F1462">
        <v>2015</v>
      </c>
      <c r="G1462">
        <v>112000</v>
      </c>
      <c r="H1462" t="s">
        <v>21</v>
      </c>
      <c r="I1462" t="s">
        <v>14</v>
      </c>
      <c r="J1462" t="s">
        <v>22</v>
      </c>
      <c r="K1462" t="s">
        <v>16</v>
      </c>
      <c r="L1462" t="s">
        <v>24</v>
      </c>
      <c r="M1462" t="s">
        <v>25</v>
      </c>
      <c r="N1462" s="2" t="str">
        <f t="shared" si="22"/>
        <v/>
      </c>
      <c r="O1462">
        <v>3.85</v>
      </c>
      <c r="P1462">
        <v>1.6950000000000001</v>
      </c>
      <c r="Q1462">
        <v>1.53</v>
      </c>
      <c r="R1462">
        <v>5</v>
      </c>
      <c r="S1462" t="str">
        <f>IF(datos_limpios[[#This Row],[Seating Capacity ]]&gt;4,"SI","NO")</f>
        <v>SI</v>
      </c>
      <c r="T1462">
        <v>42</v>
      </c>
    </row>
    <row r="1463" spans="1:20" x14ac:dyDescent="0.3">
      <c r="A1463" t="s">
        <v>19</v>
      </c>
      <c r="B1463" t="s">
        <v>258</v>
      </c>
      <c r="C1463">
        <v>1113</v>
      </c>
      <c r="D1463" s="3">
        <v>425000</v>
      </c>
      <c r="E1463" s="1">
        <f>datos_limpios[[#This Row],[Price INR   ]]*0.011</f>
        <v>4675</v>
      </c>
      <c r="F1463">
        <v>2012</v>
      </c>
      <c r="G1463">
        <v>78000</v>
      </c>
      <c r="H1463" t="s">
        <v>21</v>
      </c>
      <c r="I1463" t="s">
        <v>14</v>
      </c>
      <c r="J1463" t="s">
        <v>22</v>
      </c>
      <c r="K1463" t="s">
        <v>23</v>
      </c>
      <c r="L1463" t="s">
        <v>24</v>
      </c>
      <c r="M1463" t="s">
        <v>144</v>
      </c>
      <c r="N1463" s="2" t="str">
        <f t="shared" si="22"/>
        <v/>
      </c>
      <c r="O1463">
        <v>4.2649999999999997</v>
      </c>
      <c r="P1463">
        <v>1.6950000000000001</v>
      </c>
      <c r="Q1463">
        <v>1.6850000000000001</v>
      </c>
      <c r="R1463">
        <v>7</v>
      </c>
      <c r="S1463" t="str">
        <f>IF(datos_limpios[[#This Row],[Seating Capacity ]]&gt;4,"SI","NO")</f>
        <v>SI</v>
      </c>
      <c r="T1463">
        <v>45</v>
      </c>
    </row>
    <row r="1464" spans="1:20" x14ac:dyDescent="0.3">
      <c r="A1464" t="s">
        <v>19</v>
      </c>
      <c r="B1464" t="s">
        <v>359</v>
      </c>
      <c r="C1464">
        <v>1114</v>
      </c>
      <c r="D1464" s="3">
        <v>425000</v>
      </c>
      <c r="E1464" s="1">
        <f>datos_limpios[[#This Row],[Price INR   ]]*0.011</f>
        <v>4675</v>
      </c>
      <c r="F1464">
        <v>2013</v>
      </c>
      <c r="G1464">
        <v>26000</v>
      </c>
      <c r="H1464" t="s">
        <v>21</v>
      </c>
      <c r="I1464" t="s">
        <v>14</v>
      </c>
      <c r="J1464" t="s">
        <v>22</v>
      </c>
      <c r="K1464" t="s">
        <v>16</v>
      </c>
      <c r="L1464" t="s">
        <v>24</v>
      </c>
      <c r="M1464" t="s">
        <v>25</v>
      </c>
      <c r="N1464" s="2" t="str">
        <f t="shared" si="22"/>
        <v/>
      </c>
      <c r="O1464">
        <v>3.85</v>
      </c>
      <c r="P1464">
        <v>1.6950000000000001</v>
      </c>
      <c r="Q1464">
        <v>1.53</v>
      </c>
      <c r="R1464">
        <v>5</v>
      </c>
      <c r="S1464" t="str">
        <f>IF(datos_limpios[[#This Row],[Seating Capacity ]]&gt;4,"SI","NO")</f>
        <v>SI</v>
      </c>
      <c r="T1464">
        <v>42</v>
      </c>
    </row>
    <row r="1465" spans="1:20" x14ac:dyDescent="0.3">
      <c r="A1465" t="s">
        <v>19</v>
      </c>
      <c r="B1465" t="s">
        <v>20</v>
      </c>
      <c r="C1465">
        <v>1121</v>
      </c>
      <c r="D1465" s="3">
        <v>425000</v>
      </c>
      <c r="E1465" s="1">
        <f>datos_limpios[[#This Row],[Price INR   ]]*0.011</f>
        <v>4675</v>
      </c>
      <c r="F1465">
        <v>2014</v>
      </c>
      <c r="G1465">
        <v>89000</v>
      </c>
      <c r="H1465" t="s">
        <v>21</v>
      </c>
      <c r="I1465" t="s">
        <v>14</v>
      </c>
      <c r="J1465" t="s">
        <v>22</v>
      </c>
      <c r="K1465" t="s">
        <v>16</v>
      </c>
      <c r="L1465" t="s">
        <v>24</v>
      </c>
      <c r="M1465" t="s">
        <v>25</v>
      </c>
      <c r="N1465" s="2" t="str">
        <f t="shared" si="22"/>
        <v/>
      </c>
      <c r="O1465">
        <v>3.9950000000000001</v>
      </c>
      <c r="P1465">
        <v>1.6950000000000001</v>
      </c>
      <c r="Q1465">
        <v>1.5549999999999999</v>
      </c>
      <c r="R1465">
        <v>5</v>
      </c>
      <c r="S1465" t="str">
        <f>IF(datos_limpios[[#This Row],[Seating Capacity ]]&gt;4,"SI","NO")</f>
        <v>SI</v>
      </c>
      <c r="T1465">
        <v>42</v>
      </c>
    </row>
    <row r="1466" spans="1:20" x14ac:dyDescent="0.3">
      <c r="A1466" t="s">
        <v>19</v>
      </c>
      <c r="B1466" t="s">
        <v>20</v>
      </c>
      <c r="C1466">
        <v>1132</v>
      </c>
      <c r="D1466" s="3">
        <v>450000</v>
      </c>
      <c r="E1466" s="1">
        <f>datos_limpios[[#This Row],[Price INR   ]]*0.011</f>
        <v>4950</v>
      </c>
      <c r="F1466">
        <v>2014</v>
      </c>
      <c r="G1466">
        <v>75000</v>
      </c>
      <c r="H1466" t="s">
        <v>21</v>
      </c>
      <c r="I1466" t="s">
        <v>14</v>
      </c>
      <c r="J1466" t="s">
        <v>22</v>
      </c>
      <c r="K1466" t="s">
        <v>23</v>
      </c>
      <c r="L1466" t="s">
        <v>24</v>
      </c>
      <c r="M1466" t="s">
        <v>25</v>
      </c>
      <c r="N1466" s="2" t="str">
        <f t="shared" si="22"/>
        <v/>
      </c>
      <c r="O1466">
        <v>3.9950000000000001</v>
      </c>
      <c r="P1466">
        <v>1.6950000000000001</v>
      </c>
      <c r="Q1466">
        <v>1.5549999999999999</v>
      </c>
      <c r="R1466">
        <v>5</v>
      </c>
      <c r="S1466" t="str">
        <f>IF(datos_limpios[[#This Row],[Seating Capacity ]]&gt;4,"SI","NO")</f>
        <v>SI</v>
      </c>
      <c r="T1466">
        <v>42</v>
      </c>
    </row>
    <row r="1467" spans="1:20" x14ac:dyDescent="0.3">
      <c r="A1467" t="s">
        <v>19</v>
      </c>
      <c r="B1467" t="s">
        <v>258</v>
      </c>
      <c r="C1467">
        <v>1143</v>
      </c>
      <c r="D1467" s="3">
        <v>459999</v>
      </c>
      <c r="E1467" s="1">
        <f>datos_limpios[[#This Row],[Price INR   ]]*0.011</f>
        <v>5059.9889999999996</v>
      </c>
      <c r="F1467">
        <v>2013</v>
      </c>
      <c r="G1467">
        <v>77000</v>
      </c>
      <c r="H1467" t="s">
        <v>21</v>
      </c>
      <c r="I1467" t="s">
        <v>14</v>
      </c>
      <c r="J1467" t="s">
        <v>22</v>
      </c>
      <c r="K1467" t="s">
        <v>23</v>
      </c>
      <c r="L1467" t="s">
        <v>24</v>
      </c>
      <c r="M1467" t="s">
        <v>144</v>
      </c>
      <c r="N1467" s="2" t="str">
        <f t="shared" si="22"/>
        <v/>
      </c>
      <c r="O1467">
        <v>4.2649999999999997</v>
      </c>
      <c r="P1467">
        <v>1.6950000000000001</v>
      </c>
      <c r="Q1467">
        <v>1.6850000000000001</v>
      </c>
      <c r="R1467">
        <v>7</v>
      </c>
      <c r="S1467" t="str">
        <f>IF(datos_limpios[[#This Row],[Seating Capacity ]]&gt;4,"SI","NO")</f>
        <v>SI</v>
      </c>
      <c r="T1467">
        <v>45</v>
      </c>
    </row>
    <row r="1468" spans="1:20" x14ac:dyDescent="0.3">
      <c r="A1468" t="s">
        <v>19</v>
      </c>
      <c r="B1468" t="s">
        <v>1017</v>
      </c>
      <c r="C1468">
        <v>1154</v>
      </c>
      <c r="D1468" s="3">
        <v>480000</v>
      </c>
      <c r="E1468" s="1">
        <f>datos_limpios[[#This Row],[Price INR   ]]*0.011</f>
        <v>5280</v>
      </c>
      <c r="F1468">
        <v>2016</v>
      </c>
      <c r="G1468">
        <v>85000</v>
      </c>
      <c r="H1468" t="s">
        <v>21</v>
      </c>
      <c r="I1468" t="s">
        <v>14</v>
      </c>
      <c r="J1468" t="s">
        <v>22</v>
      </c>
      <c r="K1468" t="s">
        <v>16</v>
      </c>
      <c r="L1468" t="s">
        <v>24</v>
      </c>
      <c r="M1468" t="s">
        <v>25</v>
      </c>
      <c r="N1468" s="2" t="str">
        <f t="shared" si="22"/>
        <v/>
      </c>
      <c r="O1468">
        <v>3.9950000000000001</v>
      </c>
      <c r="P1468">
        <v>1.6950000000000001</v>
      </c>
      <c r="Q1468">
        <v>1.5549999999999999</v>
      </c>
      <c r="R1468">
        <v>5</v>
      </c>
      <c r="S1468" t="str">
        <f>IF(datos_limpios[[#This Row],[Seating Capacity ]]&gt;4,"SI","NO")</f>
        <v>SI</v>
      </c>
      <c r="T1468">
        <v>42</v>
      </c>
    </row>
    <row r="1469" spans="1:20" x14ac:dyDescent="0.3">
      <c r="A1469" t="s">
        <v>19</v>
      </c>
      <c r="B1469" t="s">
        <v>359</v>
      </c>
      <c r="C1469">
        <v>1159</v>
      </c>
      <c r="D1469" s="3">
        <v>495000</v>
      </c>
      <c r="E1469" s="1">
        <f>datos_limpios[[#This Row],[Price INR   ]]*0.011</f>
        <v>5445</v>
      </c>
      <c r="F1469">
        <v>2017</v>
      </c>
      <c r="G1469">
        <v>38258</v>
      </c>
      <c r="H1469" t="s">
        <v>21</v>
      </c>
      <c r="I1469" t="s">
        <v>14</v>
      </c>
      <c r="J1469" t="s">
        <v>22</v>
      </c>
      <c r="K1469" t="s">
        <v>23</v>
      </c>
      <c r="L1469" t="s">
        <v>24</v>
      </c>
      <c r="M1469" t="s">
        <v>25</v>
      </c>
      <c r="N1469" s="2" t="str">
        <f t="shared" si="22"/>
        <v/>
      </c>
      <c r="O1469">
        <v>3.84</v>
      </c>
      <c r="P1469">
        <v>1.7350000000000001</v>
      </c>
      <c r="Q1469">
        <v>1.53</v>
      </c>
      <c r="R1469">
        <v>5</v>
      </c>
      <c r="S1469" t="str">
        <f>IF(datos_limpios[[#This Row],[Seating Capacity ]]&gt;4,"SI","NO")</f>
        <v>SI</v>
      </c>
      <c r="T1469">
        <v>37</v>
      </c>
    </row>
    <row r="1470" spans="1:20" x14ac:dyDescent="0.3">
      <c r="A1470" t="s">
        <v>19</v>
      </c>
      <c r="B1470" t="s">
        <v>20</v>
      </c>
      <c r="C1470">
        <v>1165</v>
      </c>
      <c r="D1470" s="3">
        <v>500000</v>
      </c>
      <c r="E1470" s="1">
        <f>datos_limpios[[#This Row],[Price INR   ]]*0.011</f>
        <v>5500</v>
      </c>
      <c r="F1470">
        <v>2015</v>
      </c>
      <c r="G1470">
        <v>90000</v>
      </c>
      <c r="H1470" t="s">
        <v>21</v>
      </c>
      <c r="I1470" t="s">
        <v>14</v>
      </c>
      <c r="J1470" t="s">
        <v>22</v>
      </c>
      <c r="K1470" t="s">
        <v>16</v>
      </c>
      <c r="L1470" t="s">
        <v>24</v>
      </c>
      <c r="M1470" t="s">
        <v>25</v>
      </c>
      <c r="N1470" s="2" t="str">
        <f t="shared" si="22"/>
        <v/>
      </c>
      <c r="O1470">
        <v>3.9950000000000001</v>
      </c>
      <c r="P1470">
        <v>1.6950000000000001</v>
      </c>
      <c r="Q1470">
        <v>1.5549999999999999</v>
      </c>
      <c r="R1470">
        <v>5</v>
      </c>
      <c r="S1470" t="str">
        <f>IF(datos_limpios[[#This Row],[Seating Capacity ]]&gt;4,"SI","NO")</f>
        <v>SI</v>
      </c>
      <c r="T1470">
        <v>42</v>
      </c>
    </row>
    <row r="1471" spans="1:20" x14ac:dyDescent="0.3">
      <c r="A1471" t="s">
        <v>19</v>
      </c>
      <c r="B1471" t="s">
        <v>518</v>
      </c>
      <c r="C1471">
        <v>1171</v>
      </c>
      <c r="D1471" s="3">
        <v>515000</v>
      </c>
      <c r="E1471" s="1">
        <f>datos_limpios[[#This Row],[Price INR   ]]*0.011</f>
        <v>5665</v>
      </c>
      <c r="F1471">
        <v>2014</v>
      </c>
      <c r="G1471">
        <v>141334</v>
      </c>
      <c r="H1471" t="s">
        <v>21</v>
      </c>
      <c r="I1471" t="s">
        <v>14</v>
      </c>
      <c r="J1471" t="s">
        <v>22</v>
      </c>
      <c r="K1471" t="s">
        <v>23</v>
      </c>
      <c r="L1471" t="s">
        <v>24</v>
      </c>
      <c r="M1471" t="s">
        <v>25</v>
      </c>
      <c r="N1471" s="2" t="str">
        <f t="shared" si="22"/>
        <v/>
      </c>
      <c r="O1471">
        <v>3.85</v>
      </c>
      <c r="P1471">
        <v>1.6950000000000001</v>
      </c>
      <c r="Q1471">
        <v>1.53</v>
      </c>
      <c r="R1471">
        <v>5</v>
      </c>
      <c r="S1471" t="str">
        <f>IF(datos_limpios[[#This Row],[Seating Capacity ]]&gt;4,"SI","NO")</f>
        <v>SI</v>
      </c>
      <c r="T1471">
        <v>42</v>
      </c>
    </row>
    <row r="1472" spans="1:20" x14ac:dyDescent="0.3">
      <c r="A1472" t="s">
        <v>19</v>
      </c>
      <c r="B1472" t="s">
        <v>1017</v>
      </c>
      <c r="C1472">
        <v>1173</v>
      </c>
      <c r="D1472" s="3">
        <v>520000</v>
      </c>
      <c r="E1472" s="1">
        <f>datos_limpios[[#This Row],[Price INR   ]]*0.011</f>
        <v>5720</v>
      </c>
      <c r="F1472">
        <v>2018</v>
      </c>
      <c r="G1472">
        <v>46000</v>
      </c>
      <c r="H1472" t="s">
        <v>21</v>
      </c>
      <c r="I1472" t="s">
        <v>14</v>
      </c>
      <c r="J1472" t="s">
        <v>22</v>
      </c>
      <c r="K1472" t="s">
        <v>16</v>
      </c>
      <c r="L1472" t="s">
        <v>24</v>
      </c>
      <c r="M1472" t="s">
        <v>25</v>
      </c>
      <c r="N1472" s="2" t="str">
        <f t="shared" si="22"/>
        <v/>
      </c>
      <c r="O1472">
        <v>3.9950000000000001</v>
      </c>
      <c r="P1472">
        <v>1.6950000000000001</v>
      </c>
      <c r="Q1472">
        <v>1.5549999999999999</v>
      </c>
      <c r="R1472">
        <v>5</v>
      </c>
      <c r="S1472" t="str">
        <f>IF(datos_limpios[[#This Row],[Seating Capacity ]]&gt;4,"SI","NO")</f>
        <v>SI</v>
      </c>
      <c r="T1472">
        <v>42</v>
      </c>
    </row>
    <row r="1473" spans="1:20" x14ac:dyDescent="0.3">
      <c r="A1473" t="s">
        <v>19</v>
      </c>
      <c r="B1473" t="s">
        <v>389</v>
      </c>
      <c r="C1473">
        <v>1189</v>
      </c>
      <c r="D1473" s="3">
        <v>550000</v>
      </c>
      <c r="E1473" s="1">
        <f>datos_limpios[[#This Row],[Price INR   ]]*0.011</f>
        <v>6050</v>
      </c>
      <c r="F1473">
        <v>2014</v>
      </c>
      <c r="G1473">
        <v>89000</v>
      </c>
      <c r="H1473" t="s">
        <v>21</v>
      </c>
      <c r="I1473" t="s">
        <v>14</v>
      </c>
      <c r="J1473" t="s">
        <v>22</v>
      </c>
      <c r="K1473" t="s">
        <v>16</v>
      </c>
      <c r="L1473" t="s">
        <v>24</v>
      </c>
      <c r="M1473" t="s">
        <v>25</v>
      </c>
      <c r="N1473" s="2" t="str">
        <f t="shared" si="22"/>
        <v/>
      </c>
      <c r="O1473">
        <v>3.9950000000000001</v>
      </c>
      <c r="P1473">
        <v>1.6950000000000001</v>
      </c>
      <c r="Q1473">
        <v>1.5549999999999999</v>
      </c>
      <c r="R1473">
        <v>5</v>
      </c>
      <c r="S1473" t="str">
        <f>IF(datos_limpios[[#This Row],[Seating Capacity ]]&gt;4,"SI","NO")</f>
        <v>SI</v>
      </c>
      <c r="T1473">
        <v>42</v>
      </c>
    </row>
    <row r="1474" spans="1:20" x14ac:dyDescent="0.3">
      <c r="A1474" t="s">
        <v>19</v>
      </c>
      <c r="B1474" t="s">
        <v>1369</v>
      </c>
      <c r="C1474">
        <v>1197</v>
      </c>
      <c r="D1474" s="3">
        <v>560000</v>
      </c>
      <c r="E1474" s="1">
        <f>datos_limpios[[#This Row],[Price INR   ]]*0.011</f>
        <v>6160</v>
      </c>
      <c r="F1474">
        <v>2018</v>
      </c>
      <c r="G1474">
        <v>84500</v>
      </c>
      <c r="H1474" t="s">
        <v>21</v>
      </c>
      <c r="I1474" t="s">
        <v>14</v>
      </c>
      <c r="J1474" t="s">
        <v>22</v>
      </c>
      <c r="K1474" t="s">
        <v>184</v>
      </c>
      <c r="L1474" t="s">
        <v>24</v>
      </c>
      <c r="M1474" t="s">
        <v>25</v>
      </c>
      <c r="N1474" s="2" t="str">
        <f t="shared" ref="N1474:N1537" si="23">MID(M1474, 1, FIND("@", M1474) - LEN(MID(M1474, 1, FIND("@", M1474) - 1)) - 1)</f>
        <v/>
      </c>
      <c r="O1474">
        <v>3.9950000000000001</v>
      </c>
      <c r="P1474">
        <v>1.7350000000000001</v>
      </c>
      <c r="Q1474">
        <v>1.5149999999999999</v>
      </c>
      <c r="R1474">
        <v>5</v>
      </c>
      <c r="S1474" t="str">
        <f>IF(datos_limpios[[#This Row],[Seating Capacity ]]&gt;4,"SI","NO")</f>
        <v>SI</v>
      </c>
      <c r="T1474">
        <v>37</v>
      </c>
    </row>
    <row r="1475" spans="1:20" x14ac:dyDescent="0.3">
      <c r="A1475" t="s">
        <v>19</v>
      </c>
      <c r="B1475" t="s">
        <v>20</v>
      </c>
      <c r="C1475">
        <v>1211</v>
      </c>
      <c r="D1475" s="3">
        <v>575000</v>
      </c>
      <c r="E1475" s="1">
        <f>datos_limpios[[#This Row],[Price INR   ]]*0.011</f>
        <v>6325</v>
      </c>
      <c r="F1475">
        <v>2017</v>
      </c>
      <c r="G1475">
        <v>35000</v>
      </c>
      <c r="H1475" t="s">
        <v>21</v>
      </c>
      <c r="I1475" t="s">
        <v>14</v>
      </c>
      <c r="J1475" t="s">
        <v>22</v>
      </c>
      <c r="K1475" t="s">
        <v>16</v>
      </c>
      <c r="L1475" t="s">
        <v>24</v>
      </c>
      <c r="M1475" t="s">
        <v>25</v>
      </c>
      <c r="N1475" s="2" t="str">
        <f t="shared" si="23"/>
        <v/>
      </c>
      <c r="O1475">
        <v>3.9950000000000001</v>
      </c>
      <c r="P1475">
        <v>1.6950000000000001</v>
      </c>
      <c r="Q1475">
        <v>1.5549999999999999</v>
      </c>
      <c r="R1475">
        <v>5</v>
      </c>
      <c r="S1475" t="str">
        <f>IF(datos_limpios[[#This Row],[Seating Capacity ]]&gt;4,"SI","NO")</f>
        <v>SI</v>
      </c>
      <c r="T1475">
        <v>42</v>
      </c>
    </row>
    <row r="1476" spans="1:20" x14ac:dyDescent="0.3">
      <c r="A1476" t="s">
        <v>19</v>
      </c>
      <c r="B1476" t="s">
        <v>518</v>
      </c>
      <c r="C1476">
        <v>1221</v>
      </c>
      <c r="D1476" s="3">
        <v>590000</v>
      </c>
      <c r="E1476" s="1">
        <f>datos_limpios[[#This Row],[Price INR   ]]*0.011</f>
        <v>6490</v>
      </c>
      <c r="F1476">
        <v>2014</v>
      </c>
      <c r="G1476">
        <v>86000</v>
      </c>
      <c r="H1476" t="s">
        <v>21</v>
      </c>
      <c r="I1476" t="s">
        <v>14</v>
      </c>
      <c r="J1476" t="s">
        <v>22</v>
      </c>
      <c r="K1476" t="s">
        <v>16</v>
      </c>
      <c r="L1476" t="s">
        <v>24</v>
      </c>
      <c r="M1476" t="s">
        <v>25</v>
      </c>
      <c r="N1476" s="2" t="str">
        <f t="shared" si="23"/>
        <v/>
      </c>
      <c r="O1476">
        <v>3.85</v>
      </c>
      <c r="P1476">
        <v>1.6950000000000001</v>
      </c>
      <c r="Q1476">
        <v>1.53</v>
      </c>
      <c r="R1476">
        <v>5</v>
      </c>
      <c r="S1476" t="str">
        <f>IF(datos_limpios[[#This Row],[Seating Capacity ]]&gt;4,"SI","NO")</f>
        <v>SI</v>
      </c>
      <c r="T1476">
        <v>42</v>
      </c>
    </row>
    <row r="1477" spans="1:20" x14ac:dyDescent="0.3">
      <c r="A1477" t="s">
        <v>19</v>
      </c>
      <c r="B1477" t="s">
        <v>1168</v>
      </c>
      <c r="C1477">
        <v>1222</v>
      </c>
      <c r="D1477" s="3">
        <v>591000</v>
      </c>
      <c r="E1477" s="1">
        <f>datos_limpios[[#This Row],[Price INR   ]]*0.011</f>
        <v>6501</v>
      </c>
      <c r="F1477">
        <v>2015</v>
      </c>
      <c r="G1477">
        <v>65000</v>
      </c>
      <c r="H1477" t="s">
        <v>21</v>
      </c>
      <c r="I1477" t="s">
        <v>14</v>
      </c>
      <c r="J1477" t="s">
        <v>22</v>
      </c>
      <c r="K1477" t="s">
        <v>16</v>
      </c>
      <c r="L1477" t="s">
        <v>24</v>
      </c>
      <c r="M1477" t="s">
        <v>144</v>
      </c>
      <c r="N1477" s="2" t="str">
        <f t="shared" si="23"/>
        <v/>
      </c>
      <c r="O1477">
        <v>4.49</v>
      </c>
      <c r="P1477">
        <v>1.73</v>
      </c>
      <c r="Q1477">
        <v>1.4850000000000001</v>
      </c>
      <c r="R1477">
        <v>5</v>
      </c>
      <c r="S1477" t="str">
        <f>IF(datos_limpios[[#This Row],[Seating Capacity ]]&gt;4,"SI","NO")</f>
        <v>SI</v>
      </c>
      <c r="T1477">
        <v>43</v>
      </c>
    </row>
    <row r="1478" spans="1:20" x14ac:dyDescent="0.3">
      <c r="A1478" t="s">
        <v>19</v>
      </c>
      <c r="B1478" t="s">
        <v>258</v>
      </c>
      <c r="C1478">
        <v>1231</v>
      </c>
      <c r="D1478" s="3">
        <v>600000</v>
      </c>
      <c r="E1478" s="1">
        <f>datos_limpios[[#This Row],[Price INR   ]]*0.011</f>
        <v>6600</v>
      </c>
      <c r="F1478">
        <v>2014</v>
      </c>
      <c r="G1478">
        <v>53213</v>
      </c>
      <c r="H1478" t="s">
        <v>21</v>
      </c>
      <c r="I1478" t="s">
        <v>14</v>
      </c>
      <c r="J1478" t="s">
        <v>22</v>
      </c>
      <c r="K1478" t="s">
        <v>16</v>
      </c>
      <c r="L1478" t="s">
        <v>24</v>
      </c>
      <c r="M1478" t="s">
        <v>144</v>
      </c>
      <c r="N1478" s="2" t="str">
        <f t="shared" si="23"/>
        <v/>
      </c>
      <c r="O1478">
        <v>4.2649999999999997</v>
      </c>
      <c r="P1478">
        <v>1.6950000000000001</v>
      </c>
      <c r="Q1478">
        <v>1.6850000000000001</v>
      </c>
      <c r="R1478">
        <v>7</v>
      </c>
      <c r="S1478" t="str">
        <f>IF(datos_limpios[[#This Row],[Seating Capacity ]]&gt;4,"SI","NO")</f>
        <v>SI</v>
      </c>
      <c r="T1478">
        <v>45</v>
      </c>
    </row>
    <row r="1479" spans="1:20" x14ac:dyDescent="0.3">
      <c r="A1479" t="s">
        <v>19</v>
      </c>
      <c r="B1479" t="s">
        <v>1176</v>
      </c>
      <c r="C1479">
        <v>1237</v>
      </c>
      <c r="D1479" s="3">
        <v>620000</v>
      </c>
      <c r="E1479" s="1">
        <f>datos_limpios[[#This Row],[Price INR   ]]*0.011</f>
        <v>6820</v>
      </c>
      <c r="F1479">
        <v>2016</v>
      </c>
      <c r="G1479">
        <v>85000</v>
      </c>
      <c r="H1479" t="s">
        <v>21</v>
      </c>
      <c r="I1479" t="s">
        <v>14</v>
      </c>
      <c r="J1479" t="s">
        <v>22</v>
      </c>
      <c r="K1479" t="s">
        <v>23</v>
      </c>
      <c r="L1479" t="s">
        <v>215</v>
      </c>
      <c r="M1479" t="s">
        <v>714</v>
      </c>
      <c r="N1479" s="2" t="str">
        <f t="shared" si="23"/>
        <v/>
      </c>
      <c r="O1479">
        <v>4.3</v>
      </c>
      <c r="P1479">
        <v>1.7649999999999999</v>
      </c>
      <c r="Q1479">
        <v>1.59</v>
      </c>
      <c r="R1479">
        <v>5</v>
      </c>
      <c r="S1479" t="str">
        <f>IF(datos_limpios[[#This Row],[Seating Capacity ]]&gt;4,"SI","NO")</f>
        <v>SI</v>
      </c>
      <c r="T1479">
        <v>48</v>
      </c>
    </row>
    <row r="1480" spans="1:20" x14ac:dyDescent="0.3">
      <c r="A1480" t="s">
        <v>19</v>
      </c>
      <c r="B1480" t="s">
        <v>969</v>
      </c>
      <c r="C1480">
        <v>1243</v>
      </c>
      <c r="D1480" s="3">
        <v>625000</v>
      </c>
      <c r="E1480" s="1">
        <f>datos_limpios[[#This Row],[Price INR   ]]*0.011</f>
        <v>6875</v>
      </c>
      <c r="F1480">
        <v>2015</v>
      </c>
      <c r="G1480">
        <v>61000</v>
      </c>
      <c r="H1480" t="s">
        <v>21</v>
      </c>
      <c r="I1480" t="s">
        <v>14</v>
      </c>
      <c r="J1480" t="s">
        <v>22</v>
      </c>
      <c r="K1480" t="s">
        <v>16</v>
      </c>
      <c r="L1480" t="s">
        <v>24</v>
      </c>
      <c r="M1480" t="s">
        <v>144</v>
      </c>
      <c r="N1480" s="2" t="str">
        <f t="shared" si="23"/>
        <v/>
      </c>
      <c r="O1480">
        <v>4.49</v>
      </c>
      <c r="P1480">
        <v>1.73</v>
      </c>
      <c r="Q1480">
        <v>1.4850000000000001</v>
      </c>
      <c r="R1480">
        <v>5</v>
      </c>
      <c r="S1480" t="str">
        <f>IF(datos_limpios[[#This Row],[Seating Capacity ]]&gt;4,"SI","NO")</f>
        <v>SI</v>
      </c>
      <c r="T1480">
        <v>43</v>
      </c>
    </row>
    <row r="1481" spans="1:20" x14ac:dyDescent="0.3">
      <c r="A1481" t="s">
        <v>19</v>
      </c>
      <c r="B1481" t="s">
        <v>1322</v>
      </c>
      <c r="C1481">
        <v>1251</v>
      </c>
      <c r="D1481" s="3">
        <v>635000</v>
      </c>
      <c r="E1481" s="1">
        <f>datos_limpios[[#This Row],[Price INR   ]]*0.011</f>
        <v>6985</v>
      </c>
      <c r="F1481">
        <v>2016</v>
      </c>
      <c r="G1481">
        <v>92000</v>
      </c>
      <c r="H1481" t="s">
        <v>21</v>
      </c>
      <c r="I1481" t="s">
        <v>14</v>
      </c>
      <c r="J1481" t="s">
        <v>22</v>
      </c>
      <c r="K1481" t="s">
        <v>23</v>
      </c>
      <c r="L1481" t="s">
        <v>24</v>
      </c>
      <c r="M1481" t="s">
        <v>144</v>
      </c>
      <c r="N1481" s="2" t="str">
        <f t="shared" si="23"/>
        <v/>
      </c>
      <c r="O1481">
        <v>4.49</v>
      </c>
      <c r="P1481">
        <v>1.73</v>
      </c>
      <c r="Q1481">
        <v>1.4850000000000001</v>
      </c>
      <c r="R1481">
        <v>5</v>
      </c>
      <c r="S1481" t="str">
        <f>IF(datos_limpios[[#This Row],[Seating Capacity ]]&gt;4,"SI","NO")</f>
        <v>SI</v>
      </c>
      <c r="T1481">
        <v>43</v>
      </c>
    </row>
    <row r="1482" spans="1:20" x14ac:dyDescent="0.3">
      <c r="A1482" t="s">
        <v>19</v>
      </c>
      <c r="B1482" t="s">
        <v>1180</v>
      </c>
      <c r="C1482">
        <v>1263</v>
      </c>
      <c r="D1482" s="3">
        <v>650000</v>
      </c>
      <c r="E1482" s="1">
        <f>datos_limpios[[#This Row],[Price INR   ]]*0.011</f>
        <v>7150</v>
      </c>
      <c r="F1482">
        <v>2017</v>
      </c>
      <c r="G1482">
        <v>86000</v>
      </c>
      <c r="H1482" t="s">
        <v>21</v>
      </c>
      <c r="I1482" t="s">
        <v>14</v>
      </c>
      <c r="J1482" t="s">
        <v>22</v>
      </c>
      <c r="K1482" t="s">
        <v>16</v>
      </c>
      <c r="L1482" t="s">
        <v>24</v>
      </c>
      <c r="M1482" t="s">
        <v>144</v>
      </c>
      <c r="N1482" s="2" t="str">
        <f t="shared" si="23"/>
        <v/>
      </c>
      <c r="O1482">
        <v>4.49</v>
      </c>
      <c r="P1482">
        <v>1.73</v>
      </c>
      <c r="Q1482">
        <v>1.4850000000000001</v>
      </c>
      <c r="R1482">
        <v>5</v>
      </c>
      <c r="S1482" t="str">
        <f>IF(datos_limpios[[#This Row],[Seating Capacity ]]&gt;4,"SI","NO")</f>
        <v>SI</v>
      </c>
      <c r="T1482">
        <v>43</v>
      </c>
    </row>
    <row r="1483" spans="1:20" x14ac:dyDescent="0.3">
      <c r="A1483" t="s">
        <v>19</v>
      </c>
      <c r="B1483" t="s">
        <v>1168</v>
      </c>
      <c r="C1483">
        <v>1266</v>
      </c>
      <c r="D1483" s="3">
        <v>650000</v>
      </c>
      <c r="E1483" s="1">
        <f>datos_limpios[[#This Row],[Price INR   ]]*0.011</f>
        <v>7150</v>
      </c>
      <c r="F1483">
        <v>2017</v>
      </c>
      <c r="G1483">
        <v>92000</v>
      </c>
      <c r="H1483" t="s">
        <v>21</v>
      </c>
      <c r="I1483" t="s">
        <v>14</v>
      </c>
      <c r="J1483" t="s">
        <v>22</v>
      </c>
      <c r="K1483" t="s">
        <v>23</v>
      </c>
      <c r="L1483" t="s">
        <v>24</v>
      </c>
      <c r="M1483" t="s">
        <v>144</v>
      </c>
      <c r="N1483" s="2" t="str">
        <f t="shared" si="23"/>
        <v/>
      </c>
      <c r="O1483">
        <v>4.49</v>
      </c>
      <c r="P1483">
        <v>1.73</v>
      </c>
      <c r="Q1483">
        <v>1.4850000000000001</v>
      </c>
      <c r="R1483">
        <v>5</v>
      </c>
      <c r="S1483" t="str">
        <f>IF(datos_limpios[[#This Row],[Seating Capacity ]]&gt;4,"SI","NO")</f>
        <v>SI</v>
      </c>
      <c r="T1483">
        <v>43</v>
      </c>
    </row>
    <row r="1484" spans="1:20" x14ac:dyDescent="0.3">
      <c r="A1484" t="s">
        <v>19</v>
      </c>
      <c r="B1484" t="s">
        <v>918</v>
      </c>
      <c r="C1484">
        <v>1276</v>
      </c>
      <c r="D1484" s="3">
        <v>675000</v>
      </c>
      <c r="E1484" s="1">
        <f>datos_limpios[[#This Row],[Price INR   ]]*0.011</f>
        <v>7425</v>
      </c>
      <c r="F1484">
        <v>2018</v>
      </c>
      <c r="G1484">
        <v>64000</v>
      </c>
      <c r="H1484" t="s">
        <v>21</v>
      </c>
      <c r="I1484" t="s">
        <v>14</v>
      </c>
      <c r="J1484" t="s">
        <v>22</v>
      </c>
      <c r="K1484" t="s">
        <v>16</v>
      </c>
      <c r="L1484" t="s">
        <v>24</v>
      </c>
      <c r="M1484" t="s">
        <v>144</v>
      </c>
      <c r="N1484" s="2" t="str">
        <f t="shared" si="23"/>
        <v/>
      </c>
      <c r="O1484">
        <v>3.9950000000000001</v>
      </c>
      <c r="P1484">
        <v>1.79</v>
      </c>
      <c r="Q1484">
        <v>1.64</v>
      </c>
      <c r="R1484">
        <v>5</v>
      </c>
      <c r="S1484" t="str">
        <f>IF(datos_limpios[[#This Row],[Seating Capacity ]]&gt;4,"SI","NO")</f>
        <v>SI</v>
      </c>
      <c r="T1484">
        <v>48</v>
      </c>
    </row>
    <row r="1485" spans="1:20" x14ac:dyDescent="0.3">
      <c r="A1485" t="s">
        <v>19</v>
      </c>
      <c r="B1485" t="s">
        <v>642</v>
      </c>
      <c r="C1485">
        <v>1280</v>
      </c>
      <c r="D1485" s="3">
        <v>685000</v>
      </c>
      <c r="E1485" s="1">
        <f>datos_limpios[[#This Row],[Price INR   ]]*0.011</f>
        <v>7535</v>
      </c>
      <c r="F1485">
        <v>2018</v>
      </c>
      <c r="G1485">
        <v>92000</v>
      </c>
      <c r="H1485" t="s">
        <v>21</v>
      </c>
      <c r="I1485" t="s">
        <v>43</v>
      </c>
      <c r="J1485" t="s">
        <v>22</v>
      </c>
      <c r="K1485" t="s">
        <v>16</v>
      </c>
      <c r="L1485" t="s">
        <v>24</v>
      </c>
      <c r="M1485" t="s">
        <v>25</v>
      </c>
      <c r="N1485" s="2" t="str">
        <f t="shared" si="23"/>
        <v/>
      </c>
      <c r="O1485">
        <v>3.9950000000000001</v>
      </c>
      <c r="P1485">
        <v>1.7350000000000001</v>
      </c>
      <c r="Q1485">
        <v>1.5149999999999999</v>
      </c>
      <c r="R1485">
        <v>5</v>
      </c>
      <c r="S1485" t="str">
        <f>IF(datos_limpios[[#This Row],[Seating Capacity ]]&gt;4,"SI","NO")</f>
        <v>SI</v>
      </c>
      <c r="T1485">
        <v>37</v>
      </c>
    </row>
    <row r="1486" spans="1:20" x14ac:dyDescent="0.3">
      <c r="A1486" t="s">
        <v>19</v>
      </c>
      <c r="B1486" t="s">
        <v>487</v>
      </c>
      <c r="C1486">
        <v>1296</v>
      </c>
      <c r="D1486" s="3">
        <v>710000</v>
      </c>
      <c r="E1486" s="1">
        <f>datos_limpios[[#This Row],[Price INR   ]]*0.011</f>
        <v>7810</v>
      </c>
      <c r="F1486">
        <v>2017</v>
      </c>
      <c r="G1486">
        <v>73000</v>
      </c>
      <c r="H1486" t="s">
        <v>21</v>
      </c>
      <c r="I1486" t="s">
        <v>14</v>
      </c>
      <c r="J1486" t="s">
        <v>22</v>
      </c>
      <c r="K1486" t="s">
        <v>16</v>
      </c>
      <c r="L1486" t="s">
        <v>24</v>
      </c>
      <c r="M1486" t="s">
        <v>144</v>
      </c>
      <c r="N1486" s="2" t="str">
        <f t="shared" si="23"/>
        <v/>
      </c>
      <c r="O1486">
        <v>3.9950000000000001</v>
      </c>
      <c r="P1486">
        <v>1.79</v>
      </c>
      <c r="Q1486">
        <v>1.64</v>
      </c>
      <c r="R1486">
        <v>5</v>
      </c>
      <c r="S1486" t="str">
        <f>IF(datos_limpios[[#This Row],[Seating Capacity ]]&gt;4,"SI","NO")</f>
        <v>SI</v>
      </c>
      <c r="T1486">
        <v>48</v>
      </c>
    </row>
    <row r="1487" spans="1:20" x14ac:dyDescent="0.3">
      <c r="A1487" t="s">
        <v>19</v>
      </c>
      <c r="B1487" t="s">
        <v>487</v>
      </c>
      <c r="C1487">
        <v>1303</v>
      </c>
      <c r="D1487" s="3">
        <v>725000</v>
      </c>
      <c r="E1487" s="1">
        <f>datos_limpios[[#This Row],[Price INR   ]]*0.011</f>
        <v>7974.9999999999991</v>
      </c>
      <c r="F1487">
        <v>2018</v>
      </c>
      <c r="G1487">
        <v>42000</v>
      </c>
      <c r="H1487" t="s">
        <v>21</v>
      </c>
      <c r="I1487" t="s">
        <v>14</v>
      </c>
      <c r="J1487" t="s">
        <v>22</v>
      </c>
      <c r="K1487" t="s">
        <v>16</v>
      </c>
      <c r="L1487" t="s">
        <v>24</v>
      </c>
      <c r="M1487" t="s">
        <v>144</v>
      </c>
      <c r="N1487" s="2" t="str">
        <f t="shared" si="23"/>
        <v/>
      </c>
      <c r="O1487">
        <v>3.9950000000000001</v>
      </c>
      <c r="P1487">
        <v>1.79</v>
      </c>
      <c r="Q1487">
        <v>1.64</v>
      </c>
      <c r="R1487">
        <v>5</v>
      </c>
      <c r="S1487" t="str">
        <f>IF(datos_limpios[[#This Row],[Seating Capacity ]]&gt;4,"SI","NO")</f>
        <v>SI</v>
      </c>
      <c r="T1487">
        <v>48</v>
      </c>
    </row>
    <row r="1488" spans="1:20" x14ac:dyDescent="0.3">
      <c r="A1488" t="s">
        <v>19</v>
      </c>
      <c r="B1488" t="s">
        <v>836</v>
      </c>
      <c r="C1488">
        <v>1304</v>
      </c>
      <c r="D1488" s="3">
        <v>725000</v>
      </c>
      <c r="E1488" s="1">
        <f>datos_limpios[[#This Row],[Price INR   ]]*0.011</f>
        <v>7974.9999999999991</v>
      </c>
      <c r="F1488">
        <v>2017</v>
      </c>
      <c r="G1488">
        <v>42000</v>
      </c>
      <c r="H1488" t="s">
        <v>21</v>
      </c>
      <c r="I1488" t="s">
        <v>14</v>
      </c>
      <c r="J1488" t="s">
        <v>22</v>
      </c>
      <c r="K1488" t="s">
        <v>16</v>
      </c>
      <c r="L1488" t="s">
        <v>24</v>
      </c>
      <c r="M1488" t="s">
        <v>144</v>
      </c>
      <c r="N1488" s="2" t="str">
        <f t="shared" si="23"/>
        <v/>
      </c>
      <c r="O1488">
        <v>4.2960000000000003</v>
      </c>
      <c r="P1488">
        <v>1.6950000000000001</v>
      </c>
      <c r="Q1488">
        <v>1.6850000000000001</v>
      </c>
      <c r="R1488">
        <v>7</v>
      </c>
      <c r="S1488" t="str">
        <f>IF(datos_limpios[[#This Row],[Seating Capacity ]]&gt;4,"SI","NO")</f>
        <v>SI</v>
      </c>
      <c r="T1488">
        <v>45</v>
      </c>
    </row>
    <row r="1489" spans="1:20" x14ac:dyDescent="0.3">
      <c r="A1489" t="s">
        <v>19</v>
      </c>
      <c r="B1489" t="s">
        <v>487</v>
      </c>
      <c r="C1489">
        <v>1306</v>
      </c>
      <c r="D1489" s="3">
        <v>725000</v>
      </c>
      <c r="E1489" s="1">
        <f>datos_limpios[[#This Row],[Price INR   ]]*0.011</f>
        <v>7974.9999999999991</v>
      </c>
      <c r="F1489">
        <v>2017</v>
      </c>
      <c r="G1489">
        <v>75793</v>
      </c>
      <c r="H1489" t="s">
        <v>21</v>
      </c>
      <c r="I1489" t="s">
        <v>14</v>
      </c>
      <c r="J1489" t="s">
        <v>22</v>
      </c>
      <c r="K1489" t="s">
        <v>16</v>
      </c>
      <c r="L1489" t="s">
        <v>24</v>
      </c>
      <c r="M1489" t="s">
        <v>144</v>
      </c>
      <c r="N1489" s="2" t="str">
        <f t="shared" si="23"/>
        <v/>
      </c>
      <c r="O1489">
        <v>3.9950000000000001</v>
      </c>
      <c r="P1489">
        <v>1.79</v>
      </c>
      <c r="Q1489">
        <v>1.64</v>
      </c>
      <c r="R1489">
        <v>5</v>
      </c>
      <c r="S1489" t="str">
        <f>IF(datos_limpios[[#This Row],[Seating Capacity ]]&gt;4,"SI","NO")</f>
        <v>SI</v>
      </c>
      <c r="T1489">
        <v>48</v>
      </c>
    </row>
    <row r="1490" spans="1:20" x14ac:dyDescent="0.3">
      <c r="A1490" t="s">
        <v>19</v>
      </c>
      <c r="B1490" t="s">
        <v>143</v>
      </c>
      <c r="C1490">
        <v>1308</v>
      </c>
      <c r="D1490" s="3">
        <v>725000</v>
      </c>
      <c r="E1490" s="1">
        <f>datos_limpios[[#This Row],[Price INR   ]]*0.011</f>
        <v>7974.9999999999991</v>
      </c>
      <c r="F1490">
        <v>2016</v>
      </c>
      <c r="G1490">
        <v>57000</v>
      </c>
      <c r="H1490" t="s">
        <v>21</v>
      </c>
      <c r="I1490" t="s">
        <v>14</v>
      </c>
      <c r="J1490" t="s">
        <v>22</v>
      </c>
      <c r="K1490" t="s">
        <v>16</v>
      </c>
      <c r="L1490" t="s">
        <v>24</v>
      </c>
      <c r="M1490" t="s">
        <v>144</v>
      </c>
      <c r="N1490" s="2" t="str">
        <f t="shared" si="23"/>
        <v/>
      </c>
      <c r="O1490">
        <v>4.49</v>
      </c>
      <c r="P1490">
        <v>1.73</v>
      </c>
      <c r="Q1490">
        <v>1.4850000000000001</v>
      </c>
      <c r="R1490">
        <v>5</v>
      </c>
      <c r="S1490" t="str">
        <f>IF(datos_limpios[[#This Row],[Seating Capacity ]]&gt;4,"SI","NO")</f>
        <v>SI</v>
      </c>
      <c r="T1490">
        <v>43</v>
      </c>
    </row>
    <row r="1491" spans="1:20" x14ac:dyDescent="0.3">
      <c r="A1491" t="s">
        <v>19</v>
      </c>
      <c r="B1491" t="s">
        <v>888</v>
      </c>
      <c r="C1491">
        <v>1311</v>
      </c>
      <c r="D1491" s="3">
        <v>725000</v>
      </c>
      <c r="E1491" s="1">
        <f>datos_limpios[[#This Row],[Price INR   ]]*0.011</f>
        <v>7974.9999999999991</v>
      </c>
      <c r="F1491">
        <v>2017</v>
      </c>
      <c r="G1491">
        <v>75000</v>
      </c>
      <c r="H1491" t="s">
        <v>21</v>
      </c>
      <c r="I1491" t="s">
        <v>14</v>
      </c>
      <c r="J1491" t="s">
        <v>22</v>
      </c>
      <c r="K1491" t="s">
        <v>16</v>
      </c>
      <c r="L1491" t="s">
        <v>24</v>
      </c>
      <c r="M1491" t="s">
        <v>144</v>
      </c>
      <c r="N1491" s="2" t="str">
        <f t="shared" si="23"/>
        <v/>
      </c>
      <c r="O1491">
        <v>3.9950000000000001</v>
      </c>
      <c r="P1491">
        <v>1.79</v>
      </c>
      <c r="Q1491">
        <v>1.64</v>
      </c>
      <c r="R1491">
        <v>5</v>
      </c>
      <c r="S1491" t="str">
        <f>IF(datos_limpios[[#This Row],[Seating Capacity ]]&gt;4,"SI","NO")</f>
        <v>SI</v>
      </c>
      <c r="T1491">
        <v>48</v>
      </c>
    </row>
    <row r="1492" spans="1:20" x14ac:dyDescent="0.3">
      <c r="A1492" t="s">
        <v>19</v>
      </c>
      <c r="B1492" t="s">
        <v>836</v>
      </c>
      <c r="C1492">
        <v>1315</v>
      </c>
      <c r="D1492" s="3">
        <v>740000</v>
      </c>
      <c r="E1492" s="1">
        <f>datos_limpios[[#This Row],[Price INR   ]]*0.011</f>
        <v>8139.9999999999991</v>
      </c>
      <c r="F1492">
        <v>2017</v>
      </c>
      <c r="G1492">
        <v>88000</v>
      </c>
      <c r="H1492" t="s">
        <v>21</v>
      </c>
      <c r="I1492" t="s">
        <v>14</v>
      </c>
      <c r="J1492" t="s">
        <v>22</v>
      </c>
      <c r="K1492" t="s">
        <v>16</v>
      </c>
      <c r="L1492" t="s">
        <v>24</v>
      </c>
      <c r="M1492" t="s">
        <v>144</v>
      </c>
      <c r="N1492" s="2" t="str">
        <f t="shared" si="23"/>
        <v/>
      </c>
      <c r="O1492">
        <v>4.2960000000000003</v>
      </c>
      <c r="P1492">
        <v>1.6950000000000001</v>
      </c>
      <c r="Q1492">
        <v>1.6850000000000001</v>
      </c>
      <c r="R1492">
        <v>7</v>
      </c>
      <c r="S1492" t="str">
        <f>IF(datos_limpios[[#This Row],[Seating Capacity ]]&gt;4,"SI","NO")</f>
        <v>SI</v>
      </c>
      <c r="T1492">
        <v>45</v>
      </c>
    </row>
    <row r="1493" spans="1:20" x14ac:dyDescent="0.3">
      <c r="A1493" t="s">
        <v>19</v>
      </c>
      <c r="B1493" t="s">
        <v>487</v>
      </c>
      <c r="C1493">
        <v>1318</v>
      </c>
      <c r="D1493" s="3">
        <v>745000</v>
      </c>
      <c r="E1493" s="1">
        <f>datos_limpios[[#This Row],[Price INR   ]]*0.011</f>
        <v>8195</v>
      </c>
      <c r="F1493">
        <v>2018</v>
      </c>
      <c r="G1493">
        <v>36000</v>
      </c>
      <c r="H1493" t="s">
        <v>21</v>
      </c>
      <c r="I1493" t="s">
        <v>14</v>
      </c>
      <c r="J1493" t="s">
        <v>22</v>
      </c>
      <c r="K1493" t="s">
        <v>16</v>
      </c>
      <c r="L1493" t="s">
        <v>24</v>
      </c>
      <c r="M1493" t="s">
        <v>144</v>
      </c>
      <c r="N1493" s="2" t="str">
        <f t="shared" si="23"/>
        <v/>
      </c>
      <c r="O1493">
        <v>3.9950000000000001</v>
      </c>
      <c r="P1493">
        <v>1.79</v>
      </c>
      <c r="Q1493">
        <v>1.64</v>
      </c>
      <c r="R1493">
        <v>5</v>
      </c>
      <c r="S1493" t="str">
        <f>IF(datos_limpios[[#This Row],[Seating Capacity ]]&gt;4,"SI","NO")</f>
        <v>SI</v>
      </c>
      <c r="T1493">
        <v>48</v>
      </c>
    </row>
    <row r="1494" spans="1:20" x14ac:dyDescent="0.3">
      <c r="A1494" t="s">
        <v>19</v>
      </c>
      <c r="B1494" t="s">
        <v>244</v>
      </c>
      <c r="C1494">
        <v>1329</v>
      </c>
      <c r="D1494" s="3">
        <v>775000</v>
      </c>
      <c r="E1494" s="1">
        <f>datos_limpios[[#This Row],[Price INR   ]]*0.011</f>
        <v>8525</v>
      </c>
      <c r="F1494">
        <v>2019</v>
      </c>
      <c r="G1494">
        <v>80849</v>
      </c>
      <c r="H1494" t="s">
        <v>21</v>
      </c>
      <c r="I1494" t="s">
        <v>14</v>
      </c>
      <c r="J1494" t="s">
        <v>22</v>
      </c>
      <c r="K1494" t="s">
        <v>16</v>
      </c>
      <c r="L1494" t="s">
        <v>24</v>
      </c>
      <c r="M1494" t="s">
        <v>25</v>
      </c>
      <c r="N1494" s="2" t="str">
        <f t="shared" si="23"/>
        <v/>
      </c>
      <c r="O1494">
        <v>3.84</v>
      </c>
      <c r="P1494">
        <v>1.7350000000000001</v>
      </c>
      <c r="Q1494">
        <v>1.53</v>
      </c>
      <c r="R1494">
        <v>5</v>
      </c>
      <c r="S1494" t="str">
        <f>IF(datos_limpios[[#This Row],[Seating Capacity ]]&gt;4,"SI","NO")</f>
        <v>SI</v>
      </c>
      <c r="T1494">
        <v>37</v>
      </c>
    </row>
    <row r="1495" spans="1:20" x14ac:dyDescent="0.3">
      <c r="A1495" t="s">
        <v>19</v>
      </c>
      <c r="B1495" t="s">
        <v>544</v>
      </c>
      <c r="C1495">
        <v>1336</v>
      </c>
      <c r="D1495" s="3">
        <v>790000</v>
      </c>
      <c r="E1495" s="1">
        <f>datos_limpios[[#This Row],[Price INR   ]]*0.011</f>
        <v>8690</v>
      </c>
      <c r="F1495">
        <v>2017</v>
      </c>
      <c r="G1495">
        <v>50000</v>
      </c>
      <c r="H1495" t="s">
        <v>21</v>
      </c>
      <c r="I1495" t="s">
        <v>14</v>
      </c>
      <c r="J1495" t="s">
        <v>22</v>
      </c>
      <c r="K1495" t="s">
        <v>16</v>
      </c>
      <c r="L1495" t="s">
        <v>24</v>
      </c>
      <c r="M1495" t="s">
        <v>144</v>
      </c>
      <c r="N1495" s="2" t="str">
        <f t="shared" si="23"/>
        <v/>
      </c>
      <c r="O1495">
        <v>3.9950000000000001</v>
      </c>
      <c r="P1495">
        <v>1.79</v>
      </c>
      <c r="Q1495">
        <v>1.64</v>
      </c>
      <c r="R1495">
        <v>5</v>
      </c>
      <c r="S1495" t="str">
        <f>IF(datos_limpios[[#This Row],[Seating Capacity ]]&gt;4,"SI","NO")</f>
        <v>SI</v>
      </c>
      <c r="T1495">
        <v>48</v>
      </c>
    </row>
    <row r="1496" spans="1:20" x14ac:dyDescent="0.3">
      <c r="A1496" t="s">
        <v>19</v>
      </c>
      <c r="B1496" t="s">
        <v>1194</v>
      </c>
      <c r="C1496">
        <v>1345</v>
      </c>
      <c r="D1496" s="3">
        <v>811000</v>
      </c>
      <c r="E1496" s="1">
        <f>datos_limpios[[#This Row],[Price INR   ]]*0.011</f>
        <v>8921</v>
      </c>
      <c r="F1496">
        <v>2018</v>
      </c>
      <c r="G1496">
        <v>44153</v>
      </c>
      <c r="H1496" t="s">
        <v>21</v>
      </c>
      <c r="I1496" t="s">
        <v>14</v>
      </c>
      <c r="J1496" t="s">
        <v>22</v>
      </c>
      <c r="K1496" t="s">
        <v>16</v>
      </c>
      <c r="L1496" t="s">
        <v>24</v>
      </c>
      <c r="M1496" t="s">
        <v>144</v>
      </c>
      <c r="N1496" s="2" t="str">
        <f t="shared" si="23"/>
        <v/>
      </c>
      <c r="O1496">
        <v>4.3949999999999996</v>
      </c>
      <c r="P1496">
        <v>1.7350000000000001</v>
      </c>
      <c r="Q1496">
        <v>1.69</v>
      </c>
      <c r="R1496">
        <v>7</v>
      </c>
      <c r="S1496" t="str">
        <f>IF(datos_limpios[[#This Row],[Seating Capacity ]]&gt;4,"SI","NO")</f>
        <v>SI</v>
      </c>
      <c r="T1496">
        <v>45</v>
      </c>
    </row>
    <row r="1497" spans="1:20" x14ac:dyDescent="0.3">
      <c r="A1497" t="s">
        <v>19</v>
      </c>
      <c r="B1497" t="s">
        <v>487</v>
      </c>
      <c r="C1497">
        <v>1349</v>
      </c>
      <c r="D1497" s="3">
        <v>825000</v>
      </c>
      <c r="E1497" s="1">
        <f>datos_limpios[[#This Row],[Price INR   ]]*0.011</f>
        <v>9075</v>
      </c>
      <c r="F1497">
        <v>2018</v>
      </c>
      <c r="G1497">
        <v>48174</v>
      </c>
      <c r="H1497" t="s">
        <v>21</v>
      </c>
      <c r="I1497" t="s">
        <v>14</v>
      </c>
      <c r="J1497" t="s">
        <v>22</v>
      </c>
      <c r="K1497" t="s">
        <v>16</v>
      </c>
      <c r="L1497" t="s">
        <v>24</v>
      </c>
      <c r="M1497" t="s">
        <v>144</v>
      </c>
      <c r="N1497" s="2" t="str">
        <f t="shared" si="23"/>
        <v/>
      </c>
      <c r="O1497">
        <v>3.9950000000000001</v>
      </c>
      <c r="P1497">
        <v>1.79</v>
      </c>
      <c r="Q1497">
        <v>1.64</v>
      </c>
      <c r="R1497">
        <v>5</v>
      </c>
      <c r="S1497" t="str">
        <f>IF(datos_limpios[[#This Row],[Seating Capacity ]]&gt;4,"SI","NO")</f>
        <v>SI</v>
      </c>
      <c r="T1497">
        <v>48</v>
      </c>
    </row>
    <row r="1498" spans="1:20" x14ac:dyDescent="0.3">
      <c r="A1498" t="s">
        <v>19</v>
      </c>
      <c r="B1498" t="s">
        <v>487</v>
      </c>
      <c r="C1498">
        <v>1352</v>
      </c>
      <c r="D1498" s="3">
        <v>825000</v>
      </c>
      <c r="E1498" s="1">
        <f>datos_limpios[[#This Row],[Price INR   ]]*0.011</f>
        <v>9075</v>
      </c>
      <c r="F1498">
        <v>2019</v>
      </c>
      <c r="G1498">
        <v>81300</v>
      </c>
      <c r="H1498" t="s">
        <v>21</v>
      </c>
      <c r="I1498" t="s">
        <v>14</v>
      </c>
      <c r="J1498" t="s">
        <v>22</v>
      </c>
      <c r="K1498" t="s">
        <v>16</v>
      </c>
      <c r="L1498" t="s">
        <v>24</v>
      </c>
      <c r="M1498" t="s">
        <v>144</v>
      </c>
      <c r="N1498" s="2" t="str">
        <f t="shared" si="23"/>
        <v/>
      </c>
      <c r="O1498">
        <v>3.9950000000000001</v>
      </c>
      <c r="P1498">
        <v>1.79</v>
      </c>
      <c r="Q1498">
        <v>1.64</v>
      </c>
      <c r="R1498">
        <v>5</v>
      </c>
      <c r="S1498" t="str">
        <f>IF(datos_limpios[[#This Row],[Seating Capacity ]]&gt;4,"SI","NO")</f>
        <v>SI</v>
      </c>
      <c r="T1498">
        <v>48</v>
      </c>
    </row>
    <row r="1499" spans="1:20" x14ac:dyDescent="0.3">
      <c r="A1499" t="s">
        <v>19</v>
      </c>
      <c r="B1499" t="s">
        <v>307</v>
      </c>
      <c r="C1499">
        <v>1362</v>
      </c>
      <c r="D1499" s="3">
        <v>865000</v>
      </c>
      <c r="E1499" s="1">
        <f>datos_limpios[[#This Row],[Price INR   ]]*0.011</f>
        <v>9515</v>
      </c>
      <c r="F1499">
        <v>2016</v>
      </c>
      <c r="G1499">
        <v>67000</v>
      </c>
      <c r="H1499" t="s">
        <v>21</v>
      </c>
      <c r="I1499" t="s">
        <v>14</v>
      </c>
      <c r="J1499" t="s">
        <v>22</v>
      </c>
      <c r="K1499" t="s">
        <v>16</v>
      </c>
      <c r="L1499" t="s">
        <v>24</v>
      </c>
      <c r="M1499" t="s">
        <v>144</v>
      </c>
      <c r="N1499" s="2" t="str">
        <f t="shared" si="23"/>
        <v/>
      </c>
      <c r="O1499">
        <v>4.2960000000000003</v>
      </c>
      <c r="P1499">
        <v>1.6950000000000001</v>
      </c>
      <c r="Q1499">
        <v>1.6850000000000001</v>
      </c>
      <c r="R1499">
        <v>7</v>
      </c>
      <c r="S1499" t="str">
        <f>IF(datos_limpios[[#This Row],[Seating Capacity ]]&gt;4,"SI","NO")</f>
        <v>SI</v>
      </c>
      <c r="T1499">
        <v>45</v>
      </c>
    </row>
    <row r="1500" spans="1:20" x14ac:dyDescent="0.3">
      <c r="A1500" t="s">
        <v>19</v>
      </c>
      <c r="B1500" t="s">
        <v>544</v>
      </c>
      <c r="C1500">
        <v>1364</v>
      </c>
      <c r="D1500" s="3">
        <v>875000</v>
      </c>
      <c r="E1500" s="1">
        <f>datos_limpios[[#This Row],[Price INR   ]]*0.011</f>
        <v>9625</v>
      </c>
      <c r="F1500">
        <v>2018</v>
      </c>
      <c r="G1500">
        <v>82000</v>
      </c>
      <c r="H1500" t="s">
        <v>21</v>
      </c>
      <c r="I1500" t="s">
        <v>14</v>
      </c>
      <c r="J1500" t="s">
        <v>22</v>
      </c>
      <c r="K1500" t="s">
        <v>16</v>
      </c>
      <c r="L1500" t="s">
        <v>24</v>
      </c>
      <c r="M1500" t="s">
        <v>144</v>
      </c>
      <c r="N1500" s="2" t="str">
        <f t="shared" si="23"/>
        <v/>
      </c>
      <c r="O1500">
        <v>3.9950000000000001</v>
      </c>
      <c r="P1500">
        <v>1.79</v>
      </c>
      <c r="Q1500">
        <v>1.64</v>
      </c>
      <c r="R1500">
        <v>5</v>
      </c>
      <c r="S1500" t="str">
        <f>IF(datos_limpios[[#This Row],[Seating Capacity ]]&gt;4,"SI","NO")</f>
        <v>SI</v>
      </c>
      <c r="T1500">
        <v>48</v>
      </c>
    </row>
    <row r="1501" spans="1:20" x14ac:dyDescent="0.3">
      <c r="A1501" t="s">
        <v>19</v>
      </c>
      <c r="B1501" t="s">
        <v>759</v>
      </c>
      <c r="C1501">
        <v>1367</v>
      </c>
      <c r="D1501" s="3">
        <v>894999</v>
      </c>
      <c r="E1501" s="1">
        <f>datos_limpios[[#This Row],[Price INR   ]]*0.011</f>
        <v>9844.9889999999996</v>
      </c>
      <c r="F1501">
        <v>2019</v>
      </c>
      <c r="G1501">
        <v>46000</v>
      </c>
      <c r="H1501" t="s">
        <v>21</v>
      </c>
      <c r="I1501" t="s">
        <v>43</v>
      </c>
      <c r="J1501" t="s">
        <v>22</v>
      </c>
      <c r="K1501" t="s">
        <v>16</v>
      </c>
      <c r="L1501" t="s">
        <v>24</v>
      </c>
      <c r="M1501" t="s">
        <v>144</v>
      </c>
      <c r="N1501" s="2" t="str">
        <f t="shared" si="23"/>
        <v/>
      </c>
      <c r="O1501">
        <v>3.9950000000000001</v>
      </c>
      <c r="P1501">
        <v>1.79</v>
      </c>
      <c r="Q1501">
        <v>1.64</v>
      </c>
      <c r="R1501">
        <v>5</v>
      </c>
      <c r="S1501" t="str">
        <f>IF(datos_limpios[[#This Row],[Seating Capacity ]]&gt;4,"SI","NO")</f>
        <v>SI</v>
      </c>
      <c r="T1501">
        <v>48</v>
      </c>
    </row>
    <row r="1502" spans="1:20" x14ac:dyDescent="0.3">
      <c r="A1502" t="s">
        <v>19</v>
      </c>
      <c r="B1502" t="s">
        <v>845</v>
      </c>
      <c r="C1502">
        <v>1369</v>
      </c>
      <c r="D1502" s="3">
        <v>910000</v>
      </c>
      <c r="E1502" s="1">
        <f>datos_limpios[[#This Row],[Price INR   ]]*0.011</f>
        <v>10010</v>
      </c>
      <c r="F1502">
        <v>2019</v>
      </c>
      <c r="G1502">
        <v>76000</v>
      </c>
      <c r="H1502" t="s">
        <v>21</v>
      </c>
      <c r="I1502" t="s">
        <v>14</v>
      </c>
      <c r="J1502" t="s">
        <v>22</v>
      </c>
      <c r="K1502" t="s">
        <v>16</v>
      </c>
      <c r="L1502" t="s">
        <v>201</v>
      </c>
      <c r="M1502" t="s">
        <v>846</v>
      </c>
      <c r="N1502" s="2" t="str">
        <f t="shared" si="23"/>
        <v/>
      </c>
      <c r="O1502">
        <v>4.49</v>
      </c>
      <c r="P1502">
        <v>1.73</v>
      </c>
      <c r="Q1502">
        <v>1.4850000000000001</v>
      </c>
      <c r="R1502">
        <v>5</v>
      </c>
      <c r="S1502" t="str">
        <f>IF(datos_limpios[[#This Row],[Seating Capacity ]]&gt;4,"SI","NO")</f>
        <v>SI</v>
      </c>
      <c r="T1502">
        <v>43</v>
      </c>
    </row>
    <row r="1503" spans="1:20" x14ac:dyDescent="0.3">
      <c r="A1503" t="s">
        <v>19</v>
      </c>
      <c r="B1503" t="s">
        <v>676</v>
      </c>
      <c r="C1503">
        <v>1373</v>
      </c>
      <c r="D1503" s="3">
        <v>950000</v>
      </c>
      <c r="E1503" s="1">
        <f>datos_limpios[[#This Row],[Price INR   ]]*0.011</f>
        <v>10450</v>
      </c>
      <c r="F1503">
        <v>2020</v>
      </c>
      <c r="G1503">
        <v>55055</v>
      </c>
      <c r="H1503" t="s">
        <v>21</v>
      </c>
      <c r="I1503" t="s">
        <v>14</v>
      </c>
      <c r="J1503" t="s">
        <v>22</v>
      </c>
      <c r="K1503" t="s">
        <v>16</v>
      </c>
      <c r="L1503" t="s">
        <v>24</v>
      </c>
      <c r="M1503" t="s">
        <v>144</v>
      </c>
      <c r="N1503" s="2" t="str">
        <f t="shared" si="23"/>
        <v/>
      </c>
      <c r="O1503">
        <v>4.3</v>
      </c>
      <c r="P1503">
        <v>1.7849999999999999</v>
      </c>
      <c r="Q1503">
        <v>1.595</v>
      </c>
      <c r="R1503">
        <v>5</v>
      </c>
      <c r="S1503" t="str">
        <f>IF(datos_limpios[[#This Row],[Seating Capacity ]]&gt;4,"SI","NO")</f>
        <v>SI</v>
      </c>
      <c r="T1503">
        <v>48</v>
      </c>
    </row>
    <row r="1504" spans="1:20" x14ac:dyDescent="0.3">
      <c r="A1504" t="s">
        <v>19</v>
      </c>
      <c r="B1504" t="s">
        <v>544</v>
      </c>
      <c r="C1504">
        <v>1375</v>
      </c>
      <c r="D1504" s="3">
        <v>950000</v>
      </c>
      <c r="E1504" s="1">
        <f>datos_limpios[[#This Row],[Price INR   ]]*0.011</f>
        <v>10450</v>
      </c>
      <c r="F1504">
        <v>2018</v>
      </c>
      <c r="G1504">
        <v>71000</v>
      </c>
      <c r="H1504" t="s">
        <v>21</v>
      </c>
      <c r="I1504" t="s">
        <v>14</v>
      </c>
      <c r="J1504" t="s">
        <v>22</v>
      </c>
      <c r="K1504" t="s">
        <v>23</v>
      </c>
      <c r="L1504" t="s">
        <v>24</v>
      </c>
      <c r="M1504" t="s">
        <v>144</v>
      </c>
      <c r="N1504" s="2" t="str">
        <f t="shared" si="23"/>
        <v/>
      </c>
      <c r="O1504">
        <v>3.9950000000000001</v>
      </c>
      <c r="P1504">
        <v>1.79</v>
      </c>
      <c r="Q1504">
        <v>1.64</v>
      </c>
      <c r="R1504">
        <v>5</v>
      </c>
      <c r="S1504" t="str">
        <f>IF(datos_limpios[[#This Row],[Seating Capacity ]]&gt;4,"SI","NO")</f>
        <v>SI</v>
      </c>
      <c r="T1504">
        <v>48</v>
      </c>
    </row>
    <row r="1505" spans="1:20" x14ac:dyDescent="0.3">
      <c r="A1505" t="s">
        <v>19</v>
      </c>
      <c r="B1505" t="s">
        <v>918</v>
      </c>
      <c r="C1505">
        <v>1378</v>
      </c>
      <c r="D1505" s="3">
        <v>975000</v>
      </c>
      <c r="E1505" s="1">
        <f>datos_limpios[[#This Row],[Price INR   ]]*0.011</f>
        <v>10725</v>
      </c>
      <c r="F1505">
        <v>2019</v>
      </c>
      <c r="G1505">
        <v>58000</v>
      </c>
      <c r="H1505" t="s">
        <v>21</v>
      </c>
      <c r="I1505" t="s">
        <v>14</v>
      </c>
      <c r="J1505" t="s">
        <v>22</v>
      </c>
      <c r="K1505" t="s">
        <v>16</v>
      </c>
      <c r="L1505" t="s">
        <v>24</v>
      </c>
      <c r="M1505" t="s">
        <v>144</v>
      </c>
      <c r="N1505" s="2" t="str">
        <f t="shared" si="23"/>
        <v/>
      </c>
      <c r="O1505">
        <v>3.9950000000000001</v>
      </c>
      <c r="P1505">
        <v>1.79</v>
      </c>
      <c r="Q1505">
        <v>1.64</v>
      </c>
      <c r="R1505">
        <v>5</v>
      </c>
      <c r="S1505" t="str">
        <f>IF(datos_limpios[[#This Row],[Seating Capacity ]]&gt;4,"SI","NO")</f>
        <v>SI</v>
      </c>
      <c r="T1505">
        <v>48</v>
      </c>
    </row>
    <row r="1506" spans="1:20" x14ac:dyDescent="0.3">
      <c r="A1506" t="s">
        <v>19</v>
      </c>
      <c r="B1506" t="s">
        <v>888</v>
      </c>
      <c r="C1506">
        <v>1379</v>
      </c>
      <c r="D1506" s="3">
        <v>990000</v>
      </c>
      <c r="E1506" s="1">
        <f>datos_limpios[[#This Row],[Price INR   ]]*0.011</f>
        <v>10890</v>
      </c>
      <c r="F1506">
        <v>2019</v>
      </c>
      <c r="G1506">
        <v>54572</v>
      </c>
      <c r="H1506" t="s">
        <v>21</v>
      </c>
      <c r="I1506" t="s">
        <v>14</v>
      </c>
      <c r="J1506" t="s">
        <v>22</v>
      </c>
      <c r="K1506" t="s">
        <v>16</v>
      </c>
      <c r="L1506" t="s">
        <v>24</v>
      </c>
      <c r="M1506" t="s">
        <v>144</v>
      </c>
      <c r="N1506" s="2" t="str">
        <f t="shared" si="23"/>
        <v/>
      </c>
      <c r="O1506">
        <v>3.9950000000000001</v>
      </c>
      <c r="P1506">
        <v>1.79</v>
      </c>
      <c r="Q1506">
        <v>1.64</v>
      </c>
      <c r="R1506">
        <v>5</v>
      </c>
      <c r="S1506" t="str">
        <f>IF(datos_limpios[[#This Row],[Seating Capacity ]]&gt;4,"SI","NO")</f>
        <v>SI</v>
      </c>
      <c r="T1506">
        <v>48</v>
      </c>
    </row>
    <row r="1507" spans="1:20" x14ac:dyDescent="0.3">
      <c r="A1507" t="s">
        <v>19</v>
      </c>
      <c r="B1507" t="s">
        <v>544</v>
      </c>
      <c r="C1507">
        <v>1383</v>
      </c>
      <c r="D1507" s="3">
        <v>1025000</v>
      </c>
      <c r="E1507" s="1">
        <f>datos_limpios[[#This Row],[Price INR   ]]*0.011</f>
        <v>11275</v>
      </c>
      <c r="F1507">
        <v>2019</v>
      </c>
      <c r="G1507">
        <v>90000</v>
      </c>
      <c r="H1507" t="s">
        <v>21</v>
      </c>
      <c r="I1507" t="s">
        <v>14</v>
      </c>
      <c r="J1507" t="s">
        <v>22</v>
      </c>
      <c r="K1507" t="s">
        <v>16</v>
      </c>
      <c r="L1507" t="s">
        <v>24</v>
      </c>
      <c r="M1507" t="s">
        <v>144</v>
      </c>
      <c r="N1507" s="2" t="str">
        <f t="shared" si="23"/>
        <v/>
      </c>
      <c r="O1507">
        <v>3.9950000000000001</v>
      </c>
      <c r="P1507">
        <v>1.79</v>
      </c>
      <c r="Q1507">
        <v>1.64</v>
      </c>
      <c r="R1507">
        <v>5</v>
      </c>
      <c r="S1507" t="str">
        <f>IF(datos_limpios[[#This Row],[Seating Capacity ]]&gt;4,"SI","NO")</f>
        <v>SI</v>
      </c>
      <c r="T1507">
        <v>48</v>
      </c>
    </row>
    <row r="1508" spans="1:20" x14ac:dyDescent="0.3">
      <c r="A1508" t="s">
        <v>19</v>
      </c>
      <c r="B1508" t="s">
        <v>1456</v>
      </c>
      <c r="C1508">
        <v>1386</v>
      </c>
      <c r="D1508" s="3">
        <v>1050000</v>
      </c>
      <c r="E1508" s="1">
        <f>datos_limpios[[#This Row],[Price INR   ]]*0.011</f>
        <v>11550</v>
      </c>
      <c r="F1508">
        <v>2021</v>
      </c>
      <c r="G1508">
        <v>5000</v>
      </c>
      <c r="H1508" t="s">
        <v>21</v>
      </c>
      <c r="I1508" t="s">
        <v>14</v>
      </c>
      <c r="J1508" t="s">
        <v>22</v>
      </c>
      <c r="K1508" t="s">
        <v>16</v>
      </c>
      <c r="L1508" t="s">
        <v>24</v>
      </c>
      <c r="M1508" t="s">
        <v>144</v>
      </c>
      <c r="N1508" s="2" t="str">
        <f t="shared" si="23"/>
        <v/>
      </c>
      <c r="O1508">
        <v>4.49</v>
      </c>
      <c r="P1508">
        <v>1.73</v>
      </c>
      <c r="Q1508">
        <v>1.4850000000000001</v>
      </c>
      <c r="R1508">
        <v>5</v>
      </c>
      <c r="S1508" t="str">
        <f>IF(datos_limpios[[#This Row],[Seating Capacity ]]&gt;4,"SI","NO")</f>
        <v>SI</v>
      </c>
      <c r="T1508">
        <v>43</v>
      </c>
    </row>
    <row r="1509" spans="1:20" x14ac:dyDescent="0.3">
      <c r="A1509" t="s">
        <v>415</v>
      </c>
      <c r="B1509" t="s">
        <v>416</v>
      </c>
      <c r="C1509">
        <v>1395</v>
      </c>
      <c r="D1509" s="3">
        <v>9000000</v>
      </c>
      <c r="E1509" s="1">
        <f>datos_limpios[[#This Row],[Price INR   ]]*0.011</f>
        <v>99000</v>
      </c>
      <c r="F1509">
        <v>2017</v>
      </c>
      <c r="G1509">
        <v>40000</v>
      </c>
      <c r="H1509" t="s">
        <v>21</v>
      </c>
      <c r="I1509" t="s">
        <v>43</v>
      </c>
      <c r="J1509" t="s">
        <v>22</v>
      </c>
      <c r="K1509" t="s">
        <v>23</v>
      </c>
      <c r="L1509" t="s">
        <v>417</v>
      </c>
      <c r="M1509" t="s">
        <v>418</v>
      </c>
      <c r="N1509" s="2" t="str">
        <f t="shared" si="23"/>
        <v/>
      </c>
      <c r="O1509">
        <v>5.0049999999999999</v>
      </c>
      <c r="P1509">
        <v>1.9810000000000001</v>
      </c>
      <c r="Q1509">
        <v>1.6930000000000001</v>
      </c>
      <c r="R1509">
        <v>5</v>
      </c>
      <c r="S1509" t="str">
        <f>IF(datos_limpios[[#This Row],[Seating Capacity ]]&gt;4,"SI","NO")</f>
        <v>SI</v>
      </c>
      <c r="T1509">
        <v>80</v>
      </c>
    </row>
    <row r="1510" spans="1:20" x14ac:dyDescent="0.3">
      <c r="A1510" t="s">
        <v>119</v>
      </c>
      <c r="B1510" t="s">
        <v>433</v>
      </c>
      <c r="C1510">
        <v>1400</v>
      </c>
      <c r="D1510" s="3">
        <v>850000</v>
      </c>
      <c r="E1510" s="1">
        <f>datos_limpios[[#This Row],[Price INR   ]]*0.011</f>
        <v>9350</v>
      </c>
      <c r="F1510">
        <v>2011</v>
      </c>
      <c r="G1510">
        <v>85000</v>
      </c>
      <c r="H1510" t="s">
        <v>21</v>
      </c>
      <c r="I1510" t="s">
        <v>43</v>
      </c>
      <c r="J1510" t="s">
        <v>22</v>
      </c>
      <c r="K1510" t="s">
        <v>23</v>
      </c>
      <c r="L1510" t="s">
        <v>121</v>
      </c>
      <c r="M1510" t="s">
        <v>125</v>
      </c>
      <c r="N1510" s="2" t="str">
        <f t="shared" si="23"/>
        <v/>
      </c>
      <c r="O1510">
        <v>4.8680000000000003</v>
      </c>
      <c r="P1510">
        <v>1.8540000000000001</v>
      </c>
      <c r="Q1510">
        <v>1.4710000000000001</v>
      </c>
      <c r="R1510">
        <v>5</v>
      </c>
      <c r="S1510" t="str">
        <f>IF(datos_limpios[[#This Row],[Seating Capacity ]]&gt;4,"SI","NO")</f>
        <v>SI</v>
      </c>
      <c r="T1510">
        <v>90</v>
      </c>
    </row>
    <row r="1511" spans="1:20" x14ac:dyDescent="0.3">
      <c r="A1511" t="s">
        <v>119</v>
      </c>
      <c r="B1511" t="s">
        <v>217</v>
      </c>
      <c r="C1511">
        <v>1402</v>
      </c>
      <c r="D1511" s="3">
        <v>975000</v>
      </c>
      <c r="E1511" s="1">
        <f>datos_limpios[[#This Row],[Price INR   ]]*0.011</f>
        <v>10725</v>
      </c>
      <c r="F1511">
        <v>2013</v>
      </c>
      <c r="G1511">
        <v>102000</v>
      </c>
      <c r="H1511" t="s">
        <v>21</v>
      </c>
      <c r="I1511" t="s">
        <v>43</v>
      </c>
      <c r="J1511" t="s">
        <v>22</v>
      </c>
      <c r="K1511" t="s">
        <v>16</v>
      </c>
      <c r="L1511" t="s">
        <v>121</v>
      </c>
      <c r="M1511" t="s">
        <v>218</v>
      </c>
      <c r="N1511" s="2" t="str">
        <f t="shared" si="23"/>
        <v/>
      </c>
      <c r="O1511">
        <v>4.5960000000000001</v>
      </c>
      <c r="P1511">
        <v>1.77</v>
      </c>
      <c r="Q1511">
        <v>1.4470000000000001</v>
      </c>
      <c r="R1511">
        <v>5</v>
      </c>
      <c r="S1511" t="str">
        <f>IF(datos_limpios[[#This Row],[Seating Capacity ]]&gt;4,"SI","NO")</f>
        <v>SI</v>
      </c>
      <c r="T1511">
        <v>66</v>
      </c>
    </row>
    <row r="1512" spans="1:20" x14ac:dyDescent="0.3">
      <c r="A1512" t="s">
        <v>119</v>
      </c>
      <c r="B1512" t="s">
        <v>217</v>
      </c>
      <c r="C1512">
        <v>1408</v>
      </c>
      <c r="D1512" s="3">
        <v>1250000</v>
      </c>
      <c r="E1512" s="1">
        <f>datos_limpios[[#This Row],[Price INR   ]]*0.011</f>
        <v>13750</v>
      </c>
      <c r="F1512">
        <v>2012</v>
      </c>
      <c r="G1512">
        <v>78000</v>
      </c>
      <c r="H1512" t="s">
        <v>21</v>
      </c>
      <c r="I1512" t="s">
        <v>43</v>
      </c>
      <c r="J1512" t="s">
        <v>22</v>
      </c>
      <c r="K1512" t="s">
        <v>16</v>
      </c>
      <c r="L1512" t="s">
        <v>121</v>
      </c>
      <c r="M1512" t="s">
        <v>218</v>
      </c>
      <c r="N1512" s="2" t="str">
        <f t="shared" si="23"/>
        <v/>
      </c>
      <c r="O1512">
        <v>4.5960000000000001</v>
      </c>
      <c r="P1512">
        <v>1.77</v>
      </c>
      <c r="Q1512">
        <v>1.4470000000000001</v>
      </c>
      <c r="R1512">
        <v>5</v>
      </c>
      <c r="S1512" t="str">
        <f>IF(datos_limpios[[#This Row],[Seating Capacity ]]&gt;4,"SI","NO")</f>
        <v>SI</v>
      </c>
      <c r="T1512">
        <v>66</v>
      </c>
    </row>
    <row r="1513" spans="1:20" x14ac:dyDescent="0.3">
      <c r="A1513" t="s">
        <v>119</v>
      </c>
      <c r="B1513" t="s">
        <v>378</v>
      </c>
      <c r="C1513">
        <v>1412</v>
      </c>
      <c r="D1513" s="3">
        <v>1350000</v>
      </c>
      <c r="E1513" s="1">
        <f>datos_limpios[[#This Row],[Price INR   ]]*0.011</f>
        <v>14850</v>
      </c>
      <c r="F1513">
        <v>2012</v>
      </c>
      <c r="G1513">
        <v>72000</v>
      </c>
      <c r="H1513" t="s">
        <v>21</v>
      </c>
      <c r="I1513" t="s">
        <v>43</v>
      </c>
      <c r="J1513" t="s">
        <v>22</v>
      </c>
      <c r="K1513" t="s">
        <v>23</v>
      </c>
      <c r="L1513" t="s">
        <v>367</v>
      </c>
      <c r="M1513" t="s">
        <v>379</v>
      </c>
      <c r="N1513" s="2" t="str">
        <f t="shared" si="23"/>
        <v/>
      </c>
      <c r="O1513">
        <v>4.8680000000000003</v>
      </c>
      <c r="P1513">
        <v>1.8540000000000001</v>
      </c>
      <c r="Q1513">
        <v>1.4710000000000001</v>
      </c>
      <c r="R1513">
        <v>5</v>
      </c>
      <c r="S1513" t="str">
        <f>IF(datos_limpios[[#This Row],[Seating Capacity ]]&gt;4,"SI","NO")</f>
        <v>SI</v>
      </c>
      <c r="T1513">
        <v>80</v>
      </c>
    </row>
    <row r="1514" spans="1:20" x14ac:dyDescent="0.3">
      <c r="A1514" t="s">
        <v>119</v>
      </c>
      <c r="B1514" t="s">
        <v>217</v>
      </c>
      <c r="C1514">
        <v>1414</v>
      </c>
      <c r="D1514" s="3">
        <v>1450000</v>
      </c>
      <c r="E1514" s="1">
        <f>datos_limpios[[#This Row],[Price INR   ]]*0.011</f>
        <v>15949.999999999998</v>
      </c>
      <c r="F1514">
        <v>2014</v>
      </c>
      <c r="G1514">
        <v>45000</v>
      </c>
      <c r="H1514" t="s">
        <v>21</v>
      </c>
      <c r="I1514" t="s">
        <v>43</v>
      </c>
      <c r="J1514" t="s">
        <v>22</v>
      </c>
      <c r="K1514" t="s">
        <v>16</v>
      </c>
      <c r="L1514" t="s">
        <v>121</v>
      </c>
      <c r="M1514" t="s">
        <v>218</v>
      </c>
      <c r="N1514" s="2" t="str">
        <f t="shared" si="23"/>
        <v/>
      </c>
      <c r="O1514">
        <v>4.5960000000000001</v>
      </c>
      <c r="P1514">
        <v>1.77</v>
      </c>
      <c r="Q1514">
        <v>1.4470000000000001</v>
      </c>
      <c r="R1514">
        <v>5</v>
      </c>
      <c r="S1514" t="str">
        <f>IF(datos_limpios[[#This Row],[Seating Capacity ]]&gt;4,"SI","NO")</f>
        <v>SI</v>
      </c>
      <c r="T1514">
        <v>66</v>
      </c>
    </row>
    <row r="1515" spans="1:20" x14ac:dyDescent="0.3">
      <c r="A1515" t="s">
        <v>119</v>
      </c>
      <c r="B1515" t="s">
        <v>341</v>
      </c>
      <c r="C1515">
        <v>1418</v>
      </c>
      <c r="D1515" s="3">
        <v>1650000</v>
      </c>
      <c r="E1515" s="1">
        <f>datos_limpios[[#This Row],[Price INR   ]]*0.011</f>
        <v>18150</v>
      </c>
      <c r="F1515">
        <v>2015</v>
      </c>
      <c r="G1515">
        <v>75000</v>
      </c>
      <c r="H1515" t="s">
        <v>21</v>
      </c>
      <c r="I1515" t="s">
        <v>43</v>
      </c>
      <c r="J1515" t="s">
        <v>22</v>
      </c>
      <c r="K1515" t="s">
        <v>16</v>
      </c>
      <c r="L1515" t="s">
        <v>121</v>
      </c>
      <c r="M1515" t="s">
        <v>342</v>
      </c>
      <c r="N1515" s="2" t="str">
        <f t="shared" si="23"/>
        <v/>
      </c>
      <c r="O1515">
        <v>4.4169999999999998</v>
      </c>
      <c r="P1515">
        <v>1.804</v>
      </c>
      <c r="Q1515">
        <v>1.494</v>
      </c>
      <c r="R1515">
        <v>5</v>
      </c>
      <c r="S1515" t="str">
        <f>IF(datos_limpios[[#This Row],[Seating Capacity ]]&gt;4,"SI","NO")</f>
        <v>SI</v>
      </c>
      <c r="T1515">
        <v>50</v>
      </c>
    </row>
    <row r="1516" spans="1:20" x14ac:dyDescent="0.3">
      <c r="A1516" t="s">
        <v>119</v>
      </c>
      <c r="B1516" t="s">
        <v>1191</v>
      </c>
      <c r="C1516">
        <v>1423</v>
      </c>
      <c r="D1516" s="3">
        <v>1750000</v>
      </c>
      <c r="E1516" s="1">
        <f>datos_limpios[[#This Row],[Price INR   ]]*0.011</f>
        <v>19250</v>
      </c>
      <c r="F1516">
        <v>2015</v>
      </c>
      <c r="G1516">
        <v>99000</v>
      </c>
      <c r="H1516" t="s">
        <v>21</v>
      </c>
      <c r="I1516" t="s">
        <v>43</v>
      </c>
      <c r="J1516" t="s">
        <v>22</v>
      </c>
      <c r="K1516" t="s">
        <v>23</v>
      </c>
      <c r="L1516" t="s">
        <v>121</v>
      </c>
      <c r="M1516" t="s">
        <v>342</v>
      </c>
      <c r="N1516" s="2" t="str">
        <f t="shared" si="23"/>
        <v/>
      </c>
      <c r="O1516">
        <v>4.4169999999999998</v>
      </c>
      <c r="P1516">
        <v>1.804</v>
      </c>
      <c r="Q1516">
        <v>1.494</v>
      </c>
      <c r="R1516">
        <v>5</v>
      </c>
      <c r="S1516" t="str">
        <f>IF(datos_limpios[[#This Row],[Seating Capacity ]]&gt;4,"SI","NO")</f>
        <v>SI</v>
      </c>
      <c r="T1516">
        <v>50</v>
      </c>
    </row>
    <row r="1517" spans="1:20" x14ac:dyDescent="0.3">
      <c r="A1517" t="s">
        <v>119</v>
      </c>
      <c r="B1517" t="s">
        <v>341</v>
      </c>
      <c r="C1517">
        <v>1424</v>
      </c>
      <c r="D1517" s="3">
        <v>1789999</v>
      </c>
      <c r="E1517" s="1">
        <f>datos_limpios[[#This Row],[Price INR   ]]*0.011</f>
        <v>19689.988999999998</v>
      </c>
      <c r="F1517">
        <v>2015</v>
      </c>
      <c r="G1517">
        <v>45000</v>
      </c>
      <c r="H1517" t="s">
        <v>21</v>
      </c>
      <c r="I1517" t="s">
        <v>43</v>
      </c>
      <c r="J1517" t="s">
        <v>22</v>
      </c>
      <c r="K1517" t="s">
        <v>16</v>
      </c>
      <c r="L1517" t="s">
        <v>121</v>
      </c>
      <c r="M1517" t="s">
        <v>342</v>
      </c>
      <c r="N1517" s="2" t="str">
        <f t="shared" si="23"/>
        <v/>
      </c>
      <c r="O1517">
        <v>4.4169999999999998</v>
      </c>
      <c r="P1517">
        <v>1.804</v>
      </c>
      <c r="Q1517">
        <v>1.494</v>
      </c>
      <c r="R1517">
        <v>5</v>
      </c>
      <c r="S1517" t="str">
        <f>IF(datos_limpios[[#This Row],[Seating Capacity ]]&gt;4,"SI","NO")</f>
        <v>SI</v>
      </c>
      <c r="T1517">
        <v>50</v>
      </c>
    </row>
    <row r="1518" spans="1:20" x14ac:dyDescent="0.3">
      <c r="A1518" t="s">
        <v>119</v>
      </c>
      <c r="B1518" t="s">
        <v>693</v>
      </c>
      <c r="C1518">
        <v>1425</v>
      </c>
      <c r="D1518" s="3">
        <v>1825000</v>
      </c>
      <c r="E1518" s="1">
        <f>datos_limpios[[#This Row],[Price INR   ]]*0.011</f>
        <v>20075</v>
      </c>
      <c r="F1518">
        <v>2016</v>
      </c>
      <c r="G1518">
        <v>58000</v>
      </c>
      <c r="H1518" t="s">
        <v>21</v>
      </c>
      <c r="I1518" t="s">
        <v>43</v>
      </c>
      <c r="J1518" t="s">
        <v>22</v>
      </c>
      <c r="K1518" t="s">
        <v>16</v>
      </c>
      <c r="L1518" t="s">
        <v>121</v>
      </c>
      <c r="M1518" t="s">
        <v>342</v>
      </c>
      <c r="N1518" s="2" t="str">
        <f t="shared" si="23"/>
        <v/>
      </c>
      <c r="O1518">
        <v>4.4240000000000004</v>
      </c>
      <c r="P1518">
        <v>1.804</v>
      </c>
      <c r="Q1518">
        <v>1.494</v>
      </c>
      <c r="R1518">
        <v>5</v>
      </c>
      <c r="S1518" t="str">
        <f>IF(datos_limpios[[#This Row],[Seating Capacity ]]&gt;4,"SI","NO")</f>
        <v>SI</v>
      </c>
      <c r="T1518">
        <v>50</v>
      </c>
    </row>
    <row r="1519" spans="1:20" x14ac:dyDescent="0.3">
      <c r="A1519" t="s">
        <v>119</v>
      </c>
      <c r="B1519" t="s">
        <v>341</v>
      </c>
      <c r="C1519">
        <v>1430</v>
      </c>
      <c r="D1519" s="3">
        <v>2145000</v>
      </c>
      <c r="E1519" s="1">
        <f>datos_limpios[[#This Row],[Price INR   ]]*0.011</f>
        <v>23595</v>
      </c>
      <c r="F1519">
        <v>2016</v>
      </c>
      <c r="G1519">
        <v>55000</v>
      </c>
      <c r="H1519" t="s">
        <v>21</v>
      </c>
      <c r="I1519" t="s">
        <v>43</v>
      </c>
      <c r="J1519" t="s">
        <v>22</v>
      </c>
      <c r="K1519" t="s">
        <v>23</v>
      </c>
      <c r="L1519" t="s">
        <v>121</v>
      </c>
      <c r="M1519" t="s">
        <v>342</v>
      </c>
      <c r="N1519" s="2" t="str">
        <f t="shared" si="23"/>
        <v/>
      </c>
      <c r="O1519">
        <v>4.4169999999999998</v>
      </c>
      <c r="P1519">
        <v>1.804</v>
      </c>
      <c r="Q1519">
        <v>1.494</v>
      </c>
      <c r="R1519">
        <v>5</v>
      </c>
      <c r="S1519" t="str">
        <f>IF(datos_limpios[[#This Row],[Seating Capacity ]]&gt;4,"SI","NO")</f>
        <v>SI</v>
      </c>
      <c r="T1519">
        <v>50</v>
      </c>
    </row>
    <row r="1520" spans="1:20" x14ac:dyDescent="0.3">
      <c r="A1520" t="s">
        <v>119</v>
      </c>
      <c r="B1520" t="s">
        <v>248</v>
      </c>
      <c r="C1520">
        <v>1433</v>
      </c>
      <c r="D1520" s="3">
        <v>2250000</v>
      </c>
      <c r="E1520" s="1">
        <f>datos_limpios[[#This Row],[Price INR   ]]*0.011</f>
        <v>24750</v>
      </c>
      <c r="F1520">
        <v>2015</v>
      </c>
      <c r="G1520">
        <v>48000</v>
      </c>
      <c r="H1520" t="s">
        <v>21</v>
      </c>
      <c r="I1520" t="s">
        <v>43</v>
      </c>
      <c r="J1520" t="s">
        <v>22</v>
      </c>
      <c r="K1520" t="s">
        <v>16</v>
      </c>
      <c r="L1520" t="s">
        <v>121</v>
      </c>
      <c r="M1520" t="s">
        <v>249</v>
      </c>
      <c r="N1520" s="2" t="str">
        <f t="shared" si="23"/>
        <v/>
      </c>
      <c r="O1520">
        <v>4.8789999999999996</v>
      </c>
      <c r="P1520">
        <v>1.8540000000000001</v>
      </c>
      <c r="Q1520">
        <v>1.474</v>
      </c>
      <c r="R1520">
        <v>5</v>
      </c>
      <c r="S1520" t="str">
        <f>IF(datos_limpios[[#This Row],[Seating Capacity ]]&gt;4,"SI","NO")</f>
        <v>SI</v>
      </c>
      <c r="T1520">
        <v>80</v>
      </c>
    </row>
    <row r="1521" spans="1:20" x14ac:dyDescent="0.3">
      <c r="A1521" t="s">
        <v>119</v>
      </c>
      <c r="B1521" t="s">
        <v>124</v>
      </c>
      <c r="C1521">
        <v>1435</v>
      </c>
      <c r="D1521" s="3">
        <v>2250000</v>
      </c>
      <c r="E1521" s="1">
        <f>datos_limpios[[#This Row],[Price INR   ]]*0.011</f>
        <v>24750</v>
      </c>
      <c r="F1521">
        <v>2014</v>
      </c>
      <c r="G1521">
        <v>85000</v>
      </c>
      <c r="H1521" t="s">
        <v>21</v>
      </c>
      <c r="I1521" t="s">
        <v>43</v>
      </c>
      <c r="J1521" t="s">
        <v>22</v>
      </c>
      <c r="K1521" t="s">
        <v>23</v>
      </c>
      <c r="L1521" t="s">
        <v>121</v>
      </c>
      <c r="M1521" t="s">
        <v>125</v>
      </c>
      <c r="N1521" s="2" t="str">
        <f t="shared" si="23"/>
        <v/>
      </c>
      <c r="O1521">
        <v>4.8040000000000003</v>
      </c>
      <c r="P1521">
        <v>2.141</v>
      </c>
      <c r="Q1521">
        <v>1.796</v>
      </c>
      <c r="R1521">
        <v>5</v>
      </c>
      <c r="S1521" t="str">
        <f>IF(datos_limpios[[#This Row],[Seating Capacity ]]&gt;4,"SI","NO")</f>
        <v>SI</v>
      </c>
      <c r="T1521">
        <v>70</v>
      </c>
    </row>
    <row r="1522" spans="1:20" x14ac:dyDescent="0.3">
      <c r="A1522" t="s">
        <v>119</v>
      </c>
      <c r="B1522" t="s">
        <v>124</v>
      </c>
      <c r="C1522">
        <v>1438</v>
      </c>
      <c r="D1522" s="3">
        <v>2300000</v>
      </c>
      <c r="E1522" s="1">
        <f>datos_limpios[[#This Row],[Price INR   ]]*0.011</f>
        <v>25300</v>
      </c>
      <c r="F1522">
        <v>2014</v>
      </c>
      <c r="G1522">
        <v>105101</v>
      </c>
      <c r="H1522" t="s">
        <v>21</v>
      </c>
      <c r="I1522" t="s">
        <v>43</v>
      </c>
      <c r="J1522" t="s">
        <v>22</v>
      </c>
      <c r="K1522" t="s">
        <v>16</v>
      </c>
      <c r="L1522" t="s">
        <v>121</v>
      </c>
      <c r="M1522" t="s">
        <v>125</v>
      </c>
      <c r="N1522" s="2" t="str">
        <f t="shared" si="23"/>
        <v/>
      </c>
      <c r="O1522">
        <v>4.8040000000000003</v>
      </c>
      <c r="P1522">
        <v>2.141</v>
      </c>
      <c r="Q1522">
        <v>1.796</v>
      </c>
      <c r="R1522">
        <v>5</v>
      </c>
      <c r="S1522" t="str">
        <f>IF(datos_limpios[[#This Row],[Seating Capacity ]]&gt;4,"SI","NO")</f>
        <v>SI</v>
      </c>
      <c r="T1522">
        <v>70</v>
      </c>
    </row>
    <row r="1523" spans="1:20" x14ac:dyDescent="0.3">
      <c r="A1523" t="s">
        <v>119</v>
      </c>
      <c r="B1523" t="s">
        <v>727</v>
      </c>
      <c r="C1523">
        <v>1440</v>
      </c>
      <c r="D1523" s="3">
        <v>2390000</v>
      </c>
      <c r="E1523" s="1">
        <f>datos_limpios[[#This Row],[Price INR   ]]*0.011</f>
        <v>26290</v>
      </c>
      <c r="F1523">
        <v>2013</v>
      </c>
      <c r="G1523">
        <v>107021</v>
      </c>
      <c r="H1523" t="s">
        <v>21</v>
      </c>
      <c r="I1523" t="s">
        <v>43</v>
      </c>
      <c r="J1523" t="s">
        <v>22</v>
      </c>
      <c r="K1523" t="s">
        <v>23</v>
      </c>
      <c r="L1523" t="s">
        <v>367</v>
      </c>
      <c r="M1523" t="s">
        <v>728</v>
      </c>
      <c r="N1523" s="2" t="str">
        <f t="shared" si="23"/>
        <v/>
      </c>
      <c r="O1523">
        <v>5.12</v>
      </c>
      <c r="P1523">
        <v>1.9339999999999999</v>
      </c>
      <c r="Q1523">
        <v>1.85</v>
      </c>
      <c r="R1523">
        <v>7</v>
      </c>
      <c r="S1523" t="str">
        <f>IF(datos_limpios[[#This Row],[Seating Capacity ]]&gt;4,"SI","NO")</f>
        <v>SI</v>
      </c>
      <c r="T1523">
        <v>100</v>
      </c>
    </row>
    <row r="1524" spans="1:20" x14ac:dyDescent="0.3">
      <c r="A1524" t="s">
        <v>119</v>
      </c>
      <c r="B1524" t="s">
        <v>380</v>
      </c>
      <c r="C1524">
        <v>1444</v>
      </c>
      <c r="D1524" s="3">
        <v>2450000</v>
      </c>
      <c r="E1524" s="1">
        <f>datos_limpios[[#This Row],[Price INR   ]]*0.011</f>
        <v>26950</v>
      </c>
      <c r="F1524">
        <v>2014</v>
      </c>
      <c r="G1524">
        <v>65000</v>
      </c>
      <c r="H1524" t="s">
        <v>21</v>
      </c>
      <c r="I1524" t="s">
        <v>43</v>
      </c>
      <c r="J1524" t="s">
        <v>22</v>
      </c>
      <c r="K1524" t="s">
        <v>23</v>
      </c>
      <c r="L1524" t="s">
        <v>381</v>
      </c>
      <c r="M1524" t="s">
        <v>382</v>
      </c>
      <c r="N1524" s="2" t="str">
        <f t="shared" si="23"/>
        <v/>
      </c>
      <c r="O1524">
        <v>4.8040000000000003</v>
      </c>
      <c r="P1524">
        <v>2.141</v>
      </c>
      <c r="Q1524">
        <v>1.796</v>
      </c>
      <c r="R1524">
        <v>5</v>
      </c>
      <c r="S1524" t="str">
        <f>IF(datos_limpios[[#This Row],[Seating Capacity ]]&gt;4,"SI","NO")</f>
        <v>SI</v>
      </c>
      <c r="T1524">
        <v>70</v>
      </c>
    </row>
    <row r="1525" spans="1:20" x14ac:dyDescent="0.3">
      <c r="A1525" t="s">
        <v>119</v>
      </c>
      <c r="B1525" t="s">
        <v>341</v>
      </c>
      <c r="C1525">
        <v>1446</v>
      </c>
      <c r="D1525" s="3">
        <v>2450000</v>
      </c>
      <c r="E1525" s="1">
        <f>datos_limpios[[#This Row],[Price INR   ]]*0.011</f>
        <v>26950</v>
      </c>
      <c r="F1525">
        <v>2017</v>
      </c>
      <c r="G1525">
        <v>25000</v>
      </c>
      <c r="H1525" t="s">
        <v>21</v>
      </c>
      <c r="I1525" t="s">
        <v>43</v>
      </c>
      <c r="J1525" t="s">
        <v>22</v>
      </c>
      <c r="K1525" t="s">
        <v>23</v>
      </c>
      <c r="L1525" t="s">
        <v>121</v>
      </c>
      <c r="M1525" t="s">
        <v>342</v>
      </c>
      <c r="N1525" s="2" t="str">
        <f t="shared" si="23"/>
        <v/>
      </c>
      <c r="O1525">
        <v>4.4169999999999998</v>
      </c>
      <c r="P1525">
        <v>1.804</v>
      </c>
      <c r="Q1525">
        <v>1.494</v>
      </c>
      <c r="R1525">
        <v>5</v>
      </c>
      <c r="S1525" t="str">
        <f>IF(datos_limpios[[#This Row],[Seating Capacity ]]&gt;4,"SI","NO")</f>
        <v>SI</v>
      </c>
      <c r="T1525">
        <v>50</v>
      </c>
    </row>
    <row r="1526" spans="1:20" x14ac:dyDescent="0.3">
      <c r="A1526" t="s">
        <v>119</v>
      </c>
      <c r="B1526" t="s">
        <v>124</v>
      </c>
      <c r="C1526">
        <v>1447</v>
      </c>
      <c r="D1526" s="3">
        <v>2450000</v>
      </c>
      <c r="E1526" s="1">
        <f>datos_limpios[[#This Row],[Price INR   ]]*0.011</f>
        <v>26950</v>
      </c>
      <c r="F1526">
        <v>2015</v>
      </c>
      <c r="G1526">
        <v>103000</v>
      </c>
      <c r="H1526" t="s">
        <v>21</v>
      </c>
      <c r="I1526" t="s">
        <v>43</v>
      </c>
      <c r="J1526" t="s">
        <v>22</v>
      </c>
      <c r="K1526" t="s">
        <v>16</v>
      </c>
      <c r="L1526" t="s">
        <v>121</v>
      </c>
      <c r="M1526" t="s">
        <v>125</v>
      </c>
      <c r="N1526" s="2" t="str">
        <f t="shared" si="23"/>
        <v/>
      </c>
      <c r="O1526">
        <v>4.8040000000000003</v>
      </c>
      <c r="P1526">
        <v>2.141</v>
      </c>
      <c r="Q1526">
        <v>1.796</v>
      </c>
      <c r="R1526">
        <v>5</v>
      </c>
      <c r="S1526" t="str">
        <f>IF(datos_limpios[[#This Row],[Seating Capacity ]]&gt;4,"SI","NO")</f>
        <v>SI</v>
      </c>
      <c r="T1526">
        <v>70</v>
      </c>
    </row>
    <row r="1527" spans="1:20" x14ac:dyDescent="0.3">
      <c r="A1527" t="s">
        <v>119</v>
      </c>
      <c r="B1527" t="s">
        <v>859</v>
      </c>
      <c r="C1527">
        <v>1448</v>
      </c>
      <c r="D1527" s="3">
        <v>2450000</v>
      </c>
      <c r="E1527" s="1">
        <f>datos_limpios[[#This Row],[Price INR   ]]*0.011</f>
        <v>26950</v>
      </c>
      <c r="F1527">
        <v>2014</v>
      </c>
      <c r="G1527">
        <v>80000</v>
      </c>
      <c r="H1527" t="s">
        <v>21</v>
      </c>
      <c r="I1527" t="s">
        <v>43</v>
      </c>
      <c r="J1527" t="s">
        <v>22</v>
      </c>
      <c r="K1527" t="s">
        <v>16</v>
      </c>
      <c r="L1527" t="s">
        <v>121</v>
      </c>
      <c r="M1527" t="s">
        <v>122</v>
      </c>
      <c r="N1527" s="2" t="str">
        <f t="shared" si="23"/>
        <v/>
      </c>
      <c r="O1527">
        <v>4.6859999999999999</v>
      </c>
      <c r="P1527">
        <v>1.81</v>
      </c>
      <c r="Q1527">
        <v>1.4419999999999999</v>
      </c>
      <c r="R1527">
        <v>5</v>
      </c>
      <c r="S1527" t="str">
        <f>IF(datos_limpios[[#This Row],[Seating Capacity ]]&gt;4,"SI","NO")</f>
        <v>SI</v>
      </c>
      <c r="T1527">
        <v>66</v>
      </c>
    </row>
    <row r="1528" spans="1:20" x14ac:dyDescent="0.3">
      <c r="A1528" t="s">
        <v>119</v>
      </c>
      <c r="B1528" t="s">
        <v>380</v>
      </c>
      <c r="C1528">
        <v>1451</v>
      </c>
      <c r="D1528" s="3">
        <v>2600000</v>
      </c>
      <c r="E1528" s="1">
        <f>datos_limpios[[#This Row],[Price INR   ]]*0.011</f>
        <v>28600</v>
      </c>
      <c r="F1528">
        <v>2014</v>
      </c>
      <c r="G1528">
        <v>94000</v>
      </c>
      <c r="H1528" t="s">
        <v>21</v>
      </c>
      <c r="I1528" t="s">
        <v>43</v>
      </c>
      <c r="J1528" t="s">
        <v>22</v>
      </c>
      <c r="K1528" t="s">
        <v>16</v>
      </c>
      <c r="L1528" t="s">
        <v>381</v>
      </c>
      <c r="M1528" t="s">
        <v>382</v>
      </c>
      <c r="N1528" s="2" t="str">
        <f t="shared" si="23"/>
        <v/>
      </c>
      <c r="O1528">
        <v>4.8040000000000003</v>
      </c>
      <c r="P1528">
        <v>2.141</v>
      </c>
      <c r="Q1528">
        <v>1.796</v>
      </c>
      <c r="R1528">
        <v>5</v>
      </c>
      <c r="S1528" t="str">
        <f>IF(datos_limpios[[#This Row],[Seating Capacity ]]&gt;4,"SI","NO")</f>
        <v>SI</v>
      </c>
      <c r="T1528">
        <v>70</v>
      </c>
    </row>
    <row r="1529" spans="1:20" x14ac:dyDescent="0.3">
      <c r="A1529" t="s">
        <v>119</v>
      </c>
      <c r="B1529" t="s">
        <v>380</v>
      </c>
      <c r="C1529">
        <v>1455</v>
      </c>
      <c r="D1529" s="3">
        <v>2682000</v>
      </c>
      <c r="E1529" s="1">
        <f>datos_limpios[[#This Row],[Price INR   ]]*0.011</f>
        <v>29502</v>
      </c>
      <c r="F1529">
        <v>2015</v>
      </c>
      <c r="G1529">
        <v>76345</v>
      </c>
      <c r="H1529" t="s">
        <v>21</v>
      </c>
      <c r="I1529" t="s">
        <v>43</v>
      </c>
      <c r="J1529" t="s">
        <v>22</v>
      </c>
      <c r="K1529" t="s">
        <v>16</v>
      </c>
      <c r="L1529" t="s">
        <v>381</v>
      </c>
      <c r="M1529" t="s">
        <v>382</v>
      </c>
      <c r="N1529" s="2" t="str">
        <f t="shared" si="23"/>
        <v/>
      </c>
      <c r="O1529">
        <v>4.8040000000000003</v>
      </c>
      <c r="P1529">
        <v>2.141</v>
      </c>
      <c r="Q1529">
        <v>1.796</v>
      </c>
      <c r="R1529">
        <v>5</v>
      </c>
      <c r="S1529" t="str">
        <f>IF(datos_limpios[[#This Row],[Seating Capacity ]]&gt;4,"SI","NO")</f>
        <v>SI</v>
      </c>
      <c r="T1529">
        <v>70</v>
      </c>
    </row>
    <row r="1530" spans="1:20" x14ac:dyDescent="0.3">
      <c r="A1530" t="s">
        <v>119</v>
      </c>
      <c r="B1530" t="s">
        <v>693</v>
      </c>
      <c r="C1530">
        <v>1457</v>
      </c>
      <c r="D1530" s="3">
        <v>2750000</v>
      </c>
      <c r="E1530" s="1">
        <f>datos_limpios[[#This Row],[Price INR   ]]*0.011</f>
        <v>30250</v>
      </c>
      <c r="F1530">
        <v>2019</v>
      </c>
      <c r="G1530">
        <v>56500</v>
      </c>
      <c r="H1530" t="s">
        <v>21</v>
      </c>
      <c r="I1530" t="s">
        <v>43</v>
      </c>
      <c r="J1530" t="s">
        <v>22</v>
      </c>
      <c r="K1530" t="s">
        <v>16</v>
      </c>
      <c r="L1530" t="s">
        <v>121</v>
      </c>
      <c r="M1530" t="s">
        <v>342</v>
      </c>
      <c r="N1530" s="2" t="str">
        <f t="shared" si="23"/>
        <v/>
      </c>
      <c r="O1530">
        <v>4.4240000000000004</v>
      </c>
      <c r="P1530">
        <v>1.804</v>
      </c>
      <c r="Q1530">
        <v>1.494</v>
      </c>
      <c r="R1530">
        <v>5</v>
      </c>
      <c r="S1530" t="str">
        <f>IF(datos_limpios[[#This Row],[Seating Capacity ]]&gt;4,"SI","NO")</f>
        <v>SI</v>
      </c>
      <c r="T1530">
        <v>50</v>
      </c>
    </row>
    <row r="1531" spans="1:20" x14ac:dyDescent="0.3">
      <c r="A1531" t="s">
        <v>119</v>
      </c>
      <c r="B1531" t="s">
        <v>859</v>
      </c>
      <c r="C1531">
        <v>1460</v>
      </c>
      <c r="D1531" s="3">
        <v>2850000</v>
      </c>
      <c r="E1531" s="1">
        <f>datos_limpios[[#This Row],[Price INR   ]]*0.011</f>
        <v>31350</v>
      </c>
      <c r="F1531">
        <v>2016</v>
      </c>
      <c r="G1531">
        <v>7000</v>
      </c>
      <c r="H1531" t="s">
        <v>21</v>
      </c>
      <c r="I1531" t="s">
        <v>43</v>
      </c>
      <c r="J1531" t="s">
        <v>22</v>
      </c>
      <c r="K1531" t="s">
        <v>16</v>
      </c>
      <c r="L1531" t="s">
        <v>121</v>
      </c>
      <c r="M1531" t="s">
        <v>122</v>
      </c>
      <c r="N1531" s="2" t="str">
        <f t="shared" si="23"/>
        <v/>
      </c>
      <c r="O1531">
        <v>4.6859999999999999</v>
      </c>
      <c r="P1531">
        <v>1.81</v>
      </c>
      <c r="Q1531">
        <v>1.4419999999999999</v>
      </c>
      <c r="R1531">
        <v>5</v>
      </c>
      <c r="S1531" t="str">
        <f>IF(datos_limpios[[#This Row],[Seating Capacity ]]&gt;4,"SI","NO")</f>
        <v>SI</v>
      </c>
      <c r="T1531">
        <v>66</v>
      </c>
    </row>
    <row r="1532" spans="1:20" x14ac:dyDescent="0.3">
      <c r="A1532" t="s">
        <v>119</v>
      </c>
      <c r="B1532" t="s">
        <v>694</v>
      </c>
      <c r="C1532">
        <v>1467</v>
      </c>
      <c r="D1532" s="3">
        <v>3400000</v>
      </c>
      <c r="E1532" s="1">
        <f>datos_limpios[[#This Row],[Price INR   ]]*0.011</f>
        <v>37400</v>
      </c>
      <c r="F1532">
        <v>2018</v>
      </c>
      <c r="G1532">
        <v>68000</v>
      </c>
      <c r="H1532" t="s">
        <v>21</v>
      </c>
      <c r="I1532" t="s">
        <v>43</v>
      </c>
      <c r="J1532" t="s">
        <v>22</v>
      </c>
      <c r="K1532" t="s">
        <v>16</v>
      </c>
      <c r="L1532" t="s">
        <v>305</v>
      </c>
      <c r="M1532" t="s">
        <v>306</v>
      </c>
      <c r="N1532" s="2" t="str">
        <f t="shared" si="23"/>
        <v/>
      </c>
      <c r="O1532">
        <v>4.6859999999999999</v>
      </c>
      <c r="P1532">
        <v>1.81</v>
      </c>
      <c r="Q1532">
        <v>1.4419999999999999</v>
      </c>
      <c r="R1532">
        <v>5</v>
      </c>
      <c r="S1532" t="str">
        <f>IF(datos_limpios[[#This Row],[Seating Capacity ]]&gt;4,"SI","NO")</f>
        <v>SI</v>
      </c>
      <c r="T1532">
        <v>66</v>
      </c>
    </row>
    <row r="1533" spans="1:20" x14ac:dyDescent="0.3">
      <c r="A1533" t="s">
        <v>119</v>
      </c>
      <c r="B1533" t="s">
        <v>120</v>
      </c>
      <c r="C1533">
        <v>1469</v>
      </c>
      <c r="D1533" s="3">
        <v>3500000</v>
      </c>
      <c r="E1533" s="1">
        <f>datos_limpios[[#This Row],[Price INR   ]]*0.011</f>
        <v>38500</v>
      </c>
      <c r="F1533">
        <v>2017</v>
      </c>
      <c r="G1533">
        <v>72000</v>
      </c>
      <c r="H1533" t="s">
        <v>21</v>
      </c>
      <c r="I1533" t="s">
        <v>43</v>
      </c>
      <c r="J1533" t="s">
        <v>22</v>
      </c>
      <c r="K1533" t="s">
        <v>16</v>
      </c>
      <c r="L1533" t="s">
        <v>121</v>
      </c>
      <c r="M1533" t="s">
        <v>122</v>
      </c>
      <c r="N1533" s="2" t="str">
        <f t="shared" si="23"/>
        <v/>
      </c>
      <c r="O1533">
        <v>4.6559999999999997</v>
      </c>
      <c r="P1533">
        <v>1.89</v>
      </c>
      <c r="Q1533">
        <v>1.639</v>
      </c>
      <c r="R1533">
        <v>5</v>
      </c>
      <c r="S1533" t="str">
        <f>IF(datos_limpios[[#This Row],[Seating Capacity ]]&gt;4,"SI","NO")</f>
        <v>SI</v>
      </c>
      <c r="T1533">
        <v>66</v>
      </c>
    </row>
    <row r="1534" spans="1:20" x14ac:dyDescent="0.3">
      <c r="A1534" t="s">
        <v>119</v>
      </c>
      <c r="B1534" t="s">
        <v>694</v>
      </c>
      <c r="C1534">
        <v>1474</v>
      </c>
      <c r="D1534" s="3">
        <v>3950000</v>
      </c>
      <c r="E1534" s="1">
        <f>datos_limpios[[#This Row],[Price INR   ]]*0.011</f>
        <v>43450</v>
      </c>
      <c r="F1534">
        <v>2019</v>
      </c>
      <c r="G1534">
        <v>33000</v>
      </c>
      <c r="H1534" t="s">
        <v>21</v>
      </c>
      <c r="I1534" t="s">
        <v>43</v>
      </c>
      <c r="J1534" t="s">
        <v>22</v>
      </c>
      <c r="K1534" t="s">
        <v>16</v>
      </c>
      <c r="L1534" t="s">
        <v>305</v>
      </c>
      <c r="M1534" t="s">
        <v>306</v>
      </c>
      <c r="N1534" s="2" t="str">
        <f t="shared" si="23"/>
        <v/>
      </c>
      <c r="O1534">
        <v>4.6859999999999999</v>
      </c>
      <c r="P1534">
        <v>1.81</v>
      </c>
      <c r="Q1534">
        <v>1.4419999999999999</v>
      </c>
      <c r="R1534">
        <v>5</v>
      </c>
      <c r="S1534" t="str">
        <f>IF(datos_limpios[[#This Row],[Seating Capacity ]]&gt;4,"SI","NO")</f>
        <v>SI</v>
      </c>
      <c r="T1534">
        <v>66</v>
      </c>
    </row>
    <row r="1535" spans="1:20" x14ac:dyDescent="0.3">
      <c r="A1535" t="s">
        <v>119</v>
      </c>
      <c r="B1535" t="s">
        <v>937</v>
      </c>
      <c r="C1535">
        <v>1475</v>
      </c>
      <c r="D1535" s="3">
        <v>4100000</v>
      </c>
      <c r="E1535" s="1">
        <f>datos_limpios[[#This Row],[Price INR   ]]*0.011</f>
        <v>45100</v>
      </c>
      <c r="F1535">
        <v>2022</v>
      </c>
      <c r="G1535">
        <v>3826</v>
      </c>
      <c r="H1535" t="s">
        <v>21</v>
      </c>
      <c r="I1535" t="s">
        <v>43</v>
      </c>
      <c r="J1535" t="s">
        <v>22</v>
      </c>
      <c r="K1535" t="s">
        <v>287</v>
      </c>
      <c r="L1535" t="s">
        <v>305</v>
      </c>
      <c r="M1535" t="s">
        <v>938</v>
      </c>
      <c r="N1535" s="2" t="str">
        <f t="shared" si="23"/>
        <v/>
      </c>
      <c r="O1535">
        <v>4.5490000000000004</v>
      </c>
      <c r="P1535">
        <v>1.796</v>
      </c>
      <c r="Q1535">
        <v>1.446</v>
      </c>
      <c r="R1535">
        <v>5</v>
      </c>
      <c r="S1535" t="str">
        <f>IF(datos_limpios[[#This Row],[Seating Capacity ]]&gt;4,"SI","NO")</f>
        <v>SI</v>
      </c>
      <c r="T1535">
        <v>43</v>
      </c>
    </row>
    <row r="1536" spans="1:20" x14ac:dyDescent="0.3">
      <c r="A1536" t="s">
        <v>119</v>
      </c>
      <c r="B1536" t="s">
        <v>120</v>
      </c>
      <c r="C1536">
        <v>1482</v>
      </c>
      <c r="D1536" s="3">
        <v>4200000</v>
      </c>
      <c r="E1536" s="1">
        <f>datos_limpios[[#This Row],[Price INR   ]]*0.011</f>
        <v>46200</v>
      </c>
      <c r="F1536">
        <v>2017</v>
      </c>
      <c r="G1536">
        <v>77000</v>
      </c>
      <c r="H1536" t="s">
        <v>21</v>
      </c>
      <c r="I1536" t="s">
        <v>43</v>
      </c>
      <c r="J1536" t="s">
        <v>22</v>
      </c>
      <c r="K1536" t="s">
        <v>16</v>
      </c>
      <c r="L1536" t="s">
        <v>121</v>
      </c>
      <c r="M1536" t="s">
        <v>122</v>
      </c>
      <c r="N1536" s="2" t="str">
        <f t="shared" si="23"/>
        <v/>
      </c>
      <c r="O1536">
        <v>4.6559999999999997</v>
      </c>
      <c r="P1536">
        <v>1.89</v>
      </c>
      <c r="Q1536">
        <v>1.639</v>
      </c>
      <c r="R1536">
        <v>5</v>
      </c>
      <c r="S1536" t="str">
        <f>IF(datos_limpios[[#This Row],[Seating Capacity ]]&gt;4,"SI","NO")</f>
        <v>SI</v>
      </c>
      <c r="T1536">
        <v>66</v>
      </c>
    </row>
    <row r="1537" spans="1:20" x14ac:dyDescent="0.3">
      <c r="A1537" t="s">
        <v>119</v>
      </c>
      <c r="B1537" t="s">
        <v>694</v>
      </c>
      <c r="C1537">
        <v>1486</v>
      </c>
      <c r="D1537" s="3">
        <v>4250000</v>
      </c>
      <c r="E1537" s="1">
        <f>datos_limpios[[#This Row],[Price INR   ]]*0.011</f>
        <v>46750</v>
      </c>
      <c r="F1537">
        <v>2018</v>
      </c>
      <c r="G1537">
        <v>24000</v>
      </c>
      <c r="H1537" t="s">
        <v>21</v>
      </c>
      <c r="I1537" t="s">
        <v>43</v>
      </c>
      <c r="J1537" t="s">
        <v>22</v>
      </c>
      <c r="K1537" t="s">
        <v>16</v>
      </c>
      <c r="L1537" t="s">
        <v>305</v>
      </c>
      <c r="M1537" t="s">
        <v>306</v>
      </c>
      <c r="N1537" s="2" t="str">
        <f t="shared" si="23"/>
        <v/>
      </c>
      <c r="O1537">
        <v>4.6859999999999999</v>
      </c>
      <c r="P1537">
        <v>1.81</v>
      </c>
      <c r="Q1537">
        <v>1.4419999999999999</v>
      </c>
      <c r="R1537">
        <v>5</v>
      </c>
      <c r="S1537" t="str">
        <f>IF(datos_limpios[[#This Row],[Seating Capacity ]]&gt;4,"SI","NO")</f>
        <v>SI</v>
      </c>
      <c r="T1537">
        <v>66</v>
      </c>
    </row>
    <row r="1538" spans="1:20" x14ac:dyDescent="0.3">
      <c r="A1538" t="s">
        <v>119</v>
      </c>
      <c r="B1538" t="s">
        <v>304</v>
      </c>
      <c r="C1538">
        <v>1488</v>
      </c>
      <c r="D1538" s="3">
        <v>4500000</v>
      </c>
      <c r="E1538" s="1">
        <f>datos_limpios[[#This Row],[Price INR   ]]*0.011</f>
        <v>49500</v>
      </c>
      <c r="F1538">
        <v>2019</v>
      </c>
      <c r="G1538">
        <v>72000</v>
      </c>
      <c r="H1538" t="s">
        <v>21</v>
      </c>
      <c r="I1538" t="s">
        <v>43</v>
      </c>
      <c r="J1538" t="s">
        <v>22</v>
      </c>
      <c r="K1538" t="s">
        <v>16</v>
      </c>
      <c r="L1538" t="s">
        <v>305</v>
      </c>
      <c r="M1538" t="s">
        <v>306</v>
      </c>
      <c r="N1538" s="2" t="str">
        <f t="shared" ref="N1538:N1601" si="24">MID(M1538, 1, FIND("@", M1538) - LEN(MID(M1538, 1, FIND("@", M1538) - 1)) - 1)</f>
        <v/>
      </c>
      <c r="O1538">
        <v>5.0629999999999997</v>
      </c>
      <c r="P1538">
        <v>1.86</v>
      </c>
      <c r="Q1538">
        <v>1.494</v>
      </c>
      <c r="R1538">
        <v>5</v>
      </c>
      <c r="S1538" t="str">
        <f>IF(datos_limpios[[#This Row],[Seating Capacity ]]&gt;4,"SI","NO")</f>
        <v>SI</v>
      </c>
      <c r="T1538">
        <v>80</v>
      </c>
    </row>
    <row r="1539" spans="1:20" x14ac:dyDescent="0.3">
      <c r="A1539" t="s">
        <v>119</v>
      </c>
      <c r="B1539" t="s">
        <v>304</v>
      </c>
      <c r="C1539">
        <v>1492</v>
      </c>
      <c r="D1539" s="3">
        <v>4775000</v>
      </c>
      <c r="E1539" s="1">
        <f>datos_limpios[[#This Row],[Price INR   ]]*0.011</f>
        <v>52525</v>
      </c>
      <c r="F1539">
        <v>2018</v>
      </c>
      <c r="G1539">
        <v>51529</v>
      </c>
      <c r="H1539" t="s">
        <v>21</v>
      </c>
      <c r="I1539" t="s">
        <v>43</v>
      </c>
      <c r="J1539" t="s">
        <v>22</v>
      </c>
      <c r="K1539" t="s">
        <v>16</v>
      </c>
      <c r="L1539" t="s">
        <v>305</v>
      </c>
      <c r="M1539" t="s">
        <v>306</v>
      </c>
      <c r="N1539" s="2" t="str">
        <f t="shared" si="24"/>
        <v/>
      </c>
      <c r="O1539">
        <v>5.0629999999999997</v>
      </c>
      <c r="P1539">
        <v>1.86</v>
      </c>
      <c r="Q1539">
        <v>1.494</v>
      </c>
      <c r="R1539">
        <v>5</v>
      </c>
      <c r="S1539" t="str">
        <f>IF(datos_limpios[[#This Row],[Seating Capacity ]]&gt;4,"SI","NO")</f>
        <v>SI</v>
      </c>
      <c r="T1539">
        <v>80</v>
      </c>
    </row>
    <row r="1540" spans="1:20" x14ac:dyDescent="0.3">
      <c r="A1540" t="s">
        <v>119</v>
      </c>
      <c r="B1540" t="s">
        <v>588</v>
      </c>
      <c r="C1540">
        <v>1499</v>
      </c>
      <c r="D1540" s="3">
        <v>5200000</v>
      </c>
      <c r="E1540" s="1">
        <f>datos_limpios[[#This Row],[Price INR   ]]*0.011</f>
        <v>57200</v>
      </c>
      <c r="F1540">
        <v>2020</v>
      </c>
      <c r="G1540">
        <v>18000</v>
      </c>
      <c r="H1540" t="s">
        <v>21</v>
      </c>
      <c r="I1540" t="s">
        <v>43</v>
      </c>
      <c r="J1540" t="s">
        <v>22</v>
      </c>
      <c r="K1540" t="s">
        <v>16</v>
      </c>
      <c r="L1540" t="s">
        <v>305</v>
      </c>
      <c r="M1540" t="s">
        <v>306</v>
      </c>
      <c r="N1540" s="2" t="str">
        <f t="shared" si="24"/>
        <v/>
      </c>
      <c r="O1540">
        <v>5.0629999999999997</v>
      </c>
      <c r="P1540">
        <v>1.86</v>
      </c>
      <c r="Q1540">
        <v>1.494</v>
      </c>
      <c r="R1540">
        <v>5</v>
      </c>
      <c r="S1540" t="str">
        <f>IF(datos_limpios[[#This Row],[Seating Capacity ]]&gt;4,"SI","NO")</f>
        <v>SI</v>
      </c>
      <c r="T1540">
        <v>80</v>
      </c>
    </row>
    <row r="1541" spans="1:20" x14ac:dyDescent="0.3">
      <c r="A1541" t="s">
        <v>119</v>
      </c>
      <c r="B1541" t="s">
        <v>882</v>
      </c>
      <c r="C1541">
        <v>1501</v>
      </c>
      <c r="D1541" s="3">
        <v>5300000</v>
      </c>
      <c r="E1541" s="1">
        <f>datos_limpios[[#This Row],[Price INR   ]]*0.011</f>
        <v>58300</v>
      </c>
      <c r="F1541">
        <v>2022</v>
      </c>
      <c r="G1541">
        <v>12500</v>
      </c>
      <c r="H1541" t="s">
        <v>21</v>
      </c>
      <c r="I1541" t="s">
        <v>43</v>
      </c>
      <c r="J1541" t="s">
        <v>22</v>
      </c>
      <c r="K1541" t="s">
        <v>287</v>
      </c>
      <c r="L1541" t="s">
        <v>883</v>
      </c>
      <c r="M1541" t="s">
        <v>884</v>
      </c>
      <c r="N1541" s="2" t="str">
        <f t="shared" si="24"/>
        <v/>
      </c>
      <c r="O1541">
        <v>4.5960000000000001</v>
      </c>
      <c r="P1541">
        <v>1.77</v>
      </c>
      <c r="Q1541">
        <v>1.4470000000000001</v>
      </c>
      <c r="R1541">
        <v>5</v>
      </c>
      <c r="S1541" t="str">
        <f>IF(datos_limpios[[#This Row],[Seating Capacity ]]&gt;4,"SI","NO")</f>
        <v>SI</v>
      </c>
      <c r="T1541">
        <v>66</v>
      </c>
    </row>
    <row r="1542" spans="1:20" x14ac:dyDescent="0.3">
      <c r="A1542" t="s">
        <v>119</v>
      </c>
      <c r="B1542" t="s">
        <v>313</v>
      </c>
      <c r="C1542">
        <v>1502</v>
      </c>
      <c r="D1542" s="3">
        <v>5400000</v>
      </c>
      <c r="E1542" s="1">
        <f>datos_limpios[[#This Row],[Price INR   ]]*0.011</f>
        <v>59400</v>
      </c>
      <c r="F1542">
        <v>2016</v>
      </c>
      <c r="G1542">
        <v>16000</v>
      </c>
      <c r="H1542" t="s">
        <v>21</v>
      </c>
      <c r="I1542" t="s">
        <v>43</v>
      </c>
      <c r="J1542" t="s">
        <v>22</v>
      </c>
      <c r="K1542" t="s">
        <v>16</v>
      </c>
      <c r="L1542" t="s">
        <v>121</v>
      </c>
      <c r="M1542" t="s">
        <v>314</v>
      </c>
      <c r="N1542" s="2" t="str">
        <f t="shared" si="24"/>
        <v/>
      </c>
      <c r="O1542">
        <v>4.819</v>
      </c>
      <c r="P1542">
        <v>2.141</v>
      </c>
      <c r="Q1542">
        <v>1.796</v>
      </c>
      <c r="R1542">
        <v>5</v>
      </c>
      <c r="S1542" t="str">
        <f>IF(datos_limpios[[#This Row],[Seating Capacity ]]&gt;4,"SI","NO")</f>
        <v>SI</v>
      </c>
      <c r="T1542">
        <v>93</v>
      </c>
    </row>
    <row r="1543" spans="1:20" x14ac:dyDescent="0.3">
      <c r="A1543" t="s">
        <v>119</v>
      </c>
      <c r="B1543" t="s">
        <v>882</v>
      </c>
      <c r="C1543">
        <v>1503</v>
      </c>
      <c r="D1543" s="3">
        <v>5400000</v>
      </c>
      <c r="E1543" s="1">
        <f>datos_limpios[[#This Row],[Price INR   ]]*0.011</f>
        <v>59400</v>
      </c>
      <c r="F1543">
        <v>2022</v>
      </c>
      <c r="G1543">
        <v>4600</v>
      </c>
      <c r="H1543" t="s">
        <v>21</v>
      </c>
      <c r="I1543" t="s">
        <v>43</v>
      </c>
      <c r="J1543" t="s">
        <v>22</v>
      </c>
      <c r="K1543" t="s">
        <v>287</v>
      </c>
      <c r="L1543" t="s">
        <v>883</v>
      </c>
      <c r="M1543" t="s">
        <v>884</v>
      </c>
      <c r="N1543" s="2" t="str">
        <f t="shared" si="24"/>
        <v/>
      </c>
      <c r="O1543">
        <v>4.5960000000000001</v>
      </c>
      <c r="P1543">
        <v>1.77</v>
      </c>
      <c r="Q1543">
        <v>1.4470000000000001</v>
      </c>
      <c r="R1543">
        <v>5</v>
      </c>
      <c r="S1543" t="str">
        <f>IF(datos_limpios[[#This Row],[Seating Capacity ]]&gt;4,"SI","NO")</f>
        <v>SI</v>
      </c>
      <c r="T1543">
        <v>66</v>
      </c>
    </row>
    <row r="1544" spans="1:20" x14ac:dyDescent="0.3">
      <c r="A1544" t="s">
        <v>119</v>
      </c>
      <c r="B1544" t="s">
        <v>313</v>
      </c>
      <c r="C1544">
        <v>1504</v>
      </c>
      <c r="D1544" s="3">
        <v>5400000</v>
      </c>
      <c r="E1544" s="1">
        <f>datos_limpios[[#This Row],[Price INR   ]]*0.011</f>
        <v>59400</v>
      </c>
      <c r="F1544">
        <v>2018</v>
      </c>
      <c r="G1544">
        <v>50500</v>
      </c>
      <c r="H1544" t="s">
        <v>21</v>
      </c>
      <c r="I1544" t="s">
        <v>43</v>
      </c>
      <c r="J1544" t="s">
        <v>22</v>
      </c>
      <c r="K1544" t="s">
        <v>184</v>
      </c>
      <c r="L1544" t="s">
        <v>121</v>
      </c>
      <c r="M1544" t="s">
        <v>314</v>
      </c>
      <c r="N1544" s="2" t="str">
        <f t="shared" si="24"/>
        <v/>
      </c>
      <c r="O1544">
        <v>4.819</v>
      </c>
      <c r="P1544">
        <v>2.141</v>
      </c>
      <c r="Q1544">
        <v>1.796</v>
      </c>
      <c r="R1544">
        <v>5</v>
      </c>
      <c r="S1544" t="str">
        <f>IF(datos_limpios[[#This Row],[Seating Capacity ]]&gt;4,"SI","NO")</f>
        <v>SI</v>
      </c>
      <c r="T1544">
        <v>93</v>
      </c>
    </row>
    <row r="1545" spans="1:20" x14ac:dyDescent="0.3">
      <c r="A1545" t="s">
        <v>119</v>
      </c>
      <c r="B1545" t="s">
        <v>806</v>
      </c>
      <c r="C1545">
        <v>1505</v>
      </c>
      <c r="D1545" s="3">
        <v>5500000</v>
      </c>
      <c r="E1545" s="1">
        <f>datos_limpios[[#This Row],[Price INR   ]]*0.011</f>
        <v>60500</v>
      </c>
      <c r="F1545">
        <v>2015</v>
      </c>
      <c r="G1545">
        <v>54000</v>
      </c>
      <c r="H1545" t="s">
        <v>21</v>
      </c>
      <c r="I1545" t="s">
        <v>43</v>
      </c>
      <c r="J1545" t="s">
        <v>22</v>
      </c>
      <c r="K1545" t="s">
        <v>16</v>
      </c>
      <c r="L1545" t="s">
        <v>367</v>
      </c>
      <c r="M1545" t="s">
        <v>807</v>
      </c>
      <c r="N1545" s="2" t="str">
        <f t="shared" si="24"/>
        <v/>
      </c>
      <c r="O1545">
        <v>5.2460000000000004</v>
      </c>
      <c r="P1545">
        <v>1.899</v>
      </c>
      <c r="Q1545">
        <v>1.494</v>
      </c>
      <c r="R1545">
        <v>5</v>
      </c>
      <c r="S1545" t="str">
        <f>IF(datos_limpios[[#This Row],[Seating Capacity ]]&gt;4,"SI","NO")</f>
        <v>SI</v>
      </c>
      <c r="T1545">
        <v>70</v>
      </c>
    </row>
    <row r="1546" spans="1:20" x14ac:dyDescent="0.3">
      <c r="A1546" t="s">
        <v>119</v>
      </c>
      <c r="B1546" t="s">
        <v>588</v>
      </c>
      <c r="C1546">
        <v>1506</v>
      </c>
      <c r="D1546" s="3">
        <v>5500000</v>
      </c>
      <c r="E1546" s="1">
        <f>datos_limpios[[#This Row],[Price INR   ]]*0.011</f>
        <v>60500</v>
      </c>
      <c r="F1546">
        <v>2019</v>
      </c>
      <c r="G1546">
        <v>30000</v>
      </c>
      <c r="H1546" t="s">
        <v>21</v>
      </c>
      <c r="I1546" t="s">
        <v>43</v>
      </c>
      <c r="J1546" t="s">
        <v>22</v>
      </c>
      <c r="K1546" t="s">
        <v>16</v>
      </c>
      <c r="L1546" t="s">
        <v>305</v>
      </c>
      <c r="M1546" t="s">
        <v>306</v>
      </c>
      <c r="N1546" s="2" t="str">
        <f t="shared" si="24"/>
        <v/>
      </c>
      <c r="O1546">
        <v>5.0629999999999997</v>
      </c>
      <c r="P1546">
        <v>1.86</v>
      </c>
      <c r="Q1546">
        <v>1.494</v>
      </c>
      <c r="R1546">
        <v>5</v>
      </c>
      <c r="S1546" t="str">
        <f>IF(datos_limpios[[#This Row],[Seating Capacity ]]&gt;4,"SI","NO")</f>
        <v>SI</v>
      </c>
      <c r="T1546">
        <v>80</v>
      </c>
    </row>
    <row r="1547" spans="1:20" x14ac:dyDescent="0.3">
      <c r="A1547" t="s">
        <v>119</v>
      </c>
      <c r="B1547" t="s">
        <v>1111</v>
      </c>
      <c r="C1547">
        <v>1509</v>
      </c>
      <c r="D1547" s="3">
        <v>5900000</v>
      </c>
      <c r="E1547" s="1">
        <f>datos_limpios[[#This Row],[Price INR   ]]*0.011</f>
        <v>64899.999999999993</v>
      </c>
      <c r="F1547">
        <v>2018</v>
      </c>
      <c r="G1547">
        <v>28000</v>
      </c>
      <c r="H1547" t="s">
        <v>21</v>
      </c>
      <c r="I1547" t="s">
        <v>43</v>
      </c>
      <c r="J1547" t="s">
        <v>22</v>
      </c>
      <c r="K1547" t="s">
        <v>16</v>
      </c>
      <c r="L1547" t="s">
        <v>367</v>
      </c>
      <c r="M1547" t="s">
        <v>477</v>
      </c>
      <c r="N1547" s="2" t="str">
        <f t="shared" si="24"/>
        <v/>
      </c>
      <c r="O1547">
        <v>4.819</v>
      </c>
      <c r="P1547">
        <v>2.141</v>
      </c>
      <c r="Q1547">
        <v>1.796</v>
      </c>
      <c r="R1547">
        <v>5</v>
      </c>
      <c r="S1547" t="str">
        <f>IF(datos_limpios[[#This Row],[Seating Capacity ]]&gt;4,"SI","NO")</f>
        <v>SI</v>
      </c>
      <c r="T1547">
        <v>93</v>
      </c>
    </row>
    <row r="1548" spans="1:20" x14ac:dyDescent="0.3">
      <c r="A1548" t="s">
        <v>119</v>
      </c>
      <c r="B1548" t="s">
        <v>675</v>
      </c>
      <c r="C1548">
        <v>1510</v>
      </c>
      <c r="D1548" s="3">
        <v>5950000</v>
      </c>
      <c r="E1548" s="1">
        <f>datos_limpios[[#This Row],[Price INR   ]]*0.011</f>
        <v>65449.999999999993</v>
      </c>
      <c r="F1548">
        <v>2019</v>
      </c>
      <c r="G1548">
        <v>10000</v>
      </c>
      <c r="H1548" t="s">
        <v>21</v>
      </c>
      <c r="I1548" t="s">
        <v>43</v>
      </c>
      <c r="J1548" t="s">
        <v>22</v>
      </c>
      <c r="K1548" t="s">
        <v>16</v>
      </c>
      <c r="L1548" t="s">
        <v>305</v>
      </c>
      <c r="M1548" t="s">
        <v>306</v>
      </c>
      <c r="N1548" s="2" t="str">
        <f t="shared" si="24"/>
        <v/>
      </c>
      <c r="O1548">
        <v>5.0629999999999997</v>
      </c>
      <c r="P1548">
        <v>1.86</v>
      </c>
      <c r="Q1548">
        <v>1.494</v>
      </c>
      <c r="R1548">
        <v>5</v>
      </c>
      <c r="S1548" t="str">
        <f>IF(datos_limpios[[#This Row],[Seating Capacity ]]&gt;4,"SI","NO")</f>
        <v>SI</v>
      </c>
      <c r="T1548">
        <v>80</v>
      </c>
    </row>
    <row r="1549" spans="1:20" x14ac:dyDescent="0.3">
      <c r="A1549" t="s">
        <v>119</v>
      </c>
      <c r="B1549" t="s">
        <v>661</v>
      </c>
      <c r="C1549">
        <v>1517</v>
      </c>
      <c r="D1549" s="3">
        <v>6400000</v>
      </c>
      <c r="E1549" s="1">
        <f>datos_limpios[[#This Row],[Price INR   ]]*0.011</f>
        <v>70400</v>
      </c>
      <c r="F1549">
        <v>2022</v>
      </c>
      <c r="G1549">
        <v>5500</v>
      </c>
      <c r="H1549" t="s">
        <v>21</v>
      </c>
      <c r="I1549" t="s">
        <v>43</v>
      </c>
      <c r="J1549" t="s">
        <v>22</v>
      </c>
      <c r="K1549" t="s">
        <v>287</v>
      </c>
      <c r="L1549" t="s">
        <v>305</v>
      </c>
      <c r="M1549" t="s">
        <v>306</v>
      </c>
      <c r="N1549" s="2" t="str">
        <f t="shared" si="24"/>
        <v/>
      </c>
      <c r="O1549">
        <v>4.6580000000000004</v>
      </c>
      <c r="P1549">
        <v>1.89</v>
      </c>
      <c r="Q1549">
        <v>1.6439999999999999</v>
      </c>
      <c r="R1549">
        <v>5</v>
      </c>
      <c r="S1549" t="str">
        <f>IF(datos_limpios[[#This Row],[Seating Capacity ]]&gt;4,"SI","NO")</f>
        <v>SI</v>
      </c>
      <c r="T1549">
        <v>66</v>
      </c>
    </row>
    <row r="1550" spans="1:20" x14ac:dyDescent="0.3">
      <c r="A1550" t="s">
        <v>119</v>
      </c>
      <c r="B1550" t="s">
        <v>675</v>
      </c>
      <c r="C1550">
        <v>1520</v>
      </c>
      <c r="D1550" s="3">
        <v>6500000</v>
      </c>
      <c r="E1550" s="1">
        <f>datos_limpios[[#This Row],[Price INR   ]]*0.011</f>
        <v>71500</v>
      </c>
      <c r="F1550">
        <v>2019</v>
      </c>
      <c r="G1550">
        <v>5750</v>
      </c>
      <c r="H1550" t="s">
        <v>21</v>
      </c>
      <c r="I1550" t="s">
        <v>43</v>
      </c>
      <c r="J1550" t="s">
        <v>22</v>
      </c>
      <c r="K1550" t="s">
        <v>16</v>
      </c>
      <c r="L1550" t="s">
        <v>305</v>
      </c>
      <c r="M1550" t="s">
        <v>306</v>
      </c>
      <c r="N1550" s="2" t="str">
        <f t="shared" si="24"/>
        <v/>
      </c>
      <c r="O1550">
        <v>5.0629999999999997</v>
      </c>
      <c r="P1550">
        <v>1.86</v>
      </c>
      <c r="Q1550">
        <v>1.494</v>
      </c>
      <c r="R1550">
        <v>5</v>
      </c>
      <c r="S1550" t="str">
        <f>IF(datos_limpios[[#This Row],[Seating Capacity ]]&gt;4,"SI","NO")</f>
        <v>SI</v>
      </c>
      <c r="T1550">
        <v>80</v>
      </c>
    </row>
    <row r="1551" spans="1:20" x14ac:dyDescent="0.3">
      <c r="A1551" t="s">
        <v>119</v>
      </c>
      <c r="B1551" t="s">
        <v>476</v>
      </c>
      <c r="C1551">
        <v>1525</v>
      </c>
      <c r="D1551" s="3">
        <v>6875000</v>
      </c>
      <c r="E1551" s="1">
        <f>datos_limpios[[#This Row],[Price INR   ]]*0.011</f>
        <v>75625</v>
      </c>
      <c r="F1551">
        <v>2019</v>
      </c>
      <c r="G1551">
        <v>53000</v>
      </c>
      <c r="H1551" t="s">
        <v>21</v>
      </c>
      <c r="I1551" t="s">
        <v>43</v>
      </c>
      <c r="J1551" t="s">
        <v>22</v>
      </c>
      <c r="K1551" t="s">
        <v>16</v>
      </c>
      <c r="L1551" t="s">
        <v>367</v>
      </c>
      <c r="M1551" t="s">
        <v>477</v>
      </c>
      <c r="N1551" s="2" t="str">
        <f t="shared" si="24"/>
        <v/>
      </c>
      <c r="O1551">
        <v>5.13</v>
      </c>
      <c r="P1551">
        <v>1.9339999999999999</v>
      </c>
      <c r="Q1551">
        <v>1.85</v>
      </c>
      <c r="R1551">
        <v>7</v>
      </c>
      <c r="S1551" t="str">
        <f>IF(datos_limpios[[#This Row],[Seating Capacity ]]&gt;4,"SI","NO")</f>
        <v>SI</v>
      </c>
      <c r="T1551">
        <v>100</v>
      </c>
    </row>
    <row r="1552" spans="1:20" x14ac:dyDescent="0.3">
      <c r="A1552" t="s">
        <v>119</v>
      </c>
      <c r="B1552" t="s">
        <v>1352</v>
      </c>
      <c r="C1552">
        <v>1527</v>
      </c>
      <c r="D1552" s="3">
        <v>6975000</v>
      </c>
      <c r="E1552" s="1">
        <f>datos_limpios[[#This Row],[Price INR   ]]*0.011</f>
        <v>76725</v>
      </c>
      <c r="F1552">
        <v>2020</v>
      </c>
      <c r="G1552">
        <v>15200</v>
      </c>
      <c r="H1552" t="s">
        <v>21</v>
      </c>
      <c r="I1552" t="s">
        <v>43</v>
      </c>
      <c r="J1552" t="s">
        <v>22</v>
      </c>
      <c r="K1552" t="s">
        <v>16</v>
      </c>
      <c r="L1552" t="s">
        <v>305</v>
      </c>
      <c r="M1552" t="s">
        <v>657</v>
      </c>
      <c r="N1552" s="2" t="str">
        <f t="shared" si="24"/>
        <v/>
      </c>
      <c r="O1552">
        <v>4.9880000000000004</v>
      </c>
      <c r="P1552">
        <v>1.89</v>
      </c>
      <c r="Q1552">
        <v>1.4350000000000001</v>
      </c>
      <c r="R1552">
        <v>5</v>
      </c>
      <c r="S1552" t="str">
        <f>IF(datos_limpios[[#This Row],[Seating Capacity ]]&gt;4,"SI","NO")</f>
        <v>SI</v>
      </c>
      <c r="T1552">
        <v>66</v>
      </c>
    </row>
    <row r="1553" spans="1:20" x14ac:dyDescent="0.3">
      <c r="A1553" t="s">
        <v>119</v>
      </c>
      <c r="B1553" t="s">
        <v>476</v>
      </c>
      <c r="C1553">
        <v>1531</v>
      </c>
      <c r="D1553" s="3">
        <v>7200000</v>
      </c>
      <c r="E1553" s="1">
        <f>datos_limpios[[#This Row],[Price INR   ]]*0.011</f>
        <v>79200</v>
      </c>
      <c r="F1553">
        <v>2018</v>
      </c>
      <c r="G1553">
        <v>87200</v>
      </c>
      <c r="H1553" t="s">
        <v>21</v>
      </c>
      <c r="I1553" t="s">
        <v>43</v>
      </c>
      <c r="J1553" t="s">
        <v>22</v>
      </c>
      <c r="K1553" t="s">
        <v>16</v>
      </c>
      <c r="L1553" t="s">
        <v>367</v>
      </c>
      <c r="M1553" t="s">
        <v>477</v>
      </c>
      <c r="N1553" s="2" t="str">
        <f t="shared" si="24"/>
        <v/>
      </c>
      <c r="O1553">
        <v>5.13</v>
      </c>
      <c r="P1553">
        <v>1.9339999999999999</v>
      </c>
      <c r="Q1553">
        <v>1.85</v>
      </c>
      <c r="R1553">
        <v>7</v>
      </c>
      <c r="S1553" t="str">
        <f>IF(datos_limpios[[#This Row],[Seating Capacity ]]&gt;4,"SI","NO")</f>
        <v>SI</v>
      </c>
      <c r="T1553">
        <v>100</v>
      </c>
    </row>
    <row r="1554" spans="1:20" x14ac:dyDescent="0.3">
      <c r="A1554" t="s">
        <v>119</v>
      </c>
      <c r="B1554" t="s">
        <v>675</v>
      </c>
      <c r="C1554">
        <v>1537</v>
      </c>
      <c r="D1554" s="3">
        <v>7500000</v>
      </c>
      <c r="E1554" s="1">
        <f>datos_limpios[[#This Row],[Price INR   ]]*0.011</f>
        <v>82500</v>
      </c>
      <c r="F1554">
        <v>2021</v>
      </c>
      <c r="G1554">
        <v>8000</v>
      </c>
      <c r="H1554" t="s">
        <v>21</v>
      </c>
      <c r="I1554" t="s">
        <v>43</v>
      </c>
      <c r="J1554" t="s">
        <v>22</v>
      </c>
      <c r="K1554" t="s">
        <v>16</v>
      </c>
      <c r="L1554" t="s">
        <v>305</v>
      </c>
      <c r="M1554" t="s">
        <v>306</v>
      </c>
      <c r="N1554" s="2" t="str">
        <f t="shared" si="24"/>
        <v/>
      </c>
      <c r="O1554">
        <v>5.0629999999999997</v>
      </c>
      <c r="P1554">
        <v>1.86</v>
      </c>
      <c r="Q1554">
        <v>1.494</v>
      </c>
      <c r="R1554">
        <v>5</v>
      </c>
      <c r="S1554" t="str">
        <f>IF(datos_limpios[[#This Row],[Seating Capacity ]]&gt;4,"SI","NO")</f>
        <v>SI</v>
      </c>
      <c r="T1554">
        <v>80</v>
      </c>
    </row>
    <row r="1555" spans="1:20" x14ac:dyDescent="0.3">
      <c r="A1555" t="s">
        <v>119</v>
      </c>
      <c r="B1555" t="s">
        <v>501</v>
      </c>
      <c r="C1555">
        <v>1539</v>
      </c>
      <c r="D1555" s="3">
        <v>7900000</v>
      </c>
      <c r="E1555" s="1">
        <f>datos_limpios[[#This Row],[Price INR   ]]*0.011</f>
        <v>86900</v>
      </c>
      <c r="F1555">
        <v>2017</v>
      </c>
      <c r="G1555">
        <v>11850</v>
      </c>
      <c r="H1555" t="s">
        <v>21</v>
      </c>
      <c r="I1555" t="s">
        <v>43</v>
      </c>
      <c r="J1555" t="s">
        <v>22</v>
      </c>
      <c r="K1555" t="s">
        <v>16</v>
      </c>
      <c r="L1555" t="s">
        <v>502</v>
      </c>
      <c r="M1555" t="s">
        <v>503</v>
      </c>
      <c r="N1555" s="2" t="str">
        <f t="shared" si="24"/>
        <v/>
      </c>
      <c r="O1555">
        <v>5.2460000000000004</v>
      </c>
      <c r="P1555">
        <v>1.899</v>
      </c>
      <c r="Q1555">
        <v>1.494</v>
      </c>
      <c r="R1555">
        <v>5</v>
      </c>
      <c r="S1555" t="str">
        <f>IF(datos_limpios[[#This Row],[Seating Capacity ]]&gt;4,"SI","NO")</f>
        <v>SI</v>
      </c>
      <c r="T1555">
        <v>70</v>
      </c>
    </row>
    <row r="1556" spans="1:20" x14ac:dyDescent="0.3">
      <c r="A1556" t="s">
        <v>119</v>
      </c>
      <c r="B1556" t="s">
        <v>661</v>
      </c>
      <c r="C1556">
        <v>1540</v>
      </c>
      <c r="D1556" s="3">
        <v>8100000</v>
      </c>
      <c r="E1556" s="1">
        <f>datos_limpios[[#This Row],[Price INR   ]]*0.011</f>
        <v>89100</v>
      </c>
      <c r="F1556">
        <v>2022</v>
      </c>
      <c r="G1556">
        <v>5500</v>
      </c>
      <c r="H1556" t="s">
        <v>21</v>
      </c>
      <c r="I1556" t="s">
        <v>43</v>
      </c>
      <c r="J1556" t="s">
        <v>22</v>
      </c>
      <c r="K1556" t="s">
        <v>287</v>
      </c>
      <c r="L1556" t="s">
        <v>305</v>
      </c>
      <c r="M1556" t="s">
        <v>306</v>
      </c>
      <c r="N1556" s="2" t="str">
        <f t="shared" si="24"/>
        <v/>
      </c>
      <c r="O1556">
        <v>4.6580000000000004</v>
      </c>
      <c r="P1556">
        <v>1.89</v>
      </c>
      <c r="Q1556">
        <v>1.6439999999999999</v>
      </c>
      <c r="R1556">
        <v>5</v>
      </c>
      <c r="S1556" t="str">
        <f>IF(datos_limpios[[#This Row],[Seating Capacity ]]&gt;4,"SI","NO")</f>
        <v>SI</v>
      </c>
      <c r="T1556">
        <v>66</v>
      </c>
    </row>
    <row r="1557" spans="1:20" x14ac:dyDescent="0.3">
      <c r="A1557" t="s">
        <v>119</v>
      </c>
      <c r="B1557" t="s">
        <v>656</v>
      </c>
      <c r="C1557">
        <v>1542</v>
      </c>
      <c r="D1557" s="3">
        <v>8300000</v>
      </c>
      <c r="E1557" s="1">
        <f>datos_limpios[[#This Row],[Price INR   ]]*0.011</f>
        <v>91300</v>
      </c>
      <c r="F1557">
        <v>2020</v>
      </c>
      <c r="G1557">
        <v>50000</v>
      </c>
      <c r="H1557" t="s">
        <v>21</v>
      </c>
      <c r="I1557" t="s">
        <v>43</v>
      </c>
      <c r="J1557" t="s">
        <v>22</v>
      </c>
      <c r="K1557" t="s">
        <v>16</v>
      </c>
      <c r="L1557" t="s">
        <v>305</v>
      </c>
      <c r="M1557" t="s">
        <v>657</v>
      </c>
      <c r="N1557" s="2" t="str">
        <f t="shared" si="24"/>
        <v/>
      </c>
      <c r="O1557">
        <v>4.9240000000000004</v>
      </c>
      <c r="P1557">
        <v>2.157</v>
      </c>
      <c r="Q1557">
        <v>1.772</v>
      </c>
      <c r="R1557">
        <v>5</v>
      </c>
      <c r="S1557" t="str">
        <f>IF(datos_limpios[[#This Row],[Seating Capacity ]]&gt;4,"SI","NO")</f>
        <v>SI</v>
      </c>
      <c r="T1557">
        <v>93</v>
      </c>
    </row>
    <row r="1558" spans="1:20" x14ac:dyDescent="0.3">
      <c r="A1558" t="s">
        <v>119</v>
      </c>
      <c r="B1558" t="s">
        <v>476</v>
      </c>
      <c r="C1558">
        <v>1543</v>
      </c>
      <c r="D1558" s="3">
        <v>8500000</v>
      </c>
      <c r="E1558" s="1">
        <f>datos_limpios[[#This Row],[Price INR   ]]*0.011</f>
        <v>93500</v>
      </c>
      <c r="F1558">
        <v>2019</v>
      </c>
      <c r="G1558">
        <v>13000</v>
      </c>
      <c r="H1558" t="s">
        <v>21</v>
      </c>
      <c r="I1558" t="s">
        <v>43</v>
      </c>
      <c r="J1558" t="s">
        <v>22</v>
      </c>
      <c r="K1558" t="s">
        <v>16</v>
      </c>
      <c r="L1558" t="s">
        <v>367</v>
      </c>
      <c r="M1558" t="s">
        <v>477</v>
      </c>
      <c r="N1558" s="2" t="str">
        <f t="shared" si="24"/>
        <v/>
      </c>
      <c r="O1558">
        <v>5.13</v>
      </c>
      <c r="P1558">
        <v>1.9339999999999999</v>
      </c>
      <c r="Q1558">
        <v>1.85</v>
      </c>
      <c r="R1558">
        <v>7</v>
      </c>
      <c r="S1558" t="str">
        <f>IF(datos_limpios[[#This Row],[Seating Capacity ]]&gt;4,"SI","NO")</f>
        <v>SI</v>
      </c>
      <c r="T1558">
        <v>100</v>
      </c>
    </row>
    <row r="1559" spans="1:20" x14ac:dyDescent="0.3">
      <c r="A1559" t="s">
        <v>119</v>
      </c>
      <c r="B1559" t="s">
        <v>656</v>
      </c>
      <c r="C1559">
        <v>1547</v>
      </c>
      <c r="D1559" s="3">
        <v>9390000</v>
      </c>
      <c r="E1559" s="1">
        <f>datos_limpios[[#This Row],[Price INR   ]]*0.011</f>
        <v>103290</v>
      </c>
      <c r="F1559">
        <v>2022</v>
      </c>
      <c r="G1559">
        <v>14000</v>
      </c>
      <c r="H1559" t="s">
        <v>21</v>
      </c>
      <c r="I1559" t="s">
        <v>43</v>
      </c>
      <c r="J1559" t="s">
        <v>22</v>
      </c>
      <c r="K1559" t="s">
        <v>16</v>
      </c>
      <c r="L1559" t="s">
        <v>305</v>
      </c>
      <c r="M1559" t="s">
        <v>657</v>
      </c>
      <c r="N1559" s="2" t="str">
        <f t="shared" si="24"/>
        <v/>
      </c>
      <c r="O1559">
        <v>4.9240000000000004</v>
      </c>
      <c r="P1559">
        <v>2.157</v>
      </c>
      <c r="Q1559">
        <v>1.772</v>
      </c>
      <c r="R1559">
        <v>5</v>
      </c>
      <c r="S1559" t="str">
        <f>IF(datos_limpios[[#This Row],[Seating Capacity ]]&gt;4,"SI","NO")</f>
        <v>SI</v>
      </c>
      <c r="T1559">
        <v>93</v>
      </c>
    </row>
    <row r="1560" spans="1:20" x14ac:dyDescent="0.3">
      <c r="A1560" t="s">
        <v>119</v>
      </c>
      <c r="B1560" t="s">
        <v>722</v>
      </c>
      <c r="C1560">
        <v>1549</v>
      </c>
      <c r="D1560" s="3">
        <v>12900000</v>
      </c>
      <c r="E1560" s="1">
        <f>datos_limpios[[#This Row],[Price INR   ]]*0.011</f>
        <v>141900</v>
      </c>
      <c r="F1560">
        <v>2021</v>
      </c>
      <c r="G1560">
        <v>3000</v>
      </c>
      <c r="H1560" t="s">
        <v>21</v>
      </c>
      <c r="I1560" t="s">
        <v>43</v>
      </c>
      <c r="J1560" t="s">
        <v>22</v>
      </c>
      <c r="K1560" t="s">
        <v>16</v>
      </c>
      <c r="L1560" t="s">
        <v>502</v>
      </c>
      <c r="M1560" t="s">
        <v>723</v>
      </c>
      <c r="N1560" s="2" t="str">
        <f t="shared" si="24"/>
        <v/>
      </c>
      <c r="O1560">
        <v>5.2069999999999999</v>
      </c>
      <c r="P1560">
        <v>2.157</v>
      </c>
      <c r="Q1560">
        <v>1.823</v>
      </c>
      <c r="R1560">
        <v>7</v>
      </c>
      <c r="S1560" t="str">
        <f>IF(datos_limpios[[#This Row],[Seating Capacity ]]&gt;4,"SI","NO")</f>
        <v>SI</v>
      </c>
      <c r="T1560">
        <v>90</v>
      </c>
    </row>
    <row r="1561" spans="1:20" x14ac:dyDescent="0.3">
      <c r="A1561" t="s">
        <v>119</v>
      </c>
      <c r="B1561" t="s">
        <v>501</v>
      </c>
      <c r="C1561">
        <v>1553</v>
      </c>
      <c r="D1561" s="3">
        <v>18500000</v>
      </c>
      <c r="E1561" s="1">
        <f>datos_limpios[[#This Row],[Price INR   ]]*0.011</f>
        <v>203500</v>
      </c>
      <c r="F1561">
        <v>2021</v>
      </c>
      <c r="G1561">
        <v>5000</v>
      </c>
      <c r="H1561" t="s">
        <v>21</v>
      </c>
      <c r="I1561" t="s">
        <v>43</v>
      </c>
      <c r="J1561" t="s">
        <v>22</v>
      </c>
      <c r="K1561" t="s">
        <v>287</v>
      </c>
      <c r="L1561" t="s">
        <v>502</v>
      </c>
      <c r="M1561" t="s">
        <v>503</v>
      </c>
      <c r="N1561" s="2" t="str">
        <f t="shared" si="24"/>
        <v/>
      </c>
      <c r="O1561">
        <v>5.2460000000000004</v>
      </c>
      <c r="P1561">
        <v>1.899</v>
      </c>
      <c r="Q1561">
        <v>1.494</v>
      </c>
      <c r="R1561">
        <v>5</v>
      </c>
      <c r="S1561" t="str">
        <f>IF(datos_limpios[[#This Row],[Seating Capacity ]]&gt;4,"SI","NO")</f>
        <v>SI</v>
      </c>
      <c r="T1561">
        <v>70</v>
      </c>
    </row>
    <row r="1562" spans="1:20" x14ac:dyDescent="0.3">
      <c r="A1562" t="s">
        <v>149</v>
      </c>
      <c r="B1562" t="s">
        <v>150</v>
      </c>
      <c r="C1562">
        <v>1556</v>
      </c>
      <c r="D1562" s="3">
        <v>1611000</v>
      </c>
      <c r="E1562" s="1">
        <f>datos_limpios[[#This Row],[Price INR   ]]*0.011</f>
        <v>17721</v>
      </c>
      <c r="F1562">
        <v>2019</v>
      </c>
      <c r="G1562">
        <v>46301</v>
      </c>
      <c r="H1562" t="s">
        <v>21</v>
      </c>
      <c r="I1562" t="s">
        <v>14</v>
      </c>
      <c r="J1562" t="s">
        <v>22</v>
      </c>
      <c r="K1562" t="s">
        <v>16</v>
      </c>
      <c r="L1562" t="s">
        <v>66</v>
      </c>
      <c r="M1562" t="s">
        <v>151</v>
      </c>
      <c r="N1562" s="2" t="str">
        <f t="shared" si="24"/>
        <v/>
      </c>
      <c r="O1562">
        <v>4.6550000000000002</v>
      </c>
      <c r="P1562">
        <v>1.835</v>
      </c>
      <c r="Q1562">
        <v>1.76</v>
      </c>
      <c r="R1562">
        <v>5</v>
      </c>
      <c r="S1562" t="str">
        <f>IF(datos_limpios[[#This Row],[Seating Capacity ]]&gt;4,"SI","NO")</f>
        <v>SI</v>
      </c>
      <c r="T1562">
        <v>60</v>
      </c>
    </row>
    <row r="1563" spans="1:20" x14ac:dyDescent="0.3">
      <c r="A1563" t="s">
        <v>677</v>
      </c>
      <c r="B1563" t="s">
        <v>861</v>
      </c>
      <c r="C1563">
        <v>1582</v>
      </c>
      <c r="D1563" s="3">
        <v>625000</v>
      </c>
      <c r="E1563" s="1">
        <f>datos_limpios[[#This Row],[Price INR   ]]*0.011</f>
        <v>6875</v>
      </c>
      <c r="F1563">
        <v>2011</v>
      </c>
      <c r="G1563">
        <v>40000</v>
      </c>
      <c r="H1563" t="s">
        <v>21</v>
      </c>
      <c r="I1563" t="s">
        <v>14</v>
      </c>
      <c r="J1563" t="s">
        <v>22</v>
      </c>
      <c r="K1563" t="s">
        <v>23</v>
      </c>
      <c r="L1563" t="s">
        <v>862</v>
      </c>
      <c r="M1563" t="s">
        <v>863</v>
      </c>
      <c r="N1563" s="2" t="str">
        <f t="shared" si="24"/>
        <v/>
      </c>
      <c r="O1563">
        <v>4.7549999999999999</v>
      </c>
      <c r="P1563">
        <v>1.7749999999999999</v>
      </c>
      <c r="Q1563">
        <v>1.9</v>
      </c>
      <c r="R1563">
        <v>5</v>
      </c>
      <c r="S1563" t="str">
        <f>IF(datos_limpios[[#This Row],[Seating Capacity ]]&gt;4,"SI","NO")</f>
        <v>SI</v>
      </c>
      <c r="T1563">
        <v>92</v>
      </c>
    </row>
    <row r="1564" spans="1:20" x14ac:dyDescent="0.3">
      <c r="A1564" t="s">
        <v>50</v>
      </c>
      <c r="B1564" t="s">
        <v>455</v>
      </c>
      <c r="C1564">
        <v>1592</v>
      </c>
      <c r="D1564" s="3">
        <v>445000</v>
      </c>
      <c r="E1564" s="1">
        <f>datos_limpios[[#This Row],[Price INR   ]]*0.011</f>
        <v>4895</v>
      </c>
      <c r="F1564">
        <v>2014</v>
      </c>
      <c r="G1564">
        <v>75000</v>
      </c>
      <c r="H1564" t="s">
        <v>21</v>
      </c>
      <c r="I1564" t="s">
        <v>14</v>
      </c>
      <c r="J1564" t="s">
        <v>22</v>
      </c>
      <c r="K1564" t="s">
        <v>16</v>
      </c>
      <c r="L1564" t="s">
        <v>52</v>
      </c>
      <c r="M1564" t="s">
        <v>53</v>
      </c>
      <c r="N1564" s="2" t="str">
        <f t="shared" si="24"/>
        <v/>
      </c>
      <c r="O1564">
        <v>4.3310000000000004</v>
      </c>
      <c r="P1564">
        <v>1.8220000000000001</v>
      </c>
      <c r="Q1564">
        <v>1.671</v>
      </c>
      <c r="R1564">
        <v>5</v>
      </c>
      <c r="S1564" t="str">
        <f>IF(datos_limpios[[#This Row],[Seating Capacity ]]&gt;4,"SI","NO")</f>
        <v>SI</v>
      </c>
      <c r="T1564">
        <v>50</v>
      </c>
    </row>
    <row r="1565" spans="1:20" x14ac:dyDescent="0.3">
      <c r="A1565" t="s">
        <v>50</v>
      </c>
      <c r="B1565" t="s">
        <v>51</v>
      </c>
      <c r="C1565">
        <v>1596</v>
      </c>
      <c r="D1565" s="3">
        <v>575000</v>
      </c>
      <c r="E1565" s="1">
        <f>datos_limpios[[#This Row],[Price INR   ]]*0.011</f>
        <v>6325</v>
      </c>
      <c r="F1565">
        <v>2015</v>
      </c>
      <c r="G1565">
        <v>85000</v>
      </c>
      <c r="H1565" t="s">
        <v>21</v>
      </c>
      <c r="I1565" t="s">
        <v>14</v>
      </c>
      <c r="J1565" t="s">
        <v>22</v>
      </c>
      <c r="K1565" t="s">
        <v>16</v>
      </c>
      <c r="L1565" t="s">
        <v>52</v>
      </c>
      <c r="M1565" t="s">
        <v>53</v>
      </c>
      <c r="N1565" s="2" t="str">
        <f t="shared" si="24"/>
        <v/>
      </c>
      <c r="O1565">
        <v>4.3310000000000004</v>
      </c>
      <c r="P1565">
        <v>1.8220000000000001</v>
      </c>
      <c r="Q1565">
        <v>1.671</v>
      </c>
      <c r="R1565">
        <v>5</v>
      </c>
      <c r="S1565" t="str">
        <f>IF(datos_limpios[[#This Row],[Seating Capacity ]]&gt;4,"SI","NO")</f>
        <v>SI</v>
      </c>
      <c r="T1565">
        <v>50</v>
      </c>
    </row>
    <row r="1566" spans="1:20" x14ac:dyDescent="0.3">
      <c r="A1566" t="s">
        <v>50</v>
      </c>
      <c r="B1566" t="s">
        <v>455</v>
      </c>
      <c r="C1566">
        <v>1598</v>
      </c>
      <c r="D1566" s="3">
        <v>600000</v>
      </c>
      <c r="E1566" s="1">
        <f>datos_limpios[[#This Row],[Price INR   ]]*0.011</f>
        <v>6600</v>
      </c>
      <c r="F1566">
        <v>2016</v>
      </c>
      <c r="G1566">
        <v>99000</v>
      </c>
      <c r="H1566" t="s">
        <v>21</v>
      </c>
      <c r="I1566" t="s">
        <v>14</v>
      </c>
      <c r="J1566" t="s">
        <v>22</v>
      </c>
      <c r="K1566" t="s">
        <v>16</v>
      </c>
      <c r="L1566" t="s">
        <v>52</v>
      </c>
      <c r="M1566" t="s">
        <v>53</v>
      </c>
      <c r="N1566" s="2" t="str">
        <f t="shared" si="24"/>
        <v/>
      </c>
      <c r="O1566">
        <v>4.3310000000000004</v>
      </c>
      <c r="P1566">
        <v>1.8220000000000001</v>
      </c>
      <c r="Q1566">
        <v>1.671</v>
      </c>
      <c r="R1566">
        <v>5</v>
      </c>
      <c r="S1566" t="str">
        <f>IF(datos_limpios[[#This Row],[Seating Capacity ]]&gt;4,"SI","NO")</f>
        <v>SI</v>
      </c>
      <c r="T1566">
        <v>50</v>
      </c>
    </row>
    <row r="1567" spans="1:20" x14ac:dyDescent="0.3">
      <c r="A1567" t="s">
        <v>50</v>
      </c>
      <c r="B1567" t="s">
        <v>222</v>
      </c>
      <c r="C1567">
        <v>1600</v>
      </c>
      <c r="D1567" s="3">
        <v>650000</v>
      </c>
      <c r="E1567" s="1">
        <f>datos_limpios[[#This Row],[Price INR   ]]*0.011</f>
        <v>7150</v>
      </c>
      <c r="F1567">
        <v>2016</v>
      </c>
      <c r="G1567">
        <v>76584</v>
      </c>
      <c r="H1567" t="s">
        <v>21</v>
      </c>
      <c r="I1567" t="s">
        <v>14</v>
      </c>
      <c r="J1567" t="s">
        <v>22</v>
      </c>
      <c r="K1567" t="s">
        <v>16</v>
      </c>
      <c r="L1567" t="s">
        <v>52</v>
      </c>
      <c r="M1567" t="s">
        <v>223</v>
      </c>
      <c r="N1567" s="2" t="str">
        <f t="shared" si="24"/>
        <v/>
      </c>
      <c r="O1567">
        <v>4.3310000000000004</v>
      </c>
      <c r="P1567">
        <v>1.8220000000000001</v>
      </c>
      <c r="Q1567">
        <v>1.671</v>
      </c>
      <c r="R1567">
        <v>5</v>
      </c>
      <c r="S1567" t="str">
        <f>IF(datos_limpios[[#This Row],[Seating Capacity ]]&gt;4,"SI","NO")</f>
        <v>SI</v>
      </c>
      <c r="T1567">
        <v>50</v>
      </c>
    </row>
    <row r="1568" spans="1:20" x14ac:dyDescent="0.3">
      <c r="A1568" t="s">
        <v>227</v>
      </c>
      <c r="B1568" t="s">
        <v>453</v>
      </c>
      <c r="C1568">
        <v>1602</v>
      </c>
      <c r="D1568" s="3">
        <v>5350000</v>
      </c>
      <c r="E1568" s="1">
        <f>datos_limpios[[#This Row],[Price INR   ]]*0.011</f>
        <v>58850</v>
      </c>
      <c r="F1568">
        <v>2015</v>
      </c>
      <c r="G1568">
        <v>58000</v>
      </c>
      <c r="H1568" t="s">
        <v>21</v>
      </c>
      <c r="I1568" t="s">
        <v>43</v>
      </c>
      <c r="J1568" t="s">
        <v>22</v>
      </c>
      <c r="K1568" t="s">
        <v>16</v>
      </c>
      <c r="L1568" t="s">
        <v>277</v>
      </c>
      <c r="M1568" t="s">
        <v>454</v>
      </c>
      <c r="N1568" s="2" t="str">
        <f t="shared" si="24"/>
        <v/>
      </c>
      <c r="O1568">
        <v>4.8460000000000001</v>
      </c>
      <c r="P1568">
        <v>2.1549999999999998</v>
      </c>
      <c r="Q1568">
        <v>1.7050000000000001</v>
      </c>
      <c r="R1568">
        <v>5</v>
      </c>
      <c r="S1568" t="str">
        <f>IF(datos_limpios[[#This Row],[Seating Capacity ]]&gt;4,"SI","NO")</f>
        <v>SI</v>
      </c>
      <c r="T1568">
        <v>85</v>
      </c>
    </row>
    <row r="1569" spans="1:20" x14ac:dyDescent="0.3">
      <c r="A1569" t="s">
        <v>55</v>
      </c>
      <c r="B1569" t="s">
        <v>960</v>
      </c>
      <c r="C1569">
        <v>1616</v>
      </c>
      <c r="D1569" s="3">
        <v>280000</v>
      </c>
      <c r="E1569" s="1">
        <f>datos_limpios[[#This Row],[Price INR   ]]*0.011</f>
        <v>3080</v>
      </c>
      <c r="F1569">
        <v>2013</v>
      </c>
      <c r="G1569">
        <v>99000</v>
      </c>
      <c r="H1569" t="s">
        <v>21</v>
      </c>
      <c r="I1569" t="s">
        <v>14</v>
      </c>
      <c r="J1569" t="s">
        <v>22</v>
      </c>
      <c r="K1569" t="s">
        <v>23</v>
      </c>
      <c r="L1569" t="s">
        <v>52</v>
      </c>
      <c r="M1569" t="s">
        <v>53</v>
      </c>
      <c r="N1569" s="2" t="str">
        <f t="shared" si="24"/>
        <v/>
      </c>
      <c r="O1569">
        <v>4.3150000000000004</v>
      </c>
      <c r="P1569">
        <v>1.8220000000000001</v>
      </c>
      <c r="Q1569">
        <v>1.6950000000000001</v>
      </c>
      <c r="R1569">
        <v>5</v>
      </c>
      <c r="S1569" t="str">
        <f>IF(datos_limpios[[#This Row],[Seating Capacity ]]&gt;4,"SI","NO")</f>
        <v>SI</v>
      </c>
      <c r="T1569">
        <v>50</v>
      </c>
    </row>
    <row r="1570" spans="1:20" x14ac:dyDescent="0.3">
      <c r="A1570" t="s">
        <v>55</v>
      </c>
      <c r="B1570" t="s">
        <v>1169</v>
      </c>
      <c r="C1570">
        <v>1633</v>
      </c>
      <c r="D1570" s="3">
        <v>415000</v>
      </c>
      <c r="E1570" s="1">
        <f>datos_limpios[[#This Row],[Price INR   ]]*0.011</f>
        <v>4565</v>
      </c>
      <c r="F1570">
        <v>2014</v>
      </c>
      <c r="G1570">
        <v>70000</v>
      </c>
      <c r="H1570" t="s">
        <v>21</v>
      </c>
      <c r="I1570" t="s">
        <v>14</v>
      </c>
      <c r="J1570" t="s">
        <v>22</v>
      </c>
      <c r="K1570" t="s">
        <v>16</v>
      </c>
      <c r="L1570" t="s">
        <v>52</v>
      </c>
      <c r="M1570" t="s">
        <v>223</v>
      </c>
      <c r="N1570" s="2" t="str">
        <f t="shared" si="24"/>
        <v/>
      </c>
      <c r="O1570">
        <v>4.3150000000000004</v>
      </c>
      <c r="P1570">
        <v>1.8220000000000001</v>
      </c>
      <c r="Q1570">
        <v>1.6950000000000001</v>
      </c>
      <c r="R1570">
        <v>5</v>
      </c>
      <c r="S1570" t="str">
        <f>IF(datos_limpios[[#This Row],[Seating Capacity ]]&gt;4,"SI","NO")</f>
        <v>SI</v>
      </c>
      <c r="T1570">
        <v>50</v>
      </c>
    </row>
    <row r="1571" spans="1:20" x14ac:dyDescent="0.3">
      <c r="A1571" t="s">
        <v>55</v>
      </c>
      <c r="B1571" t="s">
        <v>363</v>
      </c>
      <c r="C1571">
        <v>1636</v>
      </c>
      <c r="D1571" s="3">
        <v>425000</v>
      </c>
      <c r="E1571" s="1">
        <f>datos_limpios[[#This Row],[Price INR   ]]*0.011</f>
        <v>4675</v>
      </c>
      <c r="F1571">
        <v>2014</v>
      </c>
      <c r="G1571">
        <v>72000</v>
      </c>
      <c r="H1571" t="s">
        <v>21</v>
      </c>
      <c r="I1571" t="s">
        <v>14</v>
      </c>
      <c r="J1571" t="s">
        <v>22</v>
      </c>
      <c r="K1571" t="s">
        <v>23</v>
      </c>
      <c r="L1571" t="s">
        <v>52</v>
      </c>
      <c r="M1571" t="s">
        <v>223</v>
      </c>
      <c r="N1571" s="2" t="str">
        <f t="shared" si="24"/>
        <v/>
      </c>
      <c r="O1571">
        <v>4.3150000000000004</v>
      </c>
      <c r="P1571">
        <v>1.8220000000000001</v>
      </c>
      <c r="Q1571">
        <v>1.6950000000000001</v>
      </c>
      <c r="R1571">
        <v>5</v>
      </c>
      <c r="S1571" t="str">
        <f>IF(datos_limpios[[#This Row],[Seating Capacity ]]&gt;4,"SI","NO")</f>
        <v>SI</v>
      </c>
      <c r="T1571">
        <v>50</v>
      </c>
    </row>
    <row r="1572" spans="1:20" x14ac:dyDescent="0.3">
      <c r="A1572" t="s">
        <v>55</v>
      </c>
      <c r="B1572" t="s">
        <v>1110</v>
      </c>
      <c r="C1572">
        <v>1640</v>
      </c>
      <c r="D1572" s="3">
        <v>450000</v>
      </c>
      <c r="E1572" s="1">
        <f>datos_limpios[[#This Row],[Price INR   ]]*0.011</f>
        <v>4950</v>
      </c>
      <c r="F1572">
        <v>2016</v>
      </c>
      <c r="G1572">
        <v>2000000</v>
      </c>
      <c r="H1572" t="s">
        <v>21</v>
      </c>
      <c r="I1572" t="s">
        <v>14</v>
      </c>
      <c r="J1572" t="s">
        <v>22</v>
      </c>
      <c r="K1572" t="s">
        <v>16</v>
      </c>
      <c r="L1572" t="s">
        <v>52</v>
      </c>
      <c r="M1572" t="s">
        <v>223</v>
      </c>
      <c r="N1572" s="2" t="str">
        <f t="shared" si="24"/>
        <v/>
      </c>
      <c r="O1572">
        <v>4.3150000000000004</v>
      </c>
      <c r="P1572">
        <v>1.8220000000000001</v>
      </c>
      <c r="Q1572">
        <v>1.6950000000000001</v>
      </c>
      <c r="R1572">
        <v>5</v>
      </c>
      <c r="S1572" t="str">
        <f>IF(datos_limpios[[#This Row],[Seating Capacity ]]&gt;4,"SI","NO")</f>
        <v>SI</v>
      </c>
      <c r="T1572">
        <v>50</v>
      </c>
    </row>
    <row r="1573" spans="1:20" x14ac:dyDescent="0.3">
      <c r="A1573" t="s">
        <v>55</v>
      </c>
      <c r="B1573" t="s">
        <v>326</v>
      </c>
      <c r="C1573">
        <v>1643</v>
      </c>
      <c r="D1573" s="3">
        <v>490000</v>
      </c>
      <c r="E1573" s="1">
        <f>datos_limpios[[#This Row],[Price INR   ]]*0.011</f>
        <v>5390</v>
      </c>
      <c r="F1573">
        <v>2015</v>
      </c>
      <c r="G1573">
        <v>98000</v>
      </c>
      <c r="H1573" t="s">
        <v>21</v>
      </c>
      <c r="I1573" t="s">
        <v>14</v>
      </c>
      <c r="J1573" t="s">
        <v>22</v>
      </c>
      <c r="K1573" t="s">
        <v>23</v>
      </c>
      <c r="L1573" t="s">
        <v>52</v>
      </c>
      <c r="M1573" t="s">
        <v>53</v>
      </c>
      <c r="N1573" s="2" t="str">
        <f t="shared" si="24"/>
        <v/>
      </c>
      <c r="O1573">
        <v>4.3150000000000004</v>
      </c>
      <c r="P1573">
        <v>1.8220000000000001</v>
      </c>
      <c r="Q1573">
        <v>1.6950000000000001</v>
      </c>
      <c r="R1573">
        <v>5</v>
      </c>
      <c r="S1573" t="str">
        <f>IF(datos_limpios[[#This Row],[Seating Capacity ]]&gt;4,"SI","NO")</f>
        <v>SI</v>
      </c>
      <c r="T1573">
        <v>50</v>
      </c>
    </row>
    <row r="1574" spans="1:20" x14ac:dyDescent="0.3">
      <c r="A1574" t="s">
        <v>55</v>
      </c>
      <c r="B1574" t="s">
        <v>1338</v>
      </c>
      <c r="C1574">
        <v>1647</v>
      </c>
      <c r="D1574" s="3">
        <v>625000</v>
      </c>
      <c r="E1574" s="1">
        <f>datos_limpios[[#This Row],[Price INR   ]]*0.011</f>
        <v>6875</v>
      </c>
      <c r="F1574">
        <v>2017</v>
      </c>
      <c r="G1574">
        <v>81000</v>
      </c>
      <c r="H1574" t="s">
        <v>21</v>
      </c>
      <c r="I1574" t="s">
        <v>14</v>
      </c>
      <c r="J1574" t="s">
        <v>22</v>
      </c>
      <c r="K1574" t="s">
        <v>16</v>
      </c>
      <c r="L1574" t="s">
        <v>52</v>
      </c>
      <c r="M1574" t="s">
        <v>53</v>
      </c>
      <c r="N1574" s="2" t="str">
        <f t="shared" si="24"/>
        <v/>
      </c>
      <c r="O1574">
        <v>4.3150000000000004</v>
      </c>
      <c r="P1574">
        <v>1.8220000000000001</v>
      </c>
      <c r="Q1574">
        <v>1.6950000000000001</v>
      </c>
      <c r="R1574">
        <v>5</v>
      </c>
      <c r="S1574" t="str">
        <f>IF(datos_limpios[[#This Row],[Seating Capacity ]]&gt;4,"SI","NO")</f>
        <v>SI</v>
      </c>
      <c r="T1574">
        <v>50</v>
      </c>
    </row>
    <row r="1575" spans="1:20" x14ac:dyDescent="0.3">
      <c r="A1575" t="s">
        <v>55</v>
      </c>
      <c r="B1575" t="s">
        <v>1348</v>
      </c>
      <c r="C1575">
        <v>1650</v>
      </c>
      <c r="D1575" s="3">
        <v>775000</v>
      </c>
      <c r="E1575" s="1">
        <f>datos_limpios[[#This Row],[Price INR   ]]*0.011</f>
        <v>8525</v>
      </c>
      <c r="F1575">
        <v>2017</v>
      </c>
      <c r="G1575">
        <v>67000</v>
      </c>
      <c r="H1575" t="s">
        <v>21</v>
      </c>
      <c r="I1575" t="s">
        <v>43</v>
      </c>
      <c r="J1575" t="s">
        <v>22</v>
      </c>
      <c r="K1575" t="s">
        <v>16</v>
      </c>
      <c r="L1575" t="s">
        <v>52</v>
      </c>
      <c r="M1575" t="s">
        <v>223</v>
      </c>
      <c r="N1575" s="2" t="str">
        <f t="shared" si="24"/>
        <v/>
      </c>
      <c r="O1575">
        <v>4.3150000000000004</v>
      </c>
      <c r="P1575">
        <v>1.8220000000000001</v>
      </c>
      <c r="Q1575">
        <v>1.6950000000000001</v>
      </c>
      <c r="R1575">
        <v>5</v>
      </c>
      <c r="S1575" t="str">
        <f>IF(datos_limpios[[#This Row],[Seating Capacity ]]&gt;4,"SI","NO")</f>
        <v>SI</v>
      </c>
      <c r="T1575">
        <v>50</v>
      </c>
    </row>
    <row r="1576" spans="1:20" x14ac:dyDescent="0.3">
      <c r="A1576" t="s">
        <v>46</v>
      </c>
      <c r="B1576" t="s">
        <v>608</v>
      </c>
      <c r="C1576">
        <v>1660</v>
      </c>
      <c r="D1576" s="3">
        <v>350000</v>
      </c>
      <c r="E1576" s="1">
        <f>datos_limpios[[#This Row],[Price INR   ]]*0.011</f>
        <v>3850</v>
      </c>
      <c r="F1576">
        <v>2012</v>
      </c>
      <c r="G1576">
        <v>130000</v>
      </c>
      <c r="H1576" t="s">
        <v>21</v>
      </c>
      <c r="I1576" t="s">
        <v>14</v>
      </c>
      <c r="J1576" t="s">
        <v>22</v>
      </c>
      <c r="K1576" t="s">
        <v>16</v>
      </c>
      <c r="L1576" t="s">
        <v>215</v>
      </c>
      <c r="M1576" t="s">
        <v>609</v>
      </c>
      <c r="N1576" s="2" t="str">
        <f t="shared" si="24"/>
        <v/>
      </c>
      <c r="O1576">
        <v>4.3860000000000001</v>
      </c>
      <c r="P1576">
        <v>1.6990000000000001</v>
      </c>
      <c r="Q1576">
        <v>1.466</v>
      </c>
      <c r="R1576">
        <v>5</v>
      </c>
      <c r="S1576" t="str">
        <f>IF(datos_limpios[[#This Row],[Seating Capacity ]]&gt;4,"SI","NO")</f>
        <v>SI</v>
      </c>
      <c r="T1576">
        <v>55</v>
      </c>
    </row>
    <row r="1577" spans="1:20" x14ac:dyDescent="0.3">
      <c r="A1577" t="s">
        <v>46</v>
      </c>
      <c r="B1577" t="s">
        <v>608</v>
      </c>
      <c r="C1577">
        <v>1666</v>
      </c>
      <c r="D1577" s="3">
        <v>550000</v>
      </c>
      <c r="E1577" s="1">
        <f>datos_limpios[[#This Row],[Price INR   ]]*0.011</f>
        <v>6050</v>
      </c>
      <c r="F1577">
        <v>2016</v>
      </c>
      <c r="G1577">
        <v>83000</v>
      </c>
      <c r="H1577" t="s">
        <v>21</v>
      </c>
      <c r="I1577" t="s">
        <v>14</v>
      </c>
      <c r="J1577" t="s">
        <v>22</v>
      </c>
      <c r="K1577" t="s">
        <v>16</v>
      </c>
      <c r="L1577" t="s">
        <v>215</v>
      </c>
      <c r="M1577" t="s">
        <v>609</v>
      </c>
      <c r="N1577" s="2" t="str">
        <f t="shared" si="24"/>
        <v/>
      </c>
      <c r="O1577">
        <v>4.3860000000000001</v>
      </c>
      <c r="P1577">
        <v>1.6990000000000001</v>
      </c>
      <c r="Q1577">
        <v>1.466</v>
      </c>
      <c r="R1577">
        <v>5</v>
      </c>
      <c r="S1577" t="str">
        <f>IF(datos_limpios[[#This Row],[Seating Capacity ]]&gt;4,"SI","NO")</f>
        <v>SI</v>
      </c>
      <c r="T1577">
        <v>55</v>
      </c>
    </row>
    <row r="1578" spans="1:20" x14ac:dyDescent="0.3">
      <c r="A1578" t="s">
        <v>947</v>
      </c>
      <c r="B1578" t="s">
        <v>948</v>
      </c>
      <c r="C1578">
        <v>1696</v>
      </c>
      <c r="D1578" s="3">
        <v>675000</v>
      </c>
      <c r="E1578" s="1">
        <f>datos_limpios[[#This Row],[Price INR   ]]*0.011</f>
        <v>7425</v>
      </c>
      <c r="F1578">
        <v>2013</v>
      </c>
      <c r="G1578">
        <v>106223</v>
      </c>
      <c r="H1578" t="s">
        <v>21</v>
      </c>
      <c r="I1578" t="s">
        <v>43</v>
      </c>
      <c r="J1578" t="s">
        <v>22</v>
      </c>
      <c r="K1578" t="s">
        <v>23</v>
      </c>
      <c r="L1578" t="s">
        <v>949</v>
      </c>
      <c r="M1578" t="s">
        <v>179</v>
      </c>
      <c r="N1578" s="2" t="str">
        <f t="shared" si="24"/>
        <v/>
      </c>
      <c r="O1578">
        <v>4.7549999999999999</v>
      </c>
      <c r="P1578">
        <v>1.9</v>
      </c>
      <c r="Q1578">
        <v>1.7849999999999999</v>
      </c>
      <c r="R1578">
        <v>7</v>
      </c>
      <c r="S1578" t="str">
        <f>IF(datos_limpios[[#This Row],[Seating Capacity ]]&gt;4,"SI","NO")</f>
        <v>SI</v>
      </c>
      <c r="T1578">
        <v>78</v>
      </c>
    </row>
    <row r="1579" spans="1:20" x14ac:dyDescent="0.3">
      <c r="A1579" t="s">
        <v>63</v>
      </c>
      <c r="B1579" t="s">
        <v>576</v>
      </c>
      <c r="C1579">
        <v>1701</v>
      </c>
      <c r="D1579" s="3">
        <v>199000</v>
      </c>
      <c r="E1579" s="1">
        <f>datos_limpios[[#This Row],[Price INR   ]]*0.011</f>
        <v>2189</v>
      </c>
      <c r="F1579">
        <v>2011</v>
      </c>
      <c r="G1579">
        <v>192326</v>
      </c>
      <c r="H1579" t="s">
        <v>21</v>
      </c>
      <c r="I1579" t="s">
        <v>14</v>
      </c>
      <c r="J1579" t="s">
        <v>22</v>
      </c>
      <c r="K1579" t="s">
        <v>184</v>
      </c>
      <c r="L1579" t="s">
        <v>162</v>
      </c>
      <c r="M1579" t="s">
        <v>1560</v>
      </c>
      <c r="N1579" s="2" t="str">
        <f t="shared" si="24"/>
        <v/>
      </c>
      <c r="O1579">
        <v>4.4210000000000003</v>
      </c>
      <c r="P1579">
        <v>1.78</v>
      </c>
      <c r="Q1579">
        <v>1.94</v>
      </c>
      <c r="R1579">
        <v>7</v>
      </c>
      <c r="S1579" t="str">
        <f>IF(datos_limpios[[#This Row],[Seating Capacity ]]&gt;4,"SI","NO")</f>
        <v>SI</v>
      </c>
      <c r="T1579">
        <v>65</v>
      </c>
    </row>
    <row r="1580" spans="1:20" x14ac:dyDescent="0.3">
      <c r="A1580" t="s">
        <v>63</v>
      </c>
      <c r="B1580" t="s">
        <v>526</v>
      </c>
      <c r="C1580">
        <v>1710</v>
      </c>
      <c r="D1580" s="3">
        <v>425000</v>
      </c>
      <c r="E1580" s="1">
        <f>datos_limpios[[#This Row],[Price INR   ]]*0.011</f>
        <v>4675</v>
      </c>
      <c r="F1580">
        <v>2013</v>
      </c>
      <c r="G1580">
        <v>96000</v>
      </c>
      <c r="H1580" t="s">
        <v>21</v>
      </c>
      <c r="I1580" t="s">
        <v>14</v>
      </c>
      <c r="J1580" t="s">
        <v>22</v>
      </c>
      <c r="K1580" t="s">
        <v>16</v>
      </c>
      <c r="L1580" t="s">
        <v>162</v>
      </c>
      <c r="M1580" t="s">
        <v>527</v>
      </c>
      <c r="N1580" s="2" t="str">
        <f t="shared" si="24"/>
        <v/>
      </c>
      <c r="O1580">
        <v>4.6550000000000002</v>
      </c>
      <c r="P1580">
        <v>1.9650000000000001</v>
      </c>
      <c r="Q1580">
        <v>1.9219999999999999</v>
      </c>
      <c r="R1580">
        <v>7</v>
      </c>
      <c r="S1580" t="str">
        <f>IF(datos_limpios[[#This Row],[Seating Capacity ]]&gt;4,"SI","NO")</f>
        <v>SI</v>
      </c>
      <c r="T1580">
        <v>55</v>
      </c>
    </row>
    <row r="1581" spans="1:20" x14ac:dyDescent="0.3">
      <c r="A1581" t="s">
        <v>63</v>
      </c>
      <c r="B1581" t="s">
        <v>114</v>
      </c>
      <c r="C1581">
        <v>1714</v>
      </c>
      <c r="D1581" s="3">
        <v>490000</v>
      </c>
      <c r="E1581" s="1">
        <f>datos_limpios[[#This Row],[Price INR   ]]*0.011</f>
        <v>5390</v>
      </c>
      <c r="F1581">
        <v>2018</v>
      </c>
      <c r="G1581">
        <v>43000</v>
      </c>
      <c r="H1581" t="s">
        <v>21</v>
      </c>
      <c r="I1581" t="s">
        <v>14</v>
      </c>
      <c r="J1581" t="s">
        <v>22</v>
      </c>
      <c r="K1581" t="s">
        <v>16</v>
      </c>
      <c r="L1581" t="s">
        <v>115</v>
      </c>
      <c r="M1581" t="s">
        <v>116</v>
      </c>
      <c r="N1581" s="2" t="str">
        <f t="shared" si="24"/>
        <v/>
      </c>
      <c r="O1581">
        <v>3.992</v>
      </c>
      <c r="P1581">
        <v>1.677</v>
      </c>
      <c r="Q1581">
        <v>1.5369999999999999</v>
      </c>
      <c r="R1581">
        <v>5</v>
      </c>
      <c r="S1581" t="str">
        <f>IF(datos_limpios[[#This Row],[Seating Capacity ]]&gt;4,"SI","NO")</f>
        <v>SI</v>
      </c>
      <c r="T1581">
        <v>35</v>
      </c>
    </row>
    <row r="1582" spans="1:20" x14ac:dyDescent="0.3">
      <c r="A1582" t="s">
        <v>63</v>
      </c>
      <c r="B1582" t="s">
        <v>1242</v>
      </c>
      <c r="C1582">
        <v>1716</v>
      </c>
      <c r="D1582" s="3">
        <v>530000</v>
      </c>
      <c r="E1582" s="1">
        <f>datos_limpios[[#This Row],[Price INR   ]]*0.011</f>
        <v>5830</v>
      </c>
      <c r="F1582">
        <v>2020</v>
      </c>
      <c r="G1582">
        <v>5923</v>
      </c>
      <c r="H1582" t="s">
        <v>21</v>
      </c>
      <c r="I1582" t="s">
        <v>14</v>
      </c>
      <c r="J1582" t="s">
        <v>22</v>
      </c>
      <c r="K1582" t="s">
        <v>16</v>
      </c>
      <c r="L1582" t="s">
        <v>24</v>
      </c>
      <c r="M1582" t="s">
        <v>25</v>
      </c>
      <c r="N1582" s="2" t="str">
        <f t="shared" si="24"/>
        <v/>
      </c>
      <c r="O1582">
        <v>3.9950000000000001</v>
      </c>
      <c r="P1582">
        <v>1.706</v>
      </c>
      <c r="Q1582">
        <v>1.57</v>
      </c>
      <c r="R1582">
        <v>5</v>
      </c>
      <c r="S1582" t="str">
        <f>IF(datos_limpios[[#This Row],[Seating Capacity ]]&gt;4,"SI","NO")</f>
        <v>SI</v>
      </c>
      <c r="T1582">
        <v>44</v>
      </c>
    </row>
    <row r="1583" spans="1:20" x14ac:dyDescent="0.3">
      <c r="A1583" t="s">
        <v>63</v>
      </c>
      <c r="B1583" t="s">
        <v>481</v>
      </c>
      <c r="C1583">
        <v>1718</v>
      </c>
      <c r="D1583" s="3">
        <v>565000</v>
      </c>
      <c r="E1583" s="1">
        <f>datos_limpios[[#This Row],[Price INR   ]]*0.011</f>
        <v>6215</v>
      </c>
      <c r="F1583">
        <v>2014</v>
      </c>
      <c r="G1583">
        <v>100472</v>
      </c>
      <c r="H1583" t="s">
        <v>21</v>
      </c>
      <c r="I1583" t="s">
        <v>14</v>
      </c>
      <c r="J1583" t="s">
        <v>22</v>
      </c>
      <c r="K1583" t="s">
        <v>16</v>
      </c>
      <c r="L1583" t="s">
        <v>482</v>
      </c>
      <c r="M1583" t="s">
        <v>1559</v>
      </c>
      <c r="N1583" s="2" t="str">
        <f t="shared" si="24"/>
        <v/>
      </c>
      <c r="O1583">
        <v>4.8099999999999996</v>
      </c>
      <c r="P1583">
        <v>1.9179999999999999</v>
      </c>
      <c r="Q1583">
        <v>1.925</v>
      </c>
      <c r="R1583">
        <v>7</v>
      </c>
      <c r="S1583" t="str">
        <f>IF(datos_limpios[[#This Row],[Seating Capacity ]]&gt;4,"SI","NO")</f>
        <v>SI</v>
      </c>
      <c r="T1583">
        <v>65</v>
      </c>
    </row>
    <row r="1584" spans="1:20" x14ac:dyDescent="0.3">
      <c r="A1584" t="s">
        <v>63</v>
      </c>
      <c r="B1584" t="s">
        <v>526</v>
      </c>
      <c r="C1584">
        <v>1719</v>
      </c>
      <c r="D1584" s="3">
        <v>575000</v>
      </c>
      <c r="E1584" s="1">
        <f>datos_limpios[[#This Row],[Price INR   ]]*0.011</f>
        <v>6325</v>
      </c>
      <c r="F1584">
        <v>2013</v>
      </c>
      <c r="G1584">
        <v>72000</v>
      </c>
      <c r="H1584" t="s">
        <v>21</v>
      </c>
      <c r="I1584" t="s">
        <v>14</v>
      </c>
      <c r="J1584" t="s">
        <v>22</v>
      </c>
      <c r="K1584" t="s">
        <v>23</v>
      </c>
      <c r="L1584" t="s">
        <v>162</v>
      </c>
      <c r="M1584" t="s">
        <v>527</v>
      </c>
      <c r="N1584" s="2" t="str">
        <f t="shared" si="24"/>
        <v/>
      </c>
      <c r="O1584">
        <v>4.6550000000000002</v>
      </c>
      <c r="P1584">
        <v>1.9650000000000001</v>
      </c>
      <c r="Q1584">
        <v>1.9219999999999999</v>
      </c>
      <c r="R1584">
        <v>7</v>
      </c>
      <c r="S1584" t="str">
        <f>IF(datos_limpios[[#This Row],[Seating Capacity ]]&gt;4,"SI","NO")</f>
        <v>SI</v>
      </c>
      <c r="T1584">
        <v>55</v>
      </c>
    </row>
    <row r="1585" spans="1:20" x14ac:dyDescent="0.3">
      <c r="A1585" t="s">
        <v>63</v>
      </c>
      <c r="B1585" t="s">
        <v>1330</v>
      </c>
      <c r="C1585">
        <v>1723</v>
      </c>
      <c r="D1585" s="3">
        <v>725000</v>
      </c>
      <c r="E1585" s="1">
        <f>datos_limpios[[#This Row],[Price INR   ]]*0.011</f>
        <v>7974.9999999999991</v>
      </c>
      <c r="F1585">
        <v>2018</v>
      </c>
      <c r="G1585">
        <v>65000</v>
      </c>
      <c r="H1585" t="s">
        <v>21</v>
      </c>
      <c r="I1585" t="s">
        <v>14</v>
      </c>
      <c r="J1585" t="s">
        <v>22</v>
      </c>
      <c r="K1585" t="s">
        <v>23</v>
      </c>
      <c r="L1585" t="s">
        <v>169</v>
      </c>
      <c r="M1585" t="s">
        <v>730</v>
      </c>
      <c r="N1585" s="2" t="str">
        <f t="shared" si="24"/>
        <v/>
      </c>
      <c r="O1585">
        <v>3.9940000000000002</v>
      </c>
      <c r="P1585">
        <v>1.8109999999999999</v>
      </c>
      <c r="Q1585">
        <v>1.607</v>
      </c>
      <c r="R1585">
        <v>5</v>
      </c>
      <c r="S1585" t="str">
        <f>IF(datos_limpios[[#This Row],[Seating Capacity ]]&gt;4,"SI","NO")</f>
        <v>SI</v>
      </c>
      <c r="T1585">
        <v>44</v>
      </c>
    </row>
    <row r="1586" spans="1:20" x14ac:dyDescent="0.3">
      <c r="A1586" t="s">
        <v>63</v>
      </c>
      <c r="B1586" t="s">
        <v>1324</v>
      </c>
      <c r="C1586">
        <v>1728</v>
      </c>
      <c r="D1586" s="3">
        <v>850000</v>
      </c>
      <c r="E1586" s="1">
        <f>datos_limpios[[#This Row],[Price INR   ]]*0.011</f>
        <v>9350</v>
      </c>
      <c r="F1586">
        <v>2018</v>
      </c>
      <c r="G1586">
        <v>65000</v>
      </c>
      <c r="H1586" t="s">
        <v>21</v>
      </c>
      <c r="I1586" t="s">
        <v>14</v>
      </c>
      <c r="J1586" t="s">
        <v>22</v>
      </c>
      <c r="K1586" t="s">
        <v>16</v>
      </c>
      <c r="L1586" t="s">
        <v>162</v>
      </c>
      <c r="M1586" t="s">
        <v>634</v>
      </c>
      <c r="N1586" s="2" t="str">
        <f t="shared" si="24"/>
        <v/>
      </c>
      <c r="O1586">
        <v>4.7880000000000003</v>
      </c>
      <c r="P1586">
        <v>1.903</v>
      </c>
      <c r="Q1586">
        <v>1.7909999999999999</v>
      </c>
      <c r="R1586">
        <v>7</v>
      </c>
      <c r="S1586" t="str">
        <f>IF(datos_limpios[[#This Row],[Seating Capacity ]]&gt;4,"SI","NO")</f>
        <v>SI</v>
      </c>
      <c r="T1586">
        <v>60</v>
      </c>
    </row>
    <row r="1587" spans="1:20" x14ac:dyDescent="0.3">
      <c r="A1587" t="s">
        <v>63</v>
      </c>
      <c r="B1587" t="s">
        <v>473</v>
      </c>
      <c r="C1587">
        <v>1733</v>
      </c>
      <c r="D1587" s="3">
        <v>1000000</v>
      </c>
      <c r="E1587" s="1">
        <f>datos_limpios[[#This Row],[Price INR   ]]*0.011</f>
        <v>11000</v>
      </c>
      <c r="F1587">
        <v>2018</v>
      </c>
      <c r="G1587">
        <v>38000</v>
      </c>
      <c r="H1587" t="s">
        <v>21</v>
      </c>
      <c r="I1587" t="s">
        <v>14</v>
      </c>
      <c r="J1587" t="s">
        <v>22</v>
      </c>
      <c r="K1587" t="s">
        <v>16</v>
      </c>
      <c r="L1587" t="s">
        <v>162</v>
      </c>
      <c r="M1587" t="s">
        <v>460</v>
      </c>
      <c r="N1587" s="2" t="str">
        <f t="shared" si="24"/>
        <v/>
      </c>
      <c r="O1587">
        <v>4.7880000000000003</v>
      </c>
      <c r="P1587">
        <v>1.903</v>
      </c>
      <c r="Q1587">
        <v>1.7909999999999999</v>
      </c>
      <c r="R1587">
        <v>7</v>
      </c>
      <c r="S1587" t="str">
        <f>IF(datos_limpios[[#This Row],[Seating Capacity ]]&gt;4,"SI","NO")</f>
        <v>SI</v>
      </c>
      <c r="T1587">
        <v>60</v>
      </c>
    </row>
    <row r="1588" spans="1:20" x14ac:dyDescent="0.3">
      <c r="A1588" t="s">
        <v>63</v>
      </c>
      <c r="B1588" t="s">
        <v>64</v>
      </c>
      <c r="C1588">
        <v>1739</v>
      </c>
      <c r="D1588" s="3">
        <v>1725000</v>
      </c>
      <c r="E1588" s="1">
        <f>datos_limpios[[#This Row],[Price INR   ]]*0.011</f>
        <v>18975</v>
      </c>
      <c r="F1588">
        <v>2019</v>
      </c>
      <c r="G1588">
        <v>68758</v>
      </c>
      <c r="H1588" t="s">
        <v>21</v>
      </c>
      <c r="I1588" t="s">
        <v>14</v>
      </c>
      <c r="J1588" t="s">
        <v>22</v>
      </c>
      <c r="K1588" t="s">
        <v>16</v>
      </c>
      <c r="L1588" t="s">
        <v>66</v>
      </c>
      <c r="M1588" t="s">
        <v>67</v>
      </c>
      <c r="N1588" s="2" t="str">
        <f t="shared" si="24"/>
        <v/>
      </c>
      <c r="O1588">
        <v>4.5979999999999999</v>
      </c>
      <c r="P1588">
        <v>1.8939999999999999</v>
      </c>
      <c r="Q1588">
        <v>1.706</v>
      </c>
      <c r="R1588">
        <v>5</v>
      </c>
      <c r="S1588" t="str">
        <f>IF(datos_limpios[[#This Row],[Seating Capacity ]]&gt;4,"SI","NO")</f>
        <v>SI</v>
      </c>
      <c r="T1588">
        <v>50</v>
      </c>
    </row>
    <row r="1589" spans="1:20" x14ac:dyDescent="0.3">
      <c r="A1589" t="s">
        <v>63</v>
      </c>
      <c r="B1589" t="s">
        <v>914</v>
      </c>
      <c r="C1589">
        <v>1741</v>
      </c>
      <c r="D1589" s="3">
        <v>1875000</v>
      </c>
      <c r="E1589" s="1">
        <f>datos_limpios[[#This Row],[Price INR   ]]*0.011</f>
        <v>20625</v>
      </c>
      <c r="F1589">
        <v>2021</v>
      </c>
      <c r="G1589">
        <v>28000</v>
      </c>
      <c r="H1589" t="s">
        <v>21</v>
      </c>
      <c r="I1589" t="s">
        <v>14</v>
      </c>
      <c r="J1589" t="s">
        <v>22</v>
      </c>
      <c r="K1589" t="s">
        <v>16</v>
      </c>
      <c r="L1589" t="s">
        <v>66</v>
      </c>
      <c r="M1589" t="s">
        <v>265</v>
      </c>
      <c r="N1589" s="2" t="str">
        <f t="shared" si="24"/>
        <v/>
      </c>
      <c r="O1589">
        <v>4.6609999999999996</v>
      </c>
      <c r="P1589">
        <v>1.8939999999999999</v>
      </c>
      <c r="Q1589">
        <v>1.786</v>
      </c>
      <c r="R1589">
        <v>7</v>
      </c>
      <c r="S1589" t="str">
        <f>IF(datos_limpios[[#This Row],[Seating Capacity ]]&gt;4,"SI","NO")</f>
        <v>SI</v>
      </c>
      <c r="T1589">
        <v>50</v>
      </c>
    </row>
    <row r="1590" spans="1:20" x14ac:dyDescent="0.3">
      <c r="A1590" t="s">
        <v>63</v>
      </c>
      <c r="B1590" t="s">
        <v>490</v>
      </c>
      <c r="C1590">
        <v>1747</v>
      </c>
      <c r="D1590" s="3">
        <v>2251000</v>
      </c>
      <c r="E1590" s="1">
        <f>datos_limpios[[#This Row],[Price INR   ]]*0.011</f>
        <v>24761</v>
      </c>
      <c r="F1590">
        <v>2021</v>
      </c>
      <c r="G1590">
        <v>30229</v>
      </c>
      <c r="H1590" t="s">
        <v>21</v>
      </c>
      <c r="I1590" t="s">
        <v>43</v>
      </c>
      <c r="J1590" t="s">
        <v>22</v>
      </c>
      <c r="K1590" t="s">
        <v>16</v>
      </c>
      <c r="L1590" t="s">
        <v>66</v>
      </c>
      <c r="M1590" t="s">
        <v>265</v>
      </c>
      <c r="N1590" s="2" t="str">
        <f t="shared" si="24"/>
        <v/>
      </c>
      <c r="O1590">
        <v>4.5979999999999999</v>
      </c>
      <c r="P1590">
        <v>1.8939999999999999</v>
      </c>
      <c r="Q1590">
        <v>1.706</v>
      </c>
      <c r="R1590">
        <v>5</v>
      </c>
      <c r="S1590" t="str">
        <f>IF(datos_limpios[[#This Row],[Seating Capacity ]]&gt;4,"SI","NO")</f>
        <v>SI</v>
      </c>
      <c r="T1590">
        <v>50</v>
      </c>
    </row>
    <row r="1591" spans="1:20" x14ac:dyDescent="0.3">
      <c r="A1591" t="s">
        <v>31</v>
      </c>
      <c r="B1591" t="s">
        <v>1398</v>
      </c>
      <c r="C1591">
        <v>1750</v>
      </c>
      <c r="D1591" s="3">
        <v>160000</v>
      </c>
      <c r="E1591" s="1">
        <f>datos_limpios[[#This Row],[Price INR   ]]*0.011</f>
        <v>1760</v>
      </c>
      <c r="F1591">
        <v>2008</v>
      </c>
      <c r="G1591">
        <v>90000</v>
      </c>
      <c r="H1591" t="s">
        <v>21</v>
      </c>
      <c r="I1591" t="s">
        <v>14</v>
      </c>
      <c r="J1591" t="s">
        <v>22</v>
      </c>
      <c r="K1591" t="s">
        <v>261</v>
      </c>
      <c r="L1591" t="s">
        <v>154</v>
      </c>
      <c r="M1591" t="s">
        <v>1558</v>
      </c>
      <c r="N1591" s="2" t="str">
        <f t="shared" si="24"/>
        <v/>
      </c>
      <c r="O1591">
        <v>4.5549999999999997</v>
      </c>
      <c r="P1591">
        <v>1.77</v>
      </c>
      <c r="Q1591">
        <v>1.7549999999999999</v>
      </c>
      <c r="R1591">
        <v>8</v>
      </c>
      <c r="S1591" t="str">
        <f>IF(datos_limpios[[#This Row],[Seating Capacity ]]&gt;4,"SI","NO")</f>
        <v>SI</v>
      </c>
      <c r="T1591">
        <v>55</v>
      </c>
    </row>
    <row r="1592" spans="1:20" x14ac:dyDescent="0.3">
      <c r="A1592" t="s">
        <v>31</v>
      </c>
      <c r="B1592" t="s">
        <v>580</v>
      </c>
      <c r="C1592">
        <v>1764</v>
      </c>
      <c r="D1592" s="3">
        <v>484999</v>
      </c>
      <c r="E1592" s="1">
        <f>datos_limpios[[#This Row],[Price INR   ]]*0.011</f>
        <v>5334.9889999999996</v>
      </c>
      <c r="F1592">
        <v>2017</v>
      </c>
      <c r="G1592">
        <v>86006</v>
      </c>
      <c r="H1592" t="s">
        <v>21</v>
      </c>
      <c r="I1592" t="s">
        <v>14</v>
      </c>
      <c r="J1592" t="s">
        <v>22</v>
      </c>
      <c r="K1592" t="s">
        <v>16</v>
      </c>
      <c r="L1592" t="s">
        <v>581</v>
      </c>
      <c r="M1592" t="s">
        <v>582</v>
      </c>
      <c r="N1592" s="2" t="str">
        <f t="shared" si="24"/>
        <v/>
      </c>
      <c r="O1592">
        <v>3.8839999999999999</v>
      </c>
      <c r="P1592">
        <v>1.6950000000000001</v>
      </c>
      <c r="Q1592">
        <v>1.51</v>
      </c>
      <c r="R1592">
        <v>5</v>
      </c>
      <c r="S1592" t="str">
        <f>IF(datos_limpios[[#This Row],[Seating Capacity ]]&gt;4,"SI","NO")</f>
        <v>SI</v>
      </c>
      <c r="T1592">
        <v>45</v>
      </c>
    </row>
    <row r="1593" spans="1:20" x14ac:dyDescent="0.3">
      <c r="A1593" t="s">
        <v>31</v>
      </c>
      <c r="B1593" t="s">
        <v>824</v>
      </c>
      <c r="C1593">
        <v>1769</v>
      </c>
      <c r="D1593" s="3">
        <v>625000</v>
      </c>
      <c r="E1593" s="1">
        <f>datos_limpios[[#This Row],[Price INR   ]]*0.011</f>
        <v>6875</v>
      </c>
      <c r="F1593">
        <v>2015</v>
      </c>
      <c r="G1593">
        <v>76000</v>
      </c>
      <c r="H1593" t="s">
        <v>21</v>
      </c>
      <c r="I1593" t="s">
        <v>14</v>
      </c>
      <c r="J1593" t="s">
        <v>22</v>
      </c>
      <c r="K1593" t="s">
        <v>16</v>
      </c>
      <c r="L1593" t="s">
        <v>581</v>
      </c>
      <c r="M1593" t="s">
        <v>582</v>
      </c>
      <c r="N1593" s="2" t="str">
        <f t="shared" si="24"/>
        <v/>
      </c>
      <c r="O1593">
        <v>3.7749999999999999</v>
      </c>
      <c r="P1593">
        <v>1.6950000000000001</v>
      </c>
      <c r="Q1593">
        <v>1.51</v>
      </c>
      <c r="R1593">
        <v>5</v>
      </c>
      <c r="S1593" t="str">
        <f>IF(datos_limpios[[#This Row],[Seating Capacity ]]&gt;4,"SI","NO")</f>
        <v>SI</v>
      </c>
      <c r="T1593">
        <v>45</v>
      </c>
    </row>
    <row r="1594" spans="1:20" x14ac:dyDescent="0.3">
      <c r="A1594" t="s">
        <v>31</v>
      </c>
      <c r="B1594" t="s">
        <v>967</v>
      </c>
      <c r="C1594">
        <v>1772</v>
      </c>
      <c r="D1594" s="3">
        <v>680000</v>
      </c>
      <c r="E1594" s="1">
        <f>datos_limpios[[#This Row],[Price INR   ]]*0.011</f>
        <v>7480</v>
      </c>
      <c r="F1594">
        <v>2014</v>
      </c>
      <c r="G1594">
        <v>85000</v>
      </c>
      <c r="H1594" t="s">
        <v>21</v>
      </c>
      <c r="I1594" t="s">
        <v>14</v>
      </c>
      <c r="J1594" t="s">
        <v>22</v>
      </c>
      <c r="K1594" t="s">
        <v>23</v>
      </c>
      <c r="L1594" t="s">
        <v>581</v>
      </c>
      <c r="M1594" t="s">
        <v>968</v>
      </c>
      <c r="N1594" s="2" t="str">
        <f t="shared" si="24"/>
        <v/>
      </c>
      <c r="O1594">
        <v>4.62</v>
      </c>
      <c r="P1594">
        <v>1.7749999999999999</v>
      </c>
      <c r="Q1594">
        <v>1.4750000000000001</v>
      </c>
      <c r="R1594">
        <v>5</v>
      </c>
      <c r="S1594" t="str">
        <f>IF(datos_limpios[[#This Row],[Seating Capacity ]]&gt;4,"SI","NO")</f>
        <v>SI</v>
      </c>
      <c r="T1594">
        <v>50</v>
      </c>
    </row>
    <row r="1595" spans="1:20" x14ac:dyDescent="0.3">
      <c r="A1595" t="s">
        <v>31</v>
      </c>
      <c r="B1595" t="s">
        <v>423</v>
      </c>
      <c r="C1595">
        <v>1777</v>
      </c>
      <c r="D1595" s="3">
        <v>750000</v>
      </c>
      <c r="E1595" s="1">
        <f>datos_limpios[[#This Row],[Price INR   ]]*0.011</f>
        <v>8250</v>
      </c>
      <c r="F1595">
        <v>2011</v>
      </c>
      <c r="G1595">
        <v>117000</v>
      </c>
      <c r="H1595" t="s">
        <v>21</v>
      </c>
      <c r="I1595" t="s">
        <v>14</v>
      </c>
      <c r="J1595" t="s">
        <v>22</v>
      </c>
      <c r="K1595" t="s">
        <v>23</v>
      </c>
      <c r="L1595" t="s">
        <v>251</v>
      </c>
      <c r="M1595" t="s">
        <v>1557</v>
      </c>
      <c r="N1595" s="2" t="str">
        <f t="shared" si="24"/>
        <v/>
      </c>
      <c r="O1595">
        <v>4.6950000000000003</v>
      </c>
      <c r="P1595">
        <v>1.84</v>
      </c>
      <c r="Q1595">
        <v>1.85</v>
      </c>
      <c r="R1595">
        <v>7</v>
      </c>
      <c r="S1595" t="str">
        <f>IF(datos_limpios[[#This Row],[Seating Capacity ]]&gt;4,"SI","NO")</f>
        <v>SI</v>
      </c>
      <c r="T1595">
        <v>80</v>
      </c>
    </row>
    <row r="1596" spans="1:20" x14ac:dyDescent="0.3">
      <c r="A1596" t="s">
        <v>31</v>
      </c>
      <c r="B1596" t="s">
        <v>1232</v>
      </c>
      <c r="C1596">
        <v>1788</v>
      </c>
      <c r="D1596" s="3">
        <v>944999</v>
      </c>
      <c r="E1596" s="1">
        <f>datos_limpios[[#This Row],[Price INR   ]]*0.011</f>
        <v>10394.989</v>
      </c>
      <c r="F1596">
        <v>2016</v>
      </c>
      <c r="G1596">
        <v>65321</v>
      </c>
      <c r="H1596" t="s">
        <v>21</v>
      </c>
      <c r="I1596" t="s">
        <v>14</v>
      </c>
      <c r="J1596" t="s">
        <v>22</v>
      </c>
      <c r="K1596" t="s">
        <v>16</v>
      </c>
      <c r="L1596" t="s">
        <v>154</v>
      </c>
      <c r="M1596" t="s">
        <v>155</v>
      </c>
      <c r="N1596" s="2" t="str">
        <f t="shared" si="24"/>
        <v/>
      </c>
      <c r="O1596">
        <v>4.585</v>
      </c>
      <c r="P1596">
        <v>1.7649999999999999</v>
      </c>
      <c r="Q1596">
        <v>1.76</v>
      </c>
      <c r="R1596">
        <v>8</v>
      </c>
      <c r="S1596" t="str">
        <f>IF(datos_limpios[[#This Row],[Seating Capacity ]]&gt;4,"SI","NO")</f>
        <v>SI</v>
      </c>
      <c r="T1596">
        <v>55</v>
      </c>
    </row>
    <row r="1597" spans="1:20" x14ac:dyDescent="0.3">
      <c r="A1597" t="s">
        <v>31</v>
      </c>
      <c r="B1597" t="s">
        <v>423</v>
      </c>
      <c r="C1597">
        <v>1792</v>
      </c>
      <c r="D1597" s="3">
        <v>1000000</v>
      </c>
      <c r="E1597" s="1">
        <f>datos_limpios[[#This Row],[Price INR   ]]*0.011</f>
        <v>11000</v>
      </c>
      <c r="F1597">
        <v>2010</v>
      </c>
      <c r="G1597">
        <v>127000</v>
      </c>
      <c r="H1597" t="s">
        <v>21</v>
      </c>
      <c r="I1597" t="s">
        <v>14</v>
      </c>
      <c r="J1597" t="s">
        <v>22</v>
      </c>
      <c r="K1597" t="s">
        <v>184</v>
      </c>
      <c r="L1597" t="s">
        <v>251</v>
      </c>
      <c r="M1597" t="s">
        <v>1543</v>
      </c>
      <c r="N1597" s="2" t="str">
        <f t="shared" si="24"/>
        <v/>
      </c>
      <c r="O1597">
        <v>4.6950000000000003</v>
      </c>
      <c r="P1597">
        <v>1.84</v>
      </c>
      <c r="Q1597">
        <v>1.85</v>
      </c>
      <c r="R1597">
        <v>7</v>
      </c>
      <c r="S1597" t="str">
        <f>IF(datos_limpios[[#This Row],[Seating Capacity ]]&gt;4,"SI","NO")</f>
        <v>SI</v>
      </c>
      <c r="T1597">
        <v>80</v>
      </c>
    </row>
    <row r="1598" spans="1:20" x14ac:dyDescent="0.3">
      <c r="A1598" t="s">
        <v>31</v>
      </c>
      <c r="B1598" t="s">
        <v>250</v>
      </c>
      <c r="C1598">
        <v>1794</v>
      </c>
      <c r="D1598" s="3">
        <v>1075000</v>
      </c>
      <c r="E1598" s="1">
        <f>datos_limpios[[#This Row],[Price INR   ]]*0.011</f>
        <v>11825</v>
      </c>
      <c r="F1598">
        <v>2013</v>
      </c>
      <c r="G1598">
        <v>125000</v>
      </c>
      <c r="H1598" t="s">
        <v>21</v>
      </c>
      <c r="I1598" t="s">
        <v>43</v>
      </c>
      <c r="J1598" t="s">
        <v>22</v>
      </c>
      <c r="K1598" t="s">
        <v>16</v>
      </c>
      <c r="L1598" t="s">
        <v>251</v>
      </c>
      <c r="M1598" t="s">
        <v>252</v>
      </c>
      <c r="N1598" s="2" t="str">
        <f t="shared" si="24"/>
        <v/>
      </c>
      <c r="O1598">
        <v>4.7050000000000001</v>
      </c>
      <c r="P1598">
        <v>1.84</v>
      </c>
      <c r="Q1598">
        <v>1.85</v>
      </c>
      <c r="R1598">
        <v>7</v>
      </c>
      <c r="S1598" t="str">
        <f>IF(datos_limpios[[#This Row],[Seating Capacity ]]&gt;4,"SI","NO")</f>
        <v>SI</v>
      </c>
      <c r="T1598">
        <v>80</v>
      </c>
    </row>
    <row r="1599" spans="1:20" x14ac:dyDescent="0.3">
      <c r="A1599" t="s">
        <v>31</v>
      </c>
      <c r="B1599" t="s">
        <v>711</v>
      </c>
      <c r="C1599">
        <v>1799</v>
      </c>
      <c r="D1599" s="3">
        <v>1225000</v>
      </c>
      <c r="E1599" s="1">
        <f>datos_limpios[[#This Row],[Price INR   ]]*0.011</f>
        <v>13475</v>
      </c>
      <c r="F1599">
        <v>2012</v>
      </c>
      <c r="G1599">
        <v>97000</v>
      </c>
      <c r="H1599" t="s">
        <v>21</v>
      </c>
      <c r="I1599" t="s">
        <v>14</v>
      </c>
      <c r="J1599" t="s">
        <v>22</v>
      </c>
      <c r="K1599" t="s">
        <v>23</v>
      </c>
      <c r="L1599" t="s">
        <v>251</v>
      </c>
      <c r="M1599" t="s">
        <v>252</v>
      </c>
      <c r="N1599" s="2" t="str">
        <f t="shared" si="24"/>
        <v/>
      </c>
      <c r="O1599">
        <v>4.7050000000000001</v>
      </c>
      <c r="P1599">
        <v>1.84</v>
      </c>
      <c r="Q1599">
        <v>1.85</v>
      </c>
      <c r="R1599">
        <v>7</v>
      </c>
      <c r="S1599" t="str">
        <f>IF(datos_limpios[[#This Row],[Seating Capacity ]]&gt;4,"SI","NO")</f>
        <v>SI</v>
      </c>
      <c r="T1599">
        <v>80</v>
      </c>
    </row>
    <row r="1600" spans="1:20" x14ac:dyDescent="0.3">
      <c r="A1600" t="s">
        <v>31</v>
      </c>
      <c r="B1600" t="s">
        <v>711</v>
      </c>
      <c r="C1600">
        <v>1804</v>
      </c>
      <c r="D1600" s="3">
        <v>1375000</v>
      </c>
      <c r="E1600" s="1">
        <f>datos_limpios[[#This Row],[Price INR   ]]*0.011</f>
        <v>15125</v>
      </c>
      <c r="F1600">
        <v>2012</v>
      </c>
      <c r="G1600">
        <v>98352</v>
      </c>
      <c r="H1600" t="s">
        <v>21</v>
      </c>
      <c r="I1600" t="s">
        <v>14</v>
      </c>
      <c r="J1600" t="s">
        <v>22</v>
      </c>
      <c r="K1600" t="s">
        <v>16</v>
      </c>
      <c r="L1600" t="s">
        <v>251</v>
      </c>
      <c r="M1600" t="s">
        <v>252</v>
      </c>
      <c r="N1600" s="2" t="str">
        <f t="shared" si="24"/>
        <v/>
      </c>
      <c r="O1600">
        <v>4.7050000000000001</v>
      </c>
      <c r="P1600">
        <v>1.84</v>
      </c>
      <c r="Q1600">
        <v>1.85</v>
      </c>
      <c r="R1600">
        <v>7</v>
      </c>
      <c r="S1600" t="str">
        <f>IF(datos_limpios[[#This Row],[Seating Capacity ]]&gt;4,"SI","NO")</f>
        <v>SI</v>
      </c>
      <c r="T1600">
        <v>80</v>
      </c>
    </row>
    <row r="1601" spans="1:20" x14ac:dyDescent="0.3">
      <c r="A1601" t="s">
        <v>31</v>
      </c>
      <c r="B1601" t="s">
        <v>711</v>
      </c>
      <c r="C1601">
        <v>1805</v>
      </c>
      <c r="D1601" s="3">
        <v>1375000</v>
      </c>
      <c r="E1601" s="1">
        <f>datos_limpios[[#This Row],[Price INR   ]]*0.011</f>
        <v>15125</v>
      </c>
      <c r="F1601">
        <v>2013</v>
      </c>
      <c r="G1601">
        <v>97000</v>
      </c>
      <c r="H1601" t="s">
        <v>21</v>
      </c>
      <c r="I1601" t="s">
        <v>14</v>
      </c>
      <c r="J1601" t="s">
        <v>22</v>
      </c>
      <c r="K1601" t="s">
        <v>16</v>
      </c>
      <c r="L1601" t="s">
        <v>251</v>
      </c>
      <c r="M1601" t="s">
        <v>252</v>
      </c>
      <c r="N1601" s="2" t="str">
        <f t="shared" si="24"/>
        <v/>
      </c>
      <c r="O1601">
        <v>4.7050000000000001</v>
      </c>
      <c r="P1601">
        <v>1.84</v>
      </c>
      <c r="Q1601">
        <v>1.85</v>
      </c>
      <c r="R1601">
        <v>7</v>
      </c>
      <c r="S1601" t="str">
        <f>IF(datos_limpios[[#This Row],[Seating Capacity ]]&gt;4,"SI","NO")</f>
        <v>SI</v>
      </c>
      <c r="T1601">
        <v>80</v>
      </c>
    </row>
    <row r="1602" spans="1:20" x14ac:dyDescent="0.3">
      <c r="A1602" t="s">
        <v>31</v>
      </c>
      <c r="B1602" t="s">
        <v>711</v>
      </c>
      <c r="C1602">
        <v>1806</v>
      </c>
      <c r="D1602" s="3">
        <v>1375000</v>
      </c>
      <c r="E1602" s="1">
        <f>datos_limpios[[#This Row],[Price INR   ]]*0.011</f>
        <v>15125</v>
      </c>
      <c r="F1602">
        <v>2013</v>
      </c>
      <c r="G1602">
        <v>83000</v>
      </c>
      <c r="H1602" t="s">
        <v>21</v>
      </c>
      <c r="I1602" t="s">
        <v>14</v>
      </c>
      <c r="J1602" t="s">
        <v>22</v>
      </c>
      <c r="K1602" t="s">
        <v>16</v>
      </c>
      <c r="L1602" t="s">
        <v>251</v>
      </c>
      <c r="M1602" t="s">
        <v>252</v>
      </c>
      <c r="N1602" s="2" t="str">
        <f t="shared" ref="N1602:N1665" si="25">MID(M1602, 1, FIND("@", M1602) - LEN(MID(M1602, 1, FIND("@", M1602) - 1)) - 1)</f>
        <v/>
      </c>
      <c r="O1602">
        <v>4.7050000000000001</v>
      </c>
      <c r="P1602">
        <v>1.84</v>
      </c>
      <c r="Q1602">
        <v>1.85</v>
      </c>
      <c r="R1602">
        <v>7</v>
      </c>
      <c r="S1602" t="str">
        <f>IF(datos_limpios[[#This Row],[Seating Capacity ]]&gt;4,"SI","NO")</f>
        <v>SI</v>
      </c>
      <c r="T1602">
        <v>80</v>
      </c>
    </row>
    <row r="1603" spans="1:20" x14ac:dyDescent="0.3">
      <c r="A1603" t="s">
        <v>31</v>
      </c>
      <c r="B1603" t="s">
        <v>250</v>
      </c>
      <c r="C1603">
        <v>1807</v>
      </c>
      <c r="D1603" s="3">
        <v>1400000</v>
      </c>
      <c r="E1603" s="1">
        <f>datos_limpios[[#This Row],[Price INR   ]]*0.011</f>
        <v>15400</v>
      </c>
      <c r="F1603">
        <v>2014</v>
      </c>
      <c r="G1603">
        <v>143000</v>
      </c>
      <c r="H1603" t="s">
        <v>21</v>
      </c>
      <c r="I1603" t="s">
        <v>43</v>
      </c>
      <c r="J1603" t="s">
        <v>22</v>
      </c>
      <c r="K1603" t="s">
        <v>23</v>
      </c>
      <c r="L1603" t="s">
        <v>251</v>
      </c>
      <c r="M1603" t="s">
        <v>252</v>
      </c>
      <c r="N1603" s="2" t="str">
        <f t="shared" si="25"/>
        <v/>
      </c>
      <c r="O1603">
        <v>4.7050000000000001</v>
      </c>
      <c r="P1603">
        <v>1.84</v>
      </c>
      <c r="Q1603">
        <v>1.85</v>
      </c>
      <c r="R1603">
        <v>7</v>
      </c>
      <c r="S1603" t="str">
        <f>IF(datos_limpios[[#This Row],[Seating Capacity ]]&gt;4,"SI","NO")</f>
        <v>SI</v>
      </c>
      <c r="T1603">
        <v>80</v>
      </c>
    </row>
    <row r="1604" spans="1:20" x14ac:dyDescent="0.3">
      <c r="A1604" t="s">
        <v>31</v>
      </c>
      <c r="B1604" t="s">
        <v>35</v>
      </c>
      <c r="C1604">
        <v>1808</v>
      </c>
      <c r="D1604" s="3">
        <v>1421000</v>
      </c>
      <c r="E1604" s="1">
        <f>datos_limpios[[#This Row],[Price INR   ]]*0.011</f>
        <v>15631</v>
      </c>
      <c r="F1604">
        <v>2017</v>
      </c>
      <c r="G1604">
        <v>75000</v>
      </c>
      <c r="H1604" t="s">
        <v>21</v>
      </c>
      <c r="I1604" t="s">
        <v>14</v>
      </c>
      <c r="J1604" t="s">
        <v>22</v>
      </c>
      <c r="K1604" t="s">
        <v>23</v>
      </c>
      <c r="L1604" t="s">
        <v>36</v>
      </c>
      <c r="M1604" t="s">
        <v>37</v>
      </c>
      <c r="N1604" s="2" t="str">
        <f t="shared" si="25"/>
        <v/>
      </c>
      <c r="O1604">
        <v>4.7350000000000003</v>
      </c>
      <c r="P1604">
        <v>1.83</v>
      </c>
      <c r="Q1604">
        <v>1.7949999999999999</v>
      </c>
      <c r="R1604">
        <v>7</v>
      </c>
      <c r="S1604" t="str">
        <f>IF(datos_limpios[[#This Row],[Seating Capacity ]]&gt;4,"SI","NO")</f>
        <v>SI</v>
      </c>
      <c r="T1604">
        <v>55</v>
      </c>
    </row>
    <row r="1605" spans="1:20" x14ac:dyDescent="0.3">
      <c r="A1605" t="s">
        <v>31</v>
      </c>
      <c r="B1605" t="s">
        <v>786</v>
      </c>
      <c r="C1605">
        <v>1809</v>
      </c>
      <c r="D1605" s="3">
        <v>1450000</v>
      </c>
      <c r="E1605" s="1">
        <f>datos_limpios[[#This Row],[Price INR   ]]*0.011</f>
        <v>15949.999999999998</v>
      </c>
      <c r="F1605">
        <v>2013</v>
      </c>
      <c r="G1605">
        <v>170669</v>
      </c>
      <c r="H1605" t="s">
        <v>21</v>
      </c>
      <c r="I1605" t="s">
        <v>43</v>
      </c>
      <c r="J1605" t="s">
        <v>22</v>
      </c>
      <c r="K1605" t="s">
        <v>16</v>
      </c>
      <c r="L1605" t="s">
        <v>251</v>
      </c>
      <c r="M1605" t="s">
        <v>1556</v>
      </c>
      <c r="N1605" s="2" t="str">
        <f t="shared" si="25"/>
        <v/>
      </c>
      <c r="O1605">
        <v>4.7050000000000001</v>
      </c>
      <c r="P1605">
        <v>1.84</v>
      </c>
      <c r="Q1605">
        <v>1.85</v>
      </c>
      <c r="R1605">
        <v>7</v>
      </c>
      <c r="S1605" t="str">
        <f>IF(datos_limpios[[#This Row],[Seating Capacity ]]&gt;4,"SI","NO")</f>
        <v>SI</v>
      </c>
      <c r="T1605">
        <v>80</v>
      </c>
    </row>
    <row r="1606" spans="1:20" x14ac:dyDescent="0.3">
      <c r="A1606" t="s">
        <v>31</v>
      </c>
      <c r="B1606" t="s">
        <v>711</v>
      </c>
      <c r="C1606">
        <v>1810</v>
      </c>
      <c r="D1606" s="3">
        <v>1485000</v>
      </c>
      <c r="E1606" s="1">
        <f>datos_limpios[[#This Row],[Price INR   ]]*0.011</f>
        <v>16334.999999999998</v>
      </c>
      <c r="F1606">
        <v>2015</v>
      </c>
      <c r="G1606">
        <v>64120</v>
      </c>
      <c r="H1606" t="s">
        <v>21</v>
      </c>
      <c r="I1606" t="s">
        <v>14</v>
      </c>
      <c r="J1606" t="s">
        <v>22</v>
      </c>
      <c r="K1606" t="s">
        <v>23</v>
      </c>
      <c r="L1606" t="s">
        <v>251</v>
      </c>
      <c r="M1606" t="s">
        <v>252</v>
      </c>
      <c r="N1606" s="2" t="str">
        <f t="shared" si="25"/>
        <v/>
      </c>
      <c r="O1606">
        <v>4.7050000000000001</v>
      </c>
      <c r="P1606">
        <v>1.84</v>
      </c>
      <c r="Q1606">
        <v>1.85</v>
      </c>
      <c r="R1606">
        <v>7</v>
      </c>
      <c r="S1606" t="str">
        <f>IF(datos_limpios[[#This Row],[Seating Capacity ]]&gt;4,"SI","NO")</f>
        <v>SI</v>
      </c>
      <c r="T1606">
        <v>80</v>
      </c>
    </row>
    <row r="1607" spans="1:20" x14ac:dyDescent="0.3">
      <c r="A1607" t="s">
        <v>31</v>
      </c>
      <c r="B1607" t="s">
        <v>250</v>
      </c>
      <c r="C1607">
        <v>1811</v>
      </c>
      <c r="D1607" s="3">
        <v>1495000</v>
      </c>
      <c r="E1607" s="1">
        <f>datos_limpios[[#This Row],[Price INR   ]]*0.011</f>
        <v>16445</v>
      </c>
      <c r="F1607">
        <v>2014</v>
      </c>
      <c r="G1607">
        <v>85000</v>
      </c>
      <c r="H1607" t="s">
        <v>21</v>
      </c>
      <c r="I1607" t="s">
        <v>43</v>
      </c>
      <c r="J1607" t="s">
        <v>22</v>
      </c>
      <c r="K1607" t="s">
        <v>16</v>
      </c>
      <c r="L1607" t="s">
        <v>251</v>
      </c>
      <c r="M1607" t="s">
        <v>252</v>
      </c>
      <c r="N1607" s="2" t="str">
        <f t="shared" si="25"/>
        <v/>
      </c>
      <c r="O1607">
        <v>4.7050000000000001</v>
      </c>
      <c r="P1607">
        <v>1.84</v>
      </c>
      <c r="Q1607">
        <v>1.85</v>
      </c>
      <c r="R1607">
        <v>7</v>
      </c>
      <c r="S1607" t="str">
        <f>IF(datos_limpios[[#This Row],[Seating Capacity ]]&gt;4,"SI","NO")</f>
        <v>SI</v>
      </c>
      <c r="T1607">
        <v>80</v>
      </c>
    </row>
    <row r="1608" spans="1:20" x14ac:dyDescent="0.3">
      <c r="A1608" t="s">
        <v>31</v>
      </c>
      <c r="B1608" t="s">
        <v>250</v>
      </c>
      <c r="C1608">
        <v>1812</v>
      </c>
      <c r="D1608" s="3">
        <v>1525000</v>
      </c>
      <c r="E1608" s="1">
        <f>datos_limpios[[#This Row],[Price INR   ]]*0.011</f>
        <v>16775</v>
      </c>
      <c r="F1608">
        <v>2014</v>
      </c>
      <c r="G1608">
        <v>72000</v>
      </c>
      <c r="H1608" t="s">
        <v>21</v>
      </c>
      <c r="I1608" t="s">
        <v>43</v>
      </c>
      <c r="J1608" t="s">
        <v>22</v>
      </c>
      <c r="K1608" t="s">
        <v>16</v>
      </c>
      <c r="L1608" t="s">
        <v>251</v>
      </c>
      <c r="M1608" t="s">
        <v>252</v>
      </c>
      <c r="N1608" s="2" t="str">
        <f t="shared" si="25"/>
        <v/>
      </c>
      <c r="O1608">
        <v>4.7050000000000001</v>
      </c>
      <c r="P1608">
        <v>1.84</v>
      </c>
      <c r="Q1608">
        <v>1.85</v>
      </c>
      <c r="R1608">
        <v>7</v>
      </c>
      <c r="S1608" t="str">
        <f>IF(datos_limpios[[#This Row],[Seating Capacity ]]&gt;4,"SI","NO")</f>
        <v>SI</v>
      </c>
      <c r="T1608">
        <v>80</v>
      </c>
    </row>
    <row r="1609" spans="1:20" x14ac:dyDescent="0.3">
      <c r="A1609" t="s">
        <v>31</v>
      </c>
      <c r="B1609" t="s">
        <v>347</v>
      </c>
      <c r="C1609">
        <v>1819</v>
      </c>
      <c r="D1609" s="3">
        <v>1675000</v>
      </c>
      <c r="E1609" s="1">
        <f>datos_limpios[[#This Row],[Price INR   ]]*0.011</f>
        <v>18425</v>
      </c>
      <c r="F1609">
        <v>2014</v>
      </c>
      <c r="G1609">
        <v>211000</v>
      </c>
      <c r="H1609" t="s">
        <v>21</v>
      </c>
      <c r="I1609" t="s">
        <v>14</v>
      </c>
      <c r="J1609" t="s">
        <v>22</v>
      </c>
      <c r="K1609" t="s">
        <v>16</v>
      </c>
      <c r="L1609" t="s">
        <v>251</v>
      </c>
      <c r="M1609" t="s">
        <v>252</v>
      </c>
      <c r="N1609" s="2" t="str">
        <f t="shared" si="25"/>
        <v/>
      </c>
      <c r="O1609">
        <v>4.7050000000000001</v>
      </c>
      <c r="P1609">
        <v>1.84</v>
      </c>
      <c r="Q1609">
        <v>1.85</v>
      </c>
      <c r="R1609">
        <v>7</v>
      </c>
      <c r="S1609" t="str">
        <f>IF(datos_limpios[[#This Row],[Seating Capacity ]]&gt;4,"SI","NO")</f>
        <v>SI</v>
      </c>
      <c r="T1609">
        <v>80</v>
      </c>
    </row>
    <row r="1610" spans="1:20" x14ac:dyDescent="0.3">
      <c r="A1610" t="s">
        <v>31</v>
      </c>
      <c r="B1610" t="s">
        <v>1041</v>
      </c>
      <c r="C1610">
        <v>1820</v>
      </c>
      <c r="D1610" s="3">
        <v>1725000</v>
      </c>
      <c r="E1610" s="1">
        <f>datos_limpios[[#This Row],[Price INR   ]]*0.011</f>
        <v>18975</v>
      </c>
      <c r="F1610">
        <v>2016</v>
      </c>
      <c r="G1610">
        <v>145000</v>
      </c>
      <c r="H1610" t="s">
        <v>21</v>
      </c>
      <c r="I1610" t="s">
        <v>14</v>
      </c>
      <c r="J1610" t="s">
        <v>22</v>
      </c>
      <c r="K1610" t="s">
        <v>16</v>
      </c>
      <c r="L1610" t="s">
        <v>36</v>
      </c>
      <c r="M1610" t="s">
        <v>37</v>
      </c>
      <c r="N1610" s="2" t="str">
        <f t="shared" si="25"/>
        <v/>
      </c>
      <c r="O1610">
        <v>4.7350000000000003</v>
      </c>
      <c r="P1610">
        <v>1.83</v>
      </c>
      <c r="Q1610">
        <v>1.7949999999999999</v>
      </c>
      <c r="R1610">
        <v>7</v>
      </c>
      <c r="S1610" t="str">
        <f>IF(datos_limpios[[#This Row],[Seating Capacity ]]&gt;4,"SI","NO")</f>
        <v>SI</v>
      </c>
      <c r="T1610">
        <v>55</v>
      </c>
    </row>
    <row r="1611" spans="1:20" x14ac:dyDescent="0.3">
      <c r="A1611" t="s">
        <v>31</v>
      </c>
      <c r="B1611" t="s">
        <v>250</v>
      </c>
      <c r="C1611">
        <v>1822</v>
      </c>
      <c r="D1611" s="3">
        <v>1750000</v>
      </c>
      <c r="E1611" s="1">
        <f>datos_limpios[[#This Row],[Price INR   ]]*0.011</f>
        <v>19250</v>
      </c>
      <c r="F1611">
        <v>2014</v>
      </c>
      <c r="G1611">
        <v>101000</v>
      </c>
      <c r="H1611" t="s">
        <v>21</v>
      </c>
      <c r="I1611" t="s">
        <v>43</v>
      </c>
      <c r="J1611" t="s">
        <v>22</v>
      </c>
      <c r="K1611" t="s">
        <v>16</v>
      </c>
      <c r="L1611" t="s">
        <v>251</v>
      </c>
      <c r="M1611" t="s">
        <v>252</v>
      </c>
      <c r="N1611" s="2" t="str">
        <f t="shared" si="25"/>
        <v/>
      </c>
      <c r="O1611">
        <v>4.7050000000000001</v>
      </c>
      <c r="P1611">
        <v>1.84</v>
      </c>
      <c r="Q1611">
        <v>1.85</v>
      </c>
      <c r="R1611">
        <v>7</v>
      </c>
      <c r="S1611" t="str">
        <f>IF(datos_limpios[[#This Row],[Seating Capacity ]]&gt;4,"SI","NO")</f>
        <v>SI</v>
      </c>
      <c r="T1611">
        <v>80</v>
      </c>
    </row>
    <row r="1612" spans="1:20" x14ac:dyDescent="0.3">
      <c r="A1612" t="s">
        <v>31</v>
      </c>
      <c r="B1612" t="s">
        <v>347</v>
      </c>
      <c r="C1612">
        <v>1823</v>
      </c>
      <c r="D1612" s="3">
        <v>1750000</v>
      </c>
      <c r="E1612" s="1">
        <f>datos_limpios[[#This Row],[Price INR   ]]*0.011</f>
        <v>19250</v>
      </c>
      <c r="F1612">
        <v>2013</v>
      </c>
      <c r="G1612">
        <v>95000</v>
      </c>
      <c r="H1612" t="s">
        <v>21</v>
      </c>
      <c r="I1612" t="s">
        <v>14</v>
      </c>
      <c r="J1612" t="s">
        <v>22</v>
      </c>
      <c r="K1612" t="s">
        <v>23</v>
      </c>
      <c r="L1612" t="s">
        <v>251</v>
      </c>
      <c r="M1612" t="s">
        <v>252</v>
      </c>
      <c r="N1612" s="2" t="str">
        <f t="shared" si="25"/>
        <v/>
      </c>
      <c r="O1612">
        <v>4.7050000000000001</v>
      </c>
      <c r="P1612">
        <v>1.84</v>
      </c>
      <c r="Q1612">
        <v>1.85</v>
      </c>
      <c r="R1612">
        <v>7</v>
      </c>
      <c r="S1612" t="str">
        <f>IF(datos_limpios[[#This Row],[Seating Capacity ]]&gt;4,"SI","NO")</f>
        <v>SI</v>
      </c>
      <c r="T1612">
        <v>80</v>
      </c>
    </row>
    <row r="1613" spans="1:20" x14ac:dyDescent="0.3">
      <c r="A1613" t="s">
        <v>31</v>
      </c>
      <c r="B1613" t="s">
        <v>250</v>
      </c>
      <c r="C1613">
        <v>1825</v>
      </c>
      <c r="D1613" s="3">
        <v>1800000</v>
      </c>
      <c r="E1613" s="1">
        <f>datos_limpios[[#This Row],[Price INR   ]]*0.011</f>
        <v>19800</v>
      </c>
      <c r="F1613">
        <v>2015</v>
      </c>
      <c r="G1613">
        <v>86000</v>
      </c>
      <c r="H1613" t="s">
        <v>21</v>
      </c>
      <c r="I1613" t="s">
        <v>43</v>
      </c>
      <c r="J1613" t="s">
        <v>22</v>
      </c>
      <c r="K1613" t="s">
        <v>23</v>
      </c>
      <c r="L1613" t="s">
        <v>251</v>
      </c>
      <c r="M1613" t="s">
        <v>252</v>
      </c>
      <c r="N1613" s="2" t="str">
        <f t="shared" si="25"/>
        <v/>
      </c>
      <c r="O1613">
        <v>4.7050000000000001</v>
      </c>
      <c r="P1613">
        <v>1.84</v>
      </c>
      <c r="Q1613">
        <v>1.85</v>
      </c>
      <c r="R1613">
        <v>7</v>
      </c>
      <c r="S1613" t="str">
        <f>IF(datos_limpios[[#This Row],[Seating Capacity ]]&gt;4,"SI","NO")</f>
        <v>SI</v>
      </c>
      <c r="T1613">
        <v>80</v>
      </c>
    </row>
    <row r="1614" spans="1:20" x14ac:dyDescent="0.3">
      <c r="A1614" t="s">
        <v>31</v>
      </c>
      <c r="B1614" t="s">
        <v>400</v>
      </c>
      <c r="C1614">
        <v>1826</v>
      </c>
      <c r="D1614" s="3">
        <v>1825000</v>
      </c>
      <c r="E1614" s="1">
        <f>datos_limpios[[#This Row],[Price INR   ]]*0.011</f>
        <v>20075</v>
      </c>
      <c r="F1614">
        <v>2016</v>
      </c>
      <c r="G1614">
        <v>82567</v>
      </c>
      <c r="H1614" t="s">
        <v>21</v>
      </c>
      <c r="I1614" t="s">
        <v>14</v>
      </c>
      <c r="J1614" t="s">
        <v>22</v>
      </c>
      <c r="K1614" t="s">
        <v>16</v>
      </c>
      <c r="L1614" t="s">
        <v>36</v>
      </c>
      <c r="M1614" t="s">
        <v>37</v>
      </c>
      <c r="N1614" s="2" t="str">
        <f t="shared" si="25"/>
        <v/>
      </c>
      <c r="O1614">
        <v>4.7350000000000003</v>
      </c>
      <c r="P1614">
        <v>1.83</v>
      </c>
      <c r="Q1614">
        <v>1.7949999999999999</v>
      </c>
      <c r="R1614">
        <v>7</v>
      </c>
      <c r="S1614" t="str">
        <f>IF(datos_limpios[[#This Row],[Seating Capacity ]]&gt;4,"SI","NO")</f>
        <v>SI</v>
      </c>
      <c r="T1614">
        <v>55</v>
      </c>
    </row>
    <row r="1615" spans="1:20" x14ac:dyDescent="0.3">
      <c r="A1615" t="s">
        <v>31</v>
      </c>
      <c r="B1615" t="s">
        <v>839</v>
      </c>
      <c r="C1615">
        <v>1827</v>
      </c>
      <c r="D1615" s="3">
        <v>1850000</v>
      </c>
      <c r="E1615" s="1">
        <f>datos_limpios[[#This Row],[Price INR   ]]*0.011</f>
        <v>20350</v>
      </c>
      <c r="F1615">
        <v>2016</v>
      </c>
      <c r="G1615">
        <v>72000</v>
      </c>
      <c r="H1615" t="s">
        <v>21</v>
      </c>
      <c r="I1615" t="s">
        <v>43</v>
      </c>
      <c r="J1615" t="s">
        <v>22</v>
      </c>
      <c r="K1615" t="s">
        <v>16</v>
      </c>
      <c r="L1615" t="s">
        <v>181</v>
      </c>
      <c r="M1615" t="s">
        <v>412</v>
      </c>
      <c r="N1615" s="2" t="str">
        <f t="shared" si="25"/>
        <v/>
      </c>
      <c r="O1615">
        <v>4.7350000000000003</v>
      </c>
      <c r="P1615">
        <v>1.83</v>
      </c>
      <c r="Q1615">
        <v>1.7949999999999999</v>
      </c>
      <c r="R1615">
        <v>7</v>
      </c>
      <c r="S1615" t="str">
        <f>IF(datos_limpios[[#This Row],[Seating Capacity ]]&gt;4,"SI","NO")</f>
        <v>SI</v>
      </c>
      <c r="T1615">
        <v>55</v>
      </c>
    </row>
    <row r="1616" spans="1:20" x14ac:dyDescent="0.3">
      <c r="A1616" t="s">
        <v>31</v>
      </c>
      <c r="B1616" t="s">
        <v>347</v>
      </c>
      <c r="C1616">
        <v>1834</v>
      </c>
      <c r="D1616" s="3">
        <v>1975000</v>
      </c>
      <c r="E1616" s="1">
        <f>datos_limpios[[#This Row],[Price INR   ]]*0.011</f>
        <v>21725</v>
      </c>
      <c r="F1616">
        <v>2014</v>
      </c>
      <c r="G1616">
        <v>123000</v>
      </c>
      <c r="H1616" t="s">
        <v>21</v>
      </c>
      <c r="I1616" t="s">
        <v>14</v>
      </c>
      <c r="J1616" t="s">
        <v>22</v>
      </c>
      <c r="K1616" t="s">
        <v>23</v>
      </c>
      <c r="L1616" t="s">
        <v>251</v>
      </c>
      <c r="M1616" t="s">
        <v>252</v>
      </c>
      <c r="N1616" s="2" t="str">
        <f t="shared" si="25"/>
        <v/>
      </c>
      <c r="O1616">
        <v>4.7050000000000001</v>
      </c>
      <c r="P1616">
        <v>1.84</v>
      </c>
      <c r="Q1616">
        <v>1.85</v>
      </c>
      <c r="R1616">
        <v>7</v>
      </c>
      <c r="S1616" t="str">
        <f>IF(datos_limpios[[#This Row],[Seating Capacity ]]&gt;4,"SI","NO")</f>
        <v>SI</v>
      </c>
      <c r="T1616">
        <v>80</v>
      </c>
    </row>
    <row r="1617" spans="1:20" x14ac:dyDescent="0.3">
      <c r="A1617" t="s">
        <v>31</v>
      </c>
      <c r="B1617" t="s">
        <v>603</v>
      </c>
      <c r="C1617">
        <v>1836</v>
      </c>
      <c r="D1617" s="3">
        <v>1995000</v>
      </c>
      <c r="E1617" s="1">
        <f>datos_limpios[[#This Row],[Price INR   ]]*0.011</f>
        <v>21945</v>
      </c>
      <c r="F1617">
        <v>2018</v>
      </c>
      <c r="G1617">
        <v>35123</v>
      </c>
      <c r="H1617" t="s">
        <v>21</v>
      </c>
      <c r="I1617" t="s">
        <v>14</v>
      </c>
      <c r="J1617" t="s">
        <v>22</v>
      </c>
      <c r="K1617" t="s">
        <v>16</v>
      </c>
      <c r="L1617" t="s">
        <v>36</v>
      </c>
      <c r="M1617" t="s">
        <v>37</v>
      </c>
      <c r="N1617" s="2" t="str">
        <f t="shared" si="25"/>
        <v/>
      </c>
      <c r="O1617">
        <v>4.7350000000000003</v>
      </c>
      <c r="P1617">
        <v>1.83</v>
      </c>
      <c r="Q1617">
        <v>1.7949999999999999</v>
      </c>
      <c r="R1617">
        <v>8</v>
      </c>
      <c r="S1617" t="str">
        <f>IF(datos_limpios[[#This Row],[Seating Capacity ]]&gt;4,"SI","NO")</f>
        <v>SI</v>
      </c>
      <c r="T1617">
        <v>55</v>
      </c>
    </row>
    <row r="1618" spans="1:20" x14ac:dyDescent="0.3">
      <c r="A1618" t="s">
        <v>31</v>
      </c>
      <c r="B1618" t="s">
        <v>1353</v>
      </c>
      <c r="C1618">
        <v>1844</v>
      </c>
      <c r="D1618" s="3">
        <v>2196000</v>
      </c>
      <c r="E1618" s="1">
        <f>datos_limpios[[#This Row],[Price INR   ]]*0.011</f>
        <v>24156</v>
      </c>
      <c r="F1618">
        <v>2019</v>
      </c>
      <c r="G1618">
        <v>42794</v>
      </c>
      <c r="H1618" t="s">
        <v>21</v>
      </c>
      <c r="I1618" t="s">
        <v>43</v>
      </c>
      <c r="J1618" t="s">
        <v>22</v>
      </c>
      <c r="K1618" t="s">
        <v>16</v>
      </c>
      <c r="L1618" t="s">
        <v>181</v>
      </c>
      <c r="M1618" t="s">
        <v>412</v>
      </c>
      <c r="N1618" s="2" t="str">
        <f t="shared" si="25"/>
        <v/>
      </c>
      <c r="O1618">
        <v>4.7350000000000003</v>
      </c>
      <c r="P1618">
        <v>1.83</v>
      </c>
      <c r="Q1618">
        <v>1.7949999999999999</v>
      </c>
      <c r="R1618">
        <v>8</v>
      </c>
      <c r="S1618" t="str">
        <f>IF(datos_limpios[[#This Row],[Seating Capacity ]]&gt;4,"SI","NO")</f>
        <v>SI</v>
      </c>
      <c r="T1618">
        <v>55</v>
      </c>
    </row>
    <row r="1619" spans="1:20" x14ac:dyDescent="0.3">
      <c r="A1619" t="s">
        <v>31</v>
      </c>
      <c r="B1619" t="s">
        <v>870</v>
      </c>
      <c r="C1619">
        <v>1855</v>
      </c>
      <c r="D1619" s="3">
        <v>2749000</v>
      </c>
      <c r="E1619" s="1">
        <f>datos_limpios[[#This Row],[Price INR   ]]*0.011</f>
        <v>30239</v>
      </c>
      <c r="F1619">
        <v>2017</v>
      </c>
      <c r="G1619">
        <v>120000</v>
      </c>
      <c r="H1619" t="s">
        <v>21</v>
      </c>
      <c r="I1619" t="s">
        <v>43</v>
      </c>
      <c r="J1619" t="s">
        <v>22</v>
      </c>
      <c r="K1619" t="s">
        <v>16</v>
      </c>
      <c r="L1619" t="s">
        <v>181</v>
      </c>
      <c r="M1619" t="s">
        <v>182</v>
      </c>
      <c r="N1619" s="2" t="str">
        <f t="shared" si="25"/>
        <v/>
      </c>
      <c r="O1619">
        <v>4.7949999999999999</v>
      </c>
      <c r="P1619">
        <v>1.855</v>
      </c>
      <c r="Q1619">
        <v>1.835</v>
      </c>
      <c r="R1619">
        <v>7</v>
      </c>
      <c r="S1619" t="str">
        <f>IF(datos_limpios[[#This Row],[Seating Capacity ]]&gt;4,"SI","NO")</f>
        <v>SI</v>
      </c>
      <c r="T1619">
        <v>80</v>
      </c>
    </row>
    <row r="1620" spans="1:20" x14ac:dyDescent="0.3">
      <c r="A1620" t="s">
        <v>31</v>
      </c>
      <c r="B1620" t="s">
        <v>603</v>
      </c>
      <c r="C1620">
        <v>1856</v>
      </c>
      <c r="D1620" s="3">
        <v>2750000</v>
      </c>
      <c r="E1620" s="1">
        <f>datos_limpios[[#This Row],[Price INR   ]]*0.011</f>
        <v>30250</v>
      </c>
      <c r="F1620">
        <v>2021</v>
      </c>
      <c r="G1620">
        <v>34228</v>
      </c>
      <c r="H1620" t="s">
        <v>21</v>
      </c>
      <c r="I1620" t="s">
        <v>14</v>
      </c>
      <c r="J1620" t="s">
        <v>22</v>
      </c>
      <c r="K1620" t="s">
        <v>16</v>
      </c>
      <c r="L1620" t="s">
        <v>36</v>
      </c>
      <c r="M1620" t="s">
        <v>37</v>
      </c>
      <c r="N1620" s="2" t="str">
        <f t="shared" si="25"/>
        <v/>
      </c>
      <c r="O1620">
        <v>4.7350000000000003</v>
      </c>
      <c r="P1620">
        <v>1.83</v>
      </c>
      <c r="Q1620">
        <v>1.7949999999999999</v>
      </c>
      <c r="R1620">
        <v>8</v>
      </c>
      <c r="S1620" t="str">
        <f>IF(datos_limpios[[#This Row],[Seating Capacity ]]&gt;4,"SI","NO")</f>
        <v>SI</v>
      </c>
      <c r="T1620">
        <v>55</v>
      </c>
    </row>
    <row r="1621" spans="1:20" x14ac:dyDescent="0.3">
      <c r="A1621" t="s">
        <v>31</v>
      </c>
      <c r="B1621" t="s">
        <v>870</v>
      </c>
      <c r="C1621">
        <v>1857</v>
      </c>
      <c r="D1621" s="3">
        <v>2750000</v>
      </c>
      <c r="E1621" s="1">
        <f>datos_limpios[[#This Row],[Price INR   ]]*0.011</f>
        <v>30250</v>
      </c>
      <c r="F1621">
        <v>2017</v>
      </c>
      <c r="G1621">
        <v>219000</v>
      </c>
      <c r="H1621" t="s">
        <v>21</v>
      </c>
      <c r="I1621" t="s">
        <v>43</v>
      </c>
      <c r="J1621" t="s">
        <v>22</v>
      </c>
      <c r="K1621" t="s">
        <v>23</v>
      </c>
      <c r="L1621" t="s">
        <v>181</v>
      </c>
      <c r="M1621" t="s">
        <v>182</v>
      </c>
      <c r="N1621" s="2" t="str">
        <f t="shared" si="25"/>
        <v/>
      </c>
      <c r="O1621">
        <v>4.7949999999999999</v>
      </c>
      <c r="P1621">
        <v>1.855</v>
      </c>
      <c r="Q1621">
        <v>1.835</v>
      </c>
      <c r="R1621">
        <v>7</v>
      </c>
      <c r="S1621" t="str">
        <f>IF(datos_limpios[[#This Row],[Seating Capacity ]]&gt;4,"SI","NO")</f>
        <v>SI</v>
      </c>
      <c r="T1621">
        <v>80</v>
      </c>
    </row>
    <row r="1622" spans="1:20" x14ac:dyDescent="0.3">
      <c r="A1622" t="s">
        <v>31</v>
      </c>
      <c r="B1622" t="s">
        <v>180</v>
      </c>
      <c r="C1622">
        <v>1858</v>
      </c>
      <c r="D1622" s="3">
        <v>2799000</v>
      </c>
      <c r="E1622" s="1">
        <f>datos_limpios[[#This Row],[Price INR   ]]*0.011</f>
        <v>30789</v>
      </c>
      <c r="F1622">
        <v>2019</v>
      </c>
      <c r="G1622">
        <v>69500</v>
      </c>
      <c r="H1622" t="s">
        <v>21</v>
      </c>
      <c r="I1622" t="s">
        <v>43</v>
      </c>
      <c r="J1622" t="s">
        <v>22</v>
      </c>
      <c r="K1622" t="s">
        <v>23</v>
      </c>
      <c r="L1622" t="s">
        <v>181</v>
      </c>
      <c r="M1622" t="s">
        <v>182</v>
      </c>
      <c r="N1622" s="2" t="str">
        <f t="shared" si="25"/>
        <v/>
      </c>
      <c r="O1622">
        <v>4.7949999999999999</v>
      </c>
      <c r="P1622">
        <v>1.855</v>
      </c>
      <c r="Q1622">
        <v>1.835</v>
      </c>
      <c r="R1622">
        <v>7</v>
      </c>
      <c r="S1622" t="str">
        <f>IF(datos_limpios[[#This Row],[Seating Capacity ]]&gt;4,"SI","NO")</f>
        <v>SI</v>
      </c>
      <c r="T1622">
        <v>80</v>
      </c>
    </row>
    <row r="1623" spans="1:20" x14ac:dyDescent="0.3">
      <c r="A1623" t="s">
        <v>31</v>
      </c>
      <c r="B1623" t="s">
        <v>180</v>
      </c>
      <c r="C1623">
        <v>1859</v>
      </c>
      <c r="D1623" s="3">
        <v>2800000</v>
      </c>
      <c r="E1623" s="1">
        <f>datos_limpios[[#This Row],[Price INR   ]]*0.011</f>
        <v>30800</v>
      </c>
      <c r="F1623">
        <v>2016</v>
      </c>
      <c r="G1623">
        <v>93000</v>
      </c>
      <c r="H1623" t="s">
        <v>21</v>
      </c>
      <c r="I1623" t="s">
        <v>43</v>
      </c>
      <c r="J1623" t="s">
        <v>22</v>
      </c>
      <c r="K1623" t="s">
        <v>16</v>
      </c>
      <c r="L1623" t="s">
        <v>181</v>
      </c>
      <c r="M1623" t="s">
        <v>182</v>
      </c>
      <c r="N1623" s="2" t="str">
        <f t="shared" si="25"/>
        <v/>
      </c>
      <c r="O1623">
        <v>4.7949999999999999</v>
      </c>
      <c r="P1623">
        <v>1.855</v>
      </c>
      <c r="Q1623">
        <v>1.835</v>
      </c>
      <c r="R1623">
        <v>7</v>
      </c>
      <c r="S1623" t="str">
        <f>IF(datos_limpios[[#This Row],[Seating Capacity ]]&gt;4,"SI","NO")</f>
        <v>SI</v>
      </c>
      <c r="T1623">
        <v>80</v>
      </c>
    </row>
    <row r="1624" spans="1:20" x14ac:dyDescent="0.3">
      <c r="A1624" t="s">
        <v>31</v>
      </c>
      <c r="B1624" t="s">
        <v>870</v>
      </c>
      <c r="C1624">
        <v>1860</v>
      </c>
      <c r="D1624" s="3">
        <v>2800000</v>
      </c>
      <c r="E1624" s="1">
        <f>datos_limpios[[#This Row],[Price INR   ]]*0.011</f>
        <v>30800</v>
      </c>
      <c r="F1624">
        <v>2017</v>
      </c>
      <c r="G1624">
        <v>49000</v>
      </c>
      <c r="H1624" t="s">
        <v>21</v>
      </c>
      <c r="I1624" t="s">
        <v>43</v>
      </c>
      <c r="J1624" t="s">
        <v>22</v>
      </c>
      <c r="K1624" t="s">
        <v>23</v>
      </c>
      <c r="L1624" t="s">
        <v>181</v>
      </c>
      <c r="M1624" t="s">
        <v>182</v>
      </c>
      <c r="N1624" s="2" t="str">
        <f t="shared" si="25"/>
        <v/>
      </c>
      <c r="O1624">
        <v>4.7949999999999999</v>
      </c>
      <c r="P1624">
        <v>1.855</v>
      </c>
      <c r="Q1624">
        <v>1.835</v>
      </c>
      <c r="R1624">
        <v>7</v>
      </c>
      <c r="S1624" t="str">
        <f>IF(datos_limpios[[#This Row],[Seating Capacity ]]&gt;4,"SI","NO")</f>
        <v>SI</v>
      </c>
      <c r="T1624">
        <v>80</v>
      </c>
    </row>
    <row r="1625" spans="1:20" x14ac:dyDescent="0.3">
      <c r="A1625" t="s">
        <v>31</v>
      </c>
      <c r="B1625" t="s">
        <v>180</v>
      </c>
      <c r="C1625">
        <v>1861</v>
      </c>
      <c r="D1625" s="3">
        <v>2811000</v>
      </c>
      <c r="E1625" s="1">
        <f>datos_limpios[[#This Row],[Price INR   ]]*0.011</f>
        <v>30921</v>
      </c>
      <c r="F1625">
        <v>2019</v>
      </c>
      <c r="G1625">
        <v>71500</v>
      </c>
      <c r="H1625" t="s">
        <v>21</v>
      </c>
      <c r="I1625" t="s">
        <v>43</v>
      </c>
      <c r="J1625" t="s">
        <v>22</v>
      </c>
      <c r="K1625" t="s">
        <v>23</v>
      </c>
      <c r="L1625" t="s">
        <v>181</v>
      </c>
      <c r="M1625" t="s">
        <v>182</v>
      </c>
      <c r="N1625" s="2" t="str">
        <f t="shared" si="25"/>
        <v/>
      </c>
      <c r="O1625">
        <v>4.7949999999999999</v>
      </c>
      <c r="P1625">
        <v>1.855</v>
      </c>
      <c r="Q1625">
        <v>1.835</v>
      </c>
      <c r="R1625">
        <v>7</v>
      </c>
      <c r="S1625" t="str">
        <f>IF(datos_limpios[[#This Row],[Seating Capacity ]]&gt;4,"SI","NO")</f>
        <v>SI</v>
      </c>
      <c r="T1625">
        <v>80</v>
      </c>
    </row>
    <row r="1626" spans="1:20" x14ac:dyDescent="0.3">
      <c r="A1626" t="s">
        <v>31</v>
      </c>
      <c r="B1626" t="s">
        <v>1045</v>
      </c>
      <c r="C1626">
        <v>1862</v>
      </c>
      <c r="D1626" s="3">
        <v>2850000</v>
      </c>
      <c r="E1626" s="1">
        <f>datos_limpios[[#This Row],[Price INR   ]]*0.011</f>
        <v>31350</v>
      </c>
      <c r="F1626">
        <v>2022</v>
      </c>
      <c r="G1626">
        <v>16000</v>
      </c>
      <c r="H1626" t="s">
        <v>21</v>
      </c>
      <c r="I1626" t="s">
        <v>43</v>
      </c>
      <c r="J1626" t="s">
        <v>22</v>
      </c>
      <c r="K1626" t="s">
        <v>16</v>
      </c>
      <c r="L1626" t="s">
        <v>36</v>
      </c>
      <c r="M1626" t="s">
        <v>37</v>
      </c>
      <c r="N1626" s="2" t="str">
        <f t="shared" si="25"/>
        <v/>
      </c>
      <c r="O1626">
        <v>4.7350000000000003</v>
      </c>
      <c r="P1626">
        <v>1.83</v>
      </c>
      <c r="Q1626">
        <v>1.7949999999999999</v>
      </c>
      <c r="R1626">
        <v>7</v>
      </c>
      <c r="S1626" t="str">
        <f>IF(datos_limpios[[#This Row],[Seating Capacity ]]&gt;4,"SI","NO")</f>
        <v>SI</v>
      </c>
      <c r="T1626">
        <v>55</v>
      </c>
    </row>
    <row r="1627" spans="1:20" x14ac:dyDescent="0.3">
      <c r="A1627" t="s">
        <v>31</v>
      </c>
      <c r="B1627" t="s">
        <v>180</v>
      </c>
      <c r="C1627">
        <v>1863</v>
      </c>
      <c r="D1627" s="3">
        <v>2900000</v>
      </c>
      <c r="E1627" s="1">
        <f>datos_limpios[[#This Row],[Price INR   ]]*0.011</f>
        <v>31899.999999999996</v>
      </c>
      <c r="F1627">
        <v>2017</v>
      </c>
      <c r="G1627">
        <v>46000</v>
      </c>
      <c r="H1627" t="s">
        <v>21</v>
      </c>
      <c r="I1627" t="s">
        <v>43</v>
      </c>
      <c r="J1627" t="s">
        <v>22</v>
      </c>
      <c r="K1627" t="s">
        <v>16</v>
      </c>
      <c r="L1627" t="s">
        <v>181</v>
      </c>
      <c r="M1627" t="s">
        <v>182</v>
      </c>
      <c r="N1627" s="2" t="str">
        <f t="shared" si="25"/>
        <v/>
      </c>
      <c r="O1627">
        <v>4.7949999999999999</v>
      </c>
      <c r="P1627">
        <v>1.855</v>
      </c>
      <c r="Q1627">
        <v>1.835</v>
      </c>
      <c r="R1627">
        <v>7</v>
      </c>
      <c r="S1627" t="str">
        <f>IF(datos_limpios[[#This Row],[Seating Capacity ]]&gt;4,"SI","NO")</f>
        <v>SI</v>
      </c>
      <c r="T1627">
        <v>80</v>
      </c>
    </row>
    <row r="1628" spans="1:20" x14ac:dyDescent="0.3">
      <c r="A1628" t="s">
        <v>31</v>
      </c>
      <c r="B1628" t="s">
        <v>180</v>
      </c>
      <c r="C1628">
        <v>1866</v>
      </c>
      <c r="D1628" s="3">
        <v>3090000</v>
      </c>
      <c r="E1628" s="1">
        <f>datos_limpios[[#This Row],[Price INR   ]]*0.011</f>
        <v>33990</v>
      </c>
      <c r="F1628">
        <v>2017</v>
      </c>
      <c r="G1628">
        <v>52000</v>
      </c>
      <c r="H1628" t="s">
        <v>21</v>
      </c>
      <c r="I1628" t="s">
        <v>43</v>
      </c>
      <c r="J1628" t="s">
        <v>22</v>
      </c>
      <c r="K1628" t="s">
        <v>16</v>
      </c>
      <c r="L1628" t="s">
        <v>181</v>
      </c>
      <c r="M1628" t="s">
        <v>182</v>
      </c>
      <c r="N1628" s="2" t="str">
        <f t="shared" si="25"/>
        <v/>
      </c>
      <c r="O1628">
        <v>4.7949999999999999</v>
      </c>
      <c r="P1628">
        <v>1.855</v>
      </c>
      <c r="Q1628">
        <v>1.835</v>
      </c>
      <c r="R1628">
        <v>7</v>
      </c>
      <c r="S1628" t="str">
        <f>IF(datos_limpios[[#This Row],[Seating Capacity ]]&gt;4,"SI","NO")</f>
        <v>SI</v>
      </c>
      <c r="T1628">
        <v>80</v>
      </c>
    </row>
    <row r="1629" spans="1:20" x14ac:dyDescent="0.3">
      <c r="A1629" t="s">
        <v>31</v>
      </c>
      <c r="B1629" t="s">
        <v>1041</v>
      </c>
      <c r="C1629">
        <v>1867</v>
      </c>
      <c r="D1629" s="3">
        <v>3100000</v>
      </c>
      <c r="E1629" s="1">
        <f>datos_limpios[[#This Row],[Price INR   ]]*0.011</f>
        <v>34100</v>
      </c>
      <c r="F1629">
        <v>2021</v>
      </c>
      <c r="G1629">
        <v>29000</v>
      </c>
      <c r="H1629" t="s">
        <v>21</v>
      </c>
      <c r="I1629" t="s">
        <v>14</v>
      </c>
      <c r="J1629" t="s">
        <v>22</v>
      </c>
      <c r="K1629" t="s">
        <v>16</v>
      </c>
      <c r="L1629" t="s">
        <v>36</v>
      </c>
      <c r="M1629" t="s">
        <v>37</v>
      </c>
      <c r="N1629" s="2" t="str">
        <f t="shared" si="25"/>
        <v/>
      </c>
      <c r="O1629">
        <v>4.7350000000000003</v>
      </c>
      <c r="P1629">
        <v>1.83</v>
      </c>
      <c r="Q1629">
        <v>1.7949999999999999</v>
      </c>
      <c r="R1629">
        <v>7</v>
      </c>
      <c r="S1629" t="str">
        <f>IF(datos_limpios[[#This Row],[Seating Capacity ]]&gt;4,"SI","NO")</f>
        <v>SI</v>
      </c>
      <c r="T1629">
        <v>55</v>
      </c>
    </row>
    <row r="1630" spans="1:20" x14ac:dyDescent="0.3">
      <c r="A1630" t="s">
        <v>31</v>
      </c>
      <c r="B1630" t="s">
        <v>180</v>
      </c>
      <c r="C1630">
        <v>1869</v>
      </c>
      <c r="D1630" s="3">
        <v>3210000</v>
      </c>
      <c r="E1630" s="1">
        <f>datos_limpios[[#This Row],[Price INR   ]]*0.011</f>
        <v>35310</v>
      </c>
      <c r="F1630">
        <v>2018</v>
      </c>
      <c r="G1630">
        <v>37000</v>
      </c>
      <c r="H1630" t="s">
        <v>21</v>
      </c>
      <c r="I1630" t="s">
        <v>43</v>
      </c>
      <c r="J1630" t="s">
        <v>22</v>
      </c>
      <c r="K1630" t="s">
        <v>16</v>
      </c>
      <c r="L1630" t="s">
        <v>181</v>
      </c>
      <c r="M1630" t="s">
        <v>182</v>
      </c>
      <c r="N1630" s="2" t="str">
        <f t="shared" si="25"/>
        <v/>
      </c>
      <c r="O1630">
        <v>4.7949999999999999</v>
      </c>
      <c r="P1630">
        <v>1.855</v>
      </c>
      <c r="Q1630">
        <v>1.835</v>
      </c>
      <c r="R1630">
        <v>7</v>
      </c>
      <c r="S1630" t="str">
        <f>IF(datos_limpios[[#This Row],[Seating Capacity ]]&gt;4,"SI","NO")</f>
        <v>SI</v>
      </c>
      <c r="T1630">
        <v>80</v>
      </c>
    </row>
    <row r="1631" spans="1:20" x14ac:dyDescent="0.3">
      <c r="A1631" t="s">
        <v>31</v>
      </c>
      <c r="B1631" t="s">
        <v>769</v>
      </c>
      <c r="C1631">
        <v>1870</v>
      </c>
      <c r="D1631" s="3">
        <v>3250000</v>
      </c>
      <c r="E1631" s="1">
        <f>datos_limpios[[#This Row],[Price INR   ]]*0.011</f>
        <v>35750</v>
      </c>
      <c r="F1631">
        <v>2018</v>
      </c>
      <c r="G1631">
        <v>173000</v>
      </c>
      <c r="H1631" t="s">
        <v>21</v>
      </c>
      <c r="I1631" t="s">
        <v>14</v>
      </c>
      <c r="J1631" t="s">
        <v>22</v>
      </c>
      <c r="K1631" t="s">
        <v>16</v>
      </c>
      <c r="L1631" t="s">
        <v>181</v>
      </c>
      <c r="M1631" t="s">
        <v>182</v>
      </c>
      <c r="N1631" s="2" t="str">
        <f t="shared" si="25"/>
        <v/>
      </c>
      <c r="O1631">
        <v>4.7949999999999999</v>
      </c>
      <c r="P1631">
        <v>1.855</v>
      </c>
      <c r="Q1631">
        <v>1.835</v>
      </c>
      <c r="R1631">
        <v>7</v>
      </c>
      <c r="S1631" t="str">
        <f>IF(datos_limpios[[#This Row],[Seating Capacity ]]&gt;4,"SI","NO")</f>
        <v>SI</v>
      </c>
      <c r="T1631">
        <v>80</v>
      </c>
    </row>
    <row r="1632" spans="1:20" x14ac:dyDescent="0.3">
      <c r="A1632" t="s">
        <v>31</v>
      </c>
      <c r="B1632" t="s">
        <v>180</v>
      </c>
      <c r="C1632">
        <v>1871</v>
      </c>
      <c r="D1632" s="3">
        <v>3290000</v>
      </c>
      <c r="E1632" s="1">
        <f>datos_limpios[[#This Row],[Price INR   ]]*0.011</f>
        <v>36190</v>
      </c>
      <c r="F1632">
        <v>2018</v>
      </c>
      <c r="G1632">
        <v>51000</v>
      </c>
      <c r="H1632" t="s">
        <v>21</v>
      </c>
      <c r="I1632" t="s">
        <v>43</v>
      </c>
      <c r="J1632" t="s">
        <v>22</v>
      </c>
      <c r="K1632" t="s">
        <v>16</v>
      </c>
      <c r="L1632" t="s">
        <v>181</v>
      </c>
      <c r="M1632" t="s">
        <v>182</v>
      </c>
      <c r="N1632" s="2" t="str">
        <f t="shared" si="25"/>
        <v/>
      </c>
      <c r="O1632">
        <v>4.7949999999999999</v>
      </c>
      <c r="P1632">
        <v>1.855</v>
      </c>
      <c r="Q1632">
        <v>1.835</v>
      </c>
      <c r="R1632">
        <v>7</v>
      </c>
      <c r="S1632" t="str">
        <f>IF(datos_limpios[[#This Row],[Seating Capacity ]]&gt;4,"SI","NO")</f>
        <v>SI</v>
      </c>
      <c r="T1632">
        <v>80</v>
      </c>
    </row>
    <row r="1633" spans="1:20" x14ac:dyDescent="0.3">
      <c r="A1633" t="s">
        <v>31</v>
      </c>
      <c r="B1633" t="s">
        <v>180</v>
      </c>
      <c r="C1633">
        <v>1872</v>
      </c>
      <c r="D1633" s="3">
        <v>3350000</v>
      </c>
      <c r="E1633" s="1">
        <f>datos_limpios[[#This Row],[Price INR   ]]*0.011</f>
        <v>36850</v>
      </c>
      <c r="F1633">
        <v>2018</v>
      </c>
      <c r="G1633">
        <v>25000</v>
      </c>
      <c r="H1633" t="s">
        <v>21</v>
      </c>
      <c r="I1633" t="s">
        <v>43</v>
      </c>
      <c r="J1633" t="s">
        <v>22</v>
      </c>
      <c r="K1633" t="s">
        <v>16</v>
      </c>
      <c r="L1633" t="s">
        <v>181</v>
      </c>
      <c r="M1633" t="s">
        <v>182</v>
      </c>
      <c r="N1633" s="2" t="str">
        <f t="shared" si="25"/>
        <v/>
      </c>
      <c r="O1633">
        <v>4.7949999999999999</v>
      </c>
      <c r="P1633">
        <v>1.855</v>
      </c>
      <c r="Q1633">
        <v>1.835</v>
      </c>
      <c r="R1633">
        <v>7</v>
      </c>
      <c r="S1633" t="str">
        <f>IF(datos_limpios[[#This Row],[Seating Capacity ]]&gt;4,"SI","NO")</f>
        <v>SI</v>
      </c>
      <c r="T1633">
        <v>80</v>
      </c>
    </row>
    <row r="1634" spans="1:20" x14ac:dyDescent="0.3">
      <c r="A1634" t="s">
        <v>31</v>
      </c>
      <c r="B1634" t="s">
        <v>180</v>
      </c>
      <c r="C1634">
        <v>1874</v>
      </c>
      <c r="D1634" s="3">
        <v>3499000</v>
      </c>
      <c r="E1634" s="1">
        <f>datos_limpios[[#This Row],[Price INR   ]]*0.011</f>
        <v>38489</v>
      </c>
      <c r="F1634">
        <v>2019</v>
      </c>
      <c r="G1634">
        <v>73000</v>
      </c>
      <c r="H1634" t="s">
        <v>21</v>
      </c>
      <c r="I1634" t="s">
        <v>43</v>
      </c>
      <c r="J1634" t="s">
        <v>22</v>
      </c>
      <c r="K1634" t="s">
        <v>16</v>
      </c>
      <c r="L1634" t="s">
        <v>181</v>
      </c>
      <c r="M1634" t="s">
        <v>182</v>
      </c>
      <c r="N1634" s="2" t="str">
        <f t="shared" si="25"/>
        <v/>
      </c>
      <c r="O1634">
        <v>4.7949999999999999</v>
      </c>
      <c r="P1634">
        <v>1.855</v>
      </c>
      <c r="Q1634">
        <v>1.835</v>
      </c>
      <c r="R1634">
        <v>7</v>
      </c>
      <c r="S1634" t="str">
        <f>IF(datos_limpios[[#This Row],[Seating Capacity ]]&gt;4,"SI","NO")</f>
        <v>SI</v>
      </c>
      <c r="T1634">
        <v>80</v>
      </c>
    </row>
    <row r="1635" spans="1:20" x14ac:dyDescent="0.3">
      <c r="A1635" t="s">
        <v>31</v>
      </c>
      <c r="B1635" t="s">
        <v>180</v>
      </c>
      <c r="C1635">
        <v>1876</v>
      </c>
      <c r="D1635" s="3">
        <v>3600000</v>
      </c>
      <c r="E1635" s="1">
        <f>datos_limpios[[#This Row],[Price INR   ]]*0.011</f>
        <v>39600</v>
      </c>
      <c r="F1635">
        <v>2018</v>
      </c>
      <c r="G1635">
        <v>7800</v>
      </c>
      <c r="H1635" t="s">
        <v>21</v>
      </c>
      <c r="I1635" t="s">
        <v>43</v>
      </c>
      <c r="J1635" t="s">
        <v>22</v>
      </c>
      <c r="K1635" t="s">
        <v>16</v>
      </c>
      <c r="L1635" t="s">
        <v>181</v>
      </c>
      <c r="M1635" t="s">
        <v>182</v>
      </c>
      <c r="N1635" s="2" t="str">
        <f t="shared" si="25"/>
        <v/>
      </c>
      <c r="O1635">
        <v>4.7949999999999999</v>
      </c>
      <c r="P1635">
        <v>1.855</v>
      </c>
      <c r="Q1635">
        <v>1.835</v>
      </c>
      <c r="R1635">
        <v>7</v>
      </c>
      <c r="S1635" t="str">
        <f>IF(datos_limpios[[#This Row],[Seating Capacity ]]&gt;4,"SI","NO")</f>
        <v>SI</v>
      </c>
      <c r="T1635">
        <v>80</v>
      </c>
    </row>
    <row r="1636" spans="1:20" x14ac:dyDescent="0.3">
      <c r="A1636" t="s">
        <v>31</v>
      </c>
      <c r="B1636" t="s">
        <v>180</v>
      </c>
      <c r="C1636">
        <v>1877</v>
      </c>
      <c r="D1636" s="3">
        <v>3775000</v>
      </c>
      <c r="E1636" s="1">
        <f>datos_limpios[[#This Row],[Price INR   ]]*0.011</f>
        <v>41525</v>
      </c>
      <c r="F1636">
        <v>2020</v>
      </c>
      <c r="G1636">
        <v>50000</v>
      </c>
      <c r="H1636" t="s">
        <v>21</v>
      </c>
      <c r="I1636" t="s">
        <v>43</v>
      </c>
      <c r="J1636" t="s">
        <v>22</v>
      </c>
      <c r="K1636" t="s">
        <v>16</v>
      </c>
      <c r="L1636" t="s">
        <v>181</v>
      </c>
      <c r="M1636" t="s">
        <v>182</v>
      </c>
      <c r="N1636" s="2" t="str">
        <f t="shared" si="25"/>
        <v/>
      </c>
      <c r="O1636">
        <v>4.7949999999999999</v>
      </c>
      <c r="P1636">
        <v>1.855</v>
      </c>
      <c r="Q1636">
        <v>1.835</v>
      </c>
      <c r="R1636">
        <v>7</v>
      </c>
      <c r="S1636" t="str">
        <f>IF(datos_limpios[[#This Row],[Seating Capacity ]]&gt;4,"SI","NO")</f>
        <v>SI</v>
      </c>
      <c r="T1636">
        <v>80</v>
      </c>
    </row>
    <row r="1637" spans="1:20" x14ac:dyDescent="0.3">
      <c r="A1637" t="s">
        <v>31</v>
      </c>
      <c r="B1637" t="s">
        <v>870</v>
      </c>
      <c r="C1637">
        <v>1878</v>
      </c>
      <c r="D1637" s="3">
        <v>4300000</v>
      </c>
      <c r="E1637" s="1">
        <f>datos_limpios[[#This Row],[Price INR   ]]*0.011</f>
        <v>47300</v>
      </c>
      <c r="F1637">
        <v>2021</v>
      </c>
      <c r="G1637">
        <v>60000</v>
      </c>
      <c r="H1637" t="s">
        <v>21</v>
      </c>
      <c r="I1637" t="s">
        <v>43</v>
      </c>
      <c r="J1637" t="s">
        <v>22</v>
      </c>
      <c r="K1637" t="s">
        <v>16</v>
      </c>
      <c r="L1637" t="s">
        <v>181</v>
      </c>
      <c r="M1637" t="s">
        <v>182</v>
      </c>
      <c r="N1637" s="2" t="str">
        <f t="shared" si="25"/>
        <v/>
      </c>
      <c r="O1637">
        <v>4.7949999999999999</v>
      </c>
      <c r="P1637">
        <v>1.855</v>
      </c>
      <c r="Q1637">
        <v>1.835</v>
      </c>
      <c r="R1637">
        <v>7</v>
      </c>
      <c r="S1637" t="str">
        <f>IF(datos_limpios[[#This Row],[Seating Capacity ]]&gt;4,"SI","NO")</f>
        <v>SI</v>
      </c>
      <c r="T1637">
        <v>80</v>
      </c>
    </row>
    <row r="1638" spans="1:20" x14ac:dyDescent="0.3">
      <c r="A1638" t="s">
        <v>68</v>
      </c>
      <c r="B1638" t="s">
        <v>1116</v>
      </c>
      <c r="C1638">
        <v>1880</v>
      </c>
      <c r="D1638" s="3">
        <v>325000</v>
      </c>
      <c r="E1638" s="1">
        <f>datos_limpios[[#This Row],[Price INR   ]]*0.011</f>
        <v>3575</v>
      </c>
      <c r="F1638">
        <v>2013</v>
      </c>
      <c r="G1638">
        <v>76000</v>
      </c>
      <c r="H1638" t="s">
        <v>21</v>
      </c>
      <c r="I1638" t="s">
        <v>14</v>
      </c>
      <c r="J1638" t="s">
        <v>22</v>
      </c>
      <c r="K1638" t="s">
        <v>16</v>
      </c>
      <c r="L1638" t="s">
        <v>215</v>
      </c>
      <c r="M1638" t="s">
        <v>336</v>
      </c>
      <c r="N1638" s="2" t="str">
        <f t="shared" si="25"/>
        <v/>
      </c>
      <c r="O1638">
        <v>3.97</v>
      </c>
      <c r="P1638">
        <v>1.6819999999999999</v>
      </c>
      <c r="Q1638">
        <v>1.4530000000000001</v>
      </c>
      <c r="R1638">
        <v>5</v>
      </c>
      <c r="S1638" t="str">
        <f>IF(datos_limpios[[#This Row],[Seating Capacity ]]&gt;4,"SI","NO")</f>
        <v>SI</v>
      </c>
      <c r="T1638">
        <v>45</v>
      </c>
    </row>
    <row r="1639" spans="1:20" x14ac:dyDescent="0.3">
      <c r="A1639" t="s">
        <v>68</v>
      </c>
      <c r="B1639" t="s">
        <v>1020</v>
      </c>
      <c r="C1639">
        <v>1884</v>
      </c>
      <c r="D1639" s="3">
        <v>350000</v>
      </c>
      <c r="E1639" s="1">
        <f>datos_limpios[[#This Row],[Price INR   ]]*0.011</f>
        <v>3850</v>
      </c>
      <c r="F1639">
        <v>2013</v>
      </c>
      <c r="G1639">
        <v>78000</v>
      </c>
      <c r="H1639" t="s">
        <v>21</v>
      </c>
      <c r="I1639" t="s">
        <v>14</v>
      </c>
      <c r="J1639" t="s">
        <v>22</v>
      </c>
      <c r="K1639" t="s">
        <v>23</v>
      </c>
      <c r="L1639" t="s">
        <v>215</v>
      </c>
      <c r="M1639" t="s">
        <v>336</v>
      </c>
      <c r="N1639" s="2" t="str">
        <f t="shared" si="25"/>
        <v/>
      </c>
      <c r="O1639">
        <v>4.3840000000000003</v>
      </c>
      <c r="P1639">
        <v>1.6990000000000001</v>
      </c>
      <c r="Q1639">
        <v>1.466</v>
      </c>
      <c r="R1639">
        <v>5</v>
      </c>
      <c r="S1639" t="str">
        <f>IF(datos_limpios[[#This Row],[Seating Capacity ]]&gt;4,"SI","NO")</f>
        <v>SI</v>
      </c>
      <c r="T1639">
        <v>55</v>
      </c>
    </row>
    <row r="1640" spans="1:20" x14ac:dyDescent="0.3">
      <c r="A1640" t="s">
        <v>68</v>
      </c>
      <c r="B1640" t="s">
        <v>171</v>
      </c>
      <c r="C1640">
        <v>1893</v>
      </c>
      <c r="D1640" s="3">
        <v>484999</v>
      </c>
      <c r="E1640" s="1">
        <f>datos_limpios[[#This Row],[Price INR   ]]*0.011</f>
        <v>5334.9889999999996</v>
      </c>
      <c r="F1640">
        <v>2013</v>
      </c>
      <c r="G1640">
        <v>78000</v>
      </c>
      <c r="H1640" t="s">
        <v>21</v>
      </c>
      <c r="I1640" t="s">
        <v>14</v>
      </c>
      <c r="J1640" t="s">
        <v>22</v>
      </c>
      <c r="K1640" t="s">
        <v>23</v>
      </c>
      <c r="L1640" t="s">
        <v>100</v>
      </c>
      <c r="M1640" t="s">
        <v>172</v>
      </c>
      <c r="N1640" s="2" t="str">
        <f t="shared" si="25"/>
        <v/>
      </c>
      <c r="O1640">
        <v>3.97</v>
      </c>
      <c r="P1640">
        <v>1.6819999999999999</v>
      </c>
      <c r="Q1640">
        <v>1.4530000000000001</v>
      </c>
      <c r="R1640">
        <v>5</v>
      </c>
      <c r="S1640" t="str">
        <f>IF(datos_limpios[[#This Row],[Seating Capacity ]]&gt;4,"SI","NO")</f>
        <v>SI</v>
      </c>
      <c r="T1640">
        <v>45</v>
      </c>
    </row>
    <row r="1641" spans="1:20" x14ac:dyDescent="0.3">
      <c r="A1641" t="s">
        <v>68</v>
      </c>
      <c r="B1641" t="s">
        <v>1280</v>
      </c>
      <c r="C1641">
        <v>1900</v>
      </c>
      <c r="D1641" s="3">
        <v>575000</v>
      </c>
      <c r="E1641" s="1">
        <f>datos_limpios[[#This Row],[Price INR   ]]*0.011</f>
        <v>6325</v>
      </c>
      <c r="F1641">
        <v>2017</v>
      </c>
      <c r="G1641">
        <v>69508</v>
      </c>
      <c r="H1641" t="s">
        <v>21</v>
      </c>
      <c r="I1641" t="s">
        <v>14</v>
      </c>
      <c r="J1641" t="s">
        <v>22</v>
      </c>
      <c r="K1641" t="s">
        <v>23</v>
      </c>
      <c r="L1641" t="s">
        <v>201</v>
      </c>
      <c r="M1641" t="s">
        <v>1281</v>
      </c>
      <c r="N1641" s="2" t="str">
        <f t="shared" si="25"/>
        <v/>
      </c>
      <c r="O1641">
        <v>3.9950000000000001</v>
      </c>
      <c r="P1641">
        <v>1.6819999999999999</v>
      </c>
      <c r="Q1641">
        <v>1.4830000000000001</v>
      </c>
      <c r="R1641">
        <v>5</v>
      </c>
      <c r="S1641" t="str">
        <f>IF(datos_limpios[[#This Row],[Seating Capacity ]]&gt;4,"SI","NO")</f>
        <v>SI</v>
      </c>
      <c r="T1641">
        <v>45</v>
      </c>
    </row>
    <row r="1642" spans="1:20" x14ac:dyDescent="0.3">
      <c r="A1642" t="s">
        <v>68</v>
      </c>
      <c r="B1642" t="s">
        <v>668</v>
      </c>
      <c r="C1642">
        <v>1919</v>
      </c>
      <c r="D1642" s="3">
        <v>2050000</v>
      </c>
      <c r="E1642" s="1">
        <f>datos_limpios[[#This Row],[Price INR   ]]*0.011</f>
        <v>22550</v>
      </c>
      <c r="F1642">
        <v>2018</v>
      </c>
      <c r="G1642">
        <v>73000</v>
      </c>
      <c r="H1642" t="s">
        <v>21</v>
      </c>
      <c r="I1642" t="s">
        <v>43</v>
      </c>
      <c r="J1642" t="s">
        <v>22</v>
      </c>
      <c r="K1642" t="s">
        <v>23</v>
      </c>
      <c r="L1642" t="s">
        <v>130</v>
      </c>
      <c r="M1642" t="s">
        <v>669</v>
      </c>
      <c r="N1642" s="2" t="str">
        <f t="shared" si="25"/>
        <v/>
      </c>
      <c r="O1642">
        <v>4.4859999999999998</v>
      </c>
      <c r="P1642">
        <v>1.839</v>
      </c>
      <c r="Q1642">
        <v>1.6719999999999999</v>
      </c>
      <c r="R1642">
        <v>5</v>
      </c>
      <c r="S1642" t="str">
        <f>IF(datos_limpios[[#This Row],[Seating Capacity ]]&gt;4,"SI","NO")</f>
        <v>SI</v>
      </c>
      <c r="T1642">
        <v>71</v>
      </c>
    </row>
    <row r="1643" spans="1:20" x14ac:dyDescent="0.3">
      <c r="A1643" t="s">
        <v>68</v>
      </c>
      <c r="B1643" t="s">
        <v>668</v>
      </c>
      <c r="C1643">
        <v>1920</v>
      </c>
      <c r="D1643" s="3">
        <v>2990000</v>
      </c>
      <c r="E1643" s="1">
        <f>datos_limpios[[#This Row],[Price INR   ]]*0.011</f>
        <v>32890</v>
      </c>
      <c r="F1643">
        <v>2020</v>
      </c>
      <c r="G1643">
        <v>17904</v>
      </c>
      <c r="H1643" t="s">
        <v>21</v>
      </c>
      <c r="I1643" t="s">
        <v>43</v>
      </c>
      <c r="J1643" t="s">
        <v>22</v>
      </c>
      <c r="K1643" t="s">
        <v>16</v>
      </c>
      <c r="L1643" t="s">
        <v>130</v>
      </c>
      <c r="M1643" t="s">
        <v>669</v>
      </c>
      <c r="N1643" s="2" t="str">
        <f t="shared" si="25"/>
        <v/>
      </c>
      <c r="O1643">
        <v>4.4859999999999998</v>
      </c>
      <c r="P1643">
        <v>1.839</v>
      </c>
      <c r="Q1643">
        <v>1.6719999999999999</v>
      </c>
      <c r="R1643">
        <v>5</v>
      </c>
      <c r="S1643" t="str">
        <f>IF(datos_limpios[[#This Row],[Seating Capacity ]]&gt;4,"SI","NO")</f>
        <v>SI</v>
      </c>
      <c r="T1643">
        <v>71</v>
      </c>
    </row>
    <row r="1644" spans="1:20" x14ac:dyDescent="0.3">
      <c r="A1644" t="s">
        <v>369</v>
      </c>
      <c r="B1644" t="s">
        <v>1070</v>
      </c>
      <c r="C1644">
        <v>1922</v>
      </c>
      <c r="D1644" s="3">
        <v>994999</v>
      </c>
      <c r="E1644" s="1">
        <f>datos_limpios[[#This Row],[Price INR   ]]*0.011</f>
        <v>10944.989</v>
      </c>
      <c r="F1644">
        <v>2012</v>
      </c>
      <c r="G1644">
        <v>89311</v>
      </c>
      <c r="H1644" t="s">
        <v>21</v>
      </c>
      <c r="I1644" t="s">
        <v>43</v>
      </c>
      <c r="J1644" t="s">
        <v>22</v>
      </c>
      <c r="K1644" t="s">
        <v>16</v>
      </c>
      <c r="L1644" t="s">
        <v>274</v>
      </c>
      <c r="M1644" t="s">
        <v>1071</v>
      </c>
      <c r="N1644" s="2" t="str">
        <f t="shared" si="25"/>
        <v/>
      </c>
      <c r="O1644">
        <v>4.6349999999999998</v>
      </c>
      <c r="P1644">
        <v>1.865</v>
      </c>
      <c r="Q1644">
        <v>1.484</v>
      </c>
      <c r="R1644">
        <v>5</v>
      </c>
      <c r="S1644" t="str">
        <f>IF(datos_limpios[[#This Row],[Seating Capacity ]]&gt;4,"SI","NO")</f>
        <v>SI</v>
      </c>
      <c r="T1644">
        <v>67.5</v>
      </c>
    </row>
    <row r="1645" spans="1:20" x14ac:dyDescent="0.3">
      <c r="A1645" t="s">
        <v>369</v>
      </c>
      <c r="B1645" t="s">
        <v>499</v>
      </c>
      <c r="C1645">
        <v>1923</v>
      </c>
      <c r="D1645" s="3">
        <v>1200000</v>
      </c>
      <c r="E1645" s="1">
        <f>datos_limpios[[#This Row],[Price INR   ]]*0.011</f>
        <v>13200</v>
      </c>
      <c r="F1645">
        <v>2015</v>
      </c>
      <c r="G1645">
        <v>50965</v>
      </c>
      <c r="H1645" t="s">
        <v>21</v>
      </c>
      <c r="I1645" t="s">
        <v>43</v>
      </c>
      <c r="J1645" t="s">
        <v>22</v>
      </c>
      <c r="K1645" t="s">
        <v>16</v>
      </c>
      <c r="L1645" t="s">
        <v>274</v>
      </c>
      <c r="M1645" t="s">
        <v>371</v>
      </c>
      <c r="N1645" s="2" t="str">
        <f t="shared" si="25"/>
        <v/>
      </c>
      <c r="O1645">
        <v>4.37</v>
      </c>
      <c r="P1645">
        <v>1.7829999999999999</v>
      </c>
      <c r="Q1645">
        <v>1.458</v>
      </c>
      <c r="R1645">
        <v>5</v>
      </c>
      <c r="S1645" t="str">
        <f>IF(datos_limpios[[#This Row],[Seating Capacity ]]&gt;4,"SI","NO")</f>
        <v>SI</v>
      </c>
      <c r="T1645">
        <v>60</v>
      </c>
    </row>
    <row r="1646" spans="1:20" x14ac:dyDescent="0.3">
      <c r="A1646" t="s">
        <v>369</v>
      </c>
      <c r="B1646" t="s">
        <v>875</v>
      </c>
      <c r="C1646">
        <v>1926</v>
      </c>
      <c r="D1646" s="3">
        <v>1689999</v>
      </c>
      <c r="E1646" s="1">
        <f>datos_limpios[[#This Row],[Price INR   ]]*0.011</f>
        <v>18589.988999999998</v>
      </c>
      <c r="F1646">
        <v>2015</v>
      </c>
      <c r="G1646">
        <v>50000</v>
      </c>
      <c r="H1646" t="s">
        <v>21</v>
      </c>
      <c r="I1646" t="s">
        <v>43</v>
      </c>
      <c r="J1646" t="s">
        <v>22</v>
      </c>
      <c r="K1646" t="s">
        <v>23</v>
      </c>
      <c r="L1646" t="s">
        <v>274</v>
      </c>
      <c r="M1646" t="s">
        <v>371</v>
      </c>
      <c r="N1646" s="2" t="str">
        <f t="shared" si="25"/>
        <v/>
      </c>
      <c r="O1646">
        <v>4.37</v>
      </c>
      <c r="P1646">
        <v>1.7829999999999999</v>
      </c>
      <c r="Q1646">
        <v>1.458</v>
      </c>
      <c r="R1646">
        <v>5</v>
      </c>
      <c r="S1646" t="str">
        <f>IF(datos_limpios[[#This Row],[Seating Capacity ]]&gt;4,"SI","NO")</f>
        <v>SI</v>
      </c>
      <c r="T1646">
        <v>60</v>
      </c>
    </row>
    <row r="1647" spans="1:20" x14ac:dyDescent="0.3">
      <c r="A1647" t="s">
        <v>369</v>
      </c>
      <c r="B1647" t="s">
        <v>1376</v>
      </c>
      <c r="C1647">
        <v>1928</v>
      </c>
      <c r="D1647" s="3">
        <v>1950000</v>
      </c>
      <c r="E1647" s="1">
        <f>datos_limpios[[#This Row],[Price INR   ]]*0.011</f>
        <v>21450</v>
      </c>
      <c r="F1647">
        <v>2016</v>
      </c>
      <c r="G1647">
        <v>79000</v>
      </c>
      <c r="H1647" t="s">
        <v>21</v>
      </c>
      <c r="I1647" t="s">
        <v>43</v>
      </c>
      <c r="J1647" t="s">
        <v>22</v>
      </c>
      <c r="K1647" t="s">
        <v>16</v>
      </c>
      <c r="L1647" t="s">
        <v>1377</v>
      </c>
      <c r="M1647" t="s">
        <v>735</v>
      </c>
      <c r="N1647" s="2" t="str">
        <f t="shared" si="25"/>
        <v/>
      </c>
      <c r="O1647">
        <v>4.6440000000000001</v>
      </c>
      <c r="P1647">
        <v>1.891</v>
      </c>
      <c r="Q1647">
        <v>1.7130000000000001</v>
      </c>
      <c r="R1647">
        <v>5</v>
      </c>
      <c r="S1647" t="str">
        <f>IF(datos_limpios[[#This Row],[Seating Capacity ]]&gt;4,"SI","NO")</f>
        <v>SI</v>
      </c>
      <c r="T1647">
        <v>70</v>
      </c>
    </row>
    <row r="1648" spans="1:20" x14ac:dyDescent="0.3">
      <c r="A1648" t="s">
        <v>369</v>
      </c>
      <c r="B1648" t="s">
        <v>875</v>
      </c>
      <c r="C1648">
        <v>1930</v>
      </c>
      <c r="D1648" s="3">
        <v>2050000</v>
      </c>
      <c r="E1648" s="1">
        <f>datos_limpios[[#This Row],[Price INR   ]]*0.011</f>
        <v>22550</v>
      </c>
      <c r="F1648">
        <v>2017</v>
      </c>
      <c r="G1648">
        <v>68000</v>
      </c>
      <c r="H1648" t="s">
        <v>21</v>
      </c>
      <c r="I1648" t="s">
        <v>43</v>
      </c>
      <c r="J1648" t="s">
        <v>22</v>
      </c>
      <c r="K1648" t="s">
        <v>23</v>
      </c>
      <c r="L1648" t="s">
        <v>274</v>
      </c>
      <c r="M1648" t="s">
        <v>371</v>
      </c>
      <c r="N1648" s="2" t="str">
        <f t="shared" si="25"/>
        <v/>
      </c>
      <c r="O1648">
        <v>4.37</v>
      </c>
      <c r="P1648">
        <v>1.7829999999999999</v>
      </c>
      <c r="Q1648">
        <v>1.458</v>
      </c>
      <c r="R1648">
        <v>5</v>
      </c>
      <c r="S1648" t="str">
        <f>IF(datos_limpios[[#This Row],[Seating Capacity ]]&gt;4,"SI","NO")</f>
        <v>SI</v>
      </c>
      <c r="T1648">
        <v>60</v>
      </c>
    </row>
    <row r="1649" spans="1:20" x14ac:dyDescent="0.3">
      <c r="A1649" t="s">
        <v>369</v>
      </c>
      <c r="B1649" t="s">
        <v>1448</v>
      </c>
      <c r="C1649">
        <v>1932</v>
      </c>
      <c r="D1649" s="3">
        <v>3950000</v>
      </c>
      <c r="E1649" s="1">
        <f>datos_limpios[[#This Row],[Price INR   ]]*0.011</f>
        <v>43450</v>
      </c>
      <c r="F1649">
        <v>2018</v>
      </c>
      <c r="G1649">
        <v>52000</v>
      </c>
      <c r="H1649" t="s">
        <v>21</v>
      </c>
      <c r="I1649" t="s">
        <v>43</v>
      </c>
      <c r="J1649" t="s">
        <v>22</v>
      </c>
      <c r="K1649" t="s">
        <v>16</v>
      </c>
      <c r="L1649" t="s">
        <v>983</v>
      </c>
      <c r="M1649" t="s">
        <v>157</v>
      </c>
      <c r="N1649" s="2" t="str">
        <f t="shared" si="25"/>
        <v/>
      </c>
      <c r="O1649">
        <v>4.4249999999999998</v>
      </c>
      <c r="P1649">
        <v>1.863</v>
      </c>
      <c r="Q1649">
        <v>1.6519999999999999</v>
      </c>
      <c r="R1649">
        <v>5</v>
      </c>
      <c r="S1649" t="str">
        <f>IF(datos_limpios[[#This Row],[Seating Capacity ]]&gt;4,"SI","NO")</f>
        <v>SI</v>
      </c>
      <c r="T1649">
        <v>54</v>
      </c>
    </row>
    <row r="1650" spans="1:20" x14ac:dyDescent="0.3">
      <c r="A1650" t="s">
        <v>369</v>
      </c>
      <c r="B1650" t="s">
        <v>1370</v>
      </c>
      <c r="C1650">
        <v>1933</v>
      </c>
      <c r="D1650" s="3">
        <v>4175000</v>
      </c>
      <c r="E1650" s="1">
        <f>datos_limpios[[#This Row],[Price INR   ]]*0.011</f>
        <v>45925</v>
      </c>
      <c r="F1650">
        <v>2018</v>
      </c>
      <c r="G1650">
        <v>20000</v>
      </c>
      <c r="H1650" t="s">
        <v>21</v>
      </c>
      <c r="I1650" t="s">
        <v>43</v>
      </c>
      <c r="J1650" t="s">
        <v>22</v>
      </c>
      <c r="K1650" t="s">
        <v>16</v>
      </c>
      <c r="L1650" t="s">
        <v>983</v>
      </c>
      <c r="M1650" t="s">
        <v>1371</v>
      </c>
      <c r="N1650" s="2" t="str">
        <f t="shared" si="25"/>
        <v/>
      </c>
      <c r="O1650">
        <v>4.9630000000000001</v>
      </c>
      <c r="P1650">
        <v>1.879</v>
      </c>
      <c r="Q1650">
        <v>1.4430000000000001</v>
      </c>
      <c r="R1650">
        <v>5</v>
      </c>
      <c r="S1650" t="str">
        <f>IF(datos_limpios[[#This Row],[Seating Capacity ]]&gt;4,"SI","NO")</f>
        <v>SI</v>
      </c>
      <c r="T1650">
        <v>55</v>
      </c>
    </row>
    <row r="1651" spans="1:20" x14ac:dyDescent="0.3">
      <c r="A1651" t="s">
        <v>369</v>
      </c>
      <c r="B1651" t="s">
        <v>982</v>
      </c>
      <c r="C1651">
        <v>1935</v>
      </c>
      <c r="D1651" s="3">
        <v>5800000</v>
      </c>
      <c r="E1651" s="1">
        <f>datos_limpios[[#This Row],[Price INR   ]]*0.011</f>
        <v>63799.999999999993</v>
      </c>
      <c r="F1651">
        <v>2019</v>
      </c>
      <c r="G1651">
        <v>3500</v>
      </c>
      <c r="H1651" t="s">
        <v>21</v>
      </c>
      <c r="I1651" t="s">
        <v>43</v>
      </c>
      <c r="J1651" t="s">
        <v>22</v>
      </c>
      <c r="K1651" t="s">
        <v>16</v>
      </c>
      <c r="L1651" t="s">
        <v>983</v>
      </c>
      <c r="M1651" t="s">
        <v>984</v>
      </c>
      <c r="N1651" s="2" t="str">
        <f t="shared" si="25"/>
        <v/>
      </c>
      <c r="O1651">
        <v>4.6879999999999997</v>
      </c>
      <c r="P1651">
        <v>1.9019999999999999</v>
      </c>
      <c r="Q1651">
        <v>1.6579999999999999</v>
      </c>
      <c r="R1651">
        <v>5</v>
      </c>
      <c r="S1651" t="str">
        <f>IF(datos_limpios[[#This Row],[Seating Capacity ]]&gt;4,"SI","NO")</f>
        <v>SI</v>
      </c>
      <c r="T1651">
        <v>71</v>
      </c>
    </row>
    <row r="1652" spans="1:20" x14ac:dyDescent="0.3">
      <c r="A1652" t="s">
        <v>369</v>
      </c>
      <c r="B1652" t="s">
        <v>1378</v>
      </c>
      <c r="C1652">
        <v>1937</v>
      </c>
      <c r="D1652" s="3">
        <v>8500000</v>
      </c>
      <c r="E1652" s="1">
        <f>datos_limpios[[#This Row],[Price INR   ]]*0.011</f>
        <v>93500</v>
      </c>
      <c r="F1652">
        <v>2021</v>
      </c>
      <c r="G1652">
        <v>32500</v>
      </c>
      <c r="H1652" t="s">
        <v>21</v>
      </c>
      <c r="I1652" t="s">
        <v>43</v>
      </c>
      <c r="J1652" t="s">
        <v>22</v>
      </c>
      <c r="K1652" t="s">
        <v>16</v>
      </c>
      <c r="L1652" t="s">
        <v>983</v>
      </c>
      <c r="M1652" t="s">
        <v>1379</v>
      </c>
      <c r="N1652" s="2" t="str">
        <f t="shared" si="25"/>
        <v/>
      </c>
      <c r="O1652">
        <v>4.9530000000000003</v>
      </c>
      <c r="P1652">
        <v>2.008</v>
      </c>
      <c r="Q1652">
        <v>1.776</v>
      </c>
      <c r="R1652">
        <v>7</v>
      </c>
      <c r="S1652" t="str">
        <f>IF(datos_limpios[[#This Row],[Seating Capacity ]]&gt;4,"SI","NO")</f>
        <v>SI</v>
      </c>
      <c r="T1652">
        <v>71</v>
      </c>
    </row>
    <row r="1653" spans="1:20" x14ac:dyDescent="0.3">
      <c r="A1653" t="s">
        <v>19</v>
      </c>
      <c r="B1653" t="s">
        <v>1390</v>
      </c>
      <c r="C1653">
        <v>985</v>
      </c>
      <c r="D1653" s="3">
        <v>195000</v>
      </c>
      <c r="E1653" s="1">
        <f>datos_limpios[[#This Row],[Price INR   ]]*0.011</f>
        <v>2145</v>
      </c>
      <c r="F1653">
        <v>2009</v>
      </c>
      <c r="G1653">
        <v>102000</v>
      </c>
      <c r="H1653" t="s">
        <v>260</v>
      </c>
      <c r="I1653" t="s">
        <v>14</v>
      </c>
      <c r="J1653" t="s">
        <v>22</v>
      </c>
      <c r="K1653" t="s">
        <v>16</v>
      </c>
      <c r="L1653" t="s">
        <v>449</v>
      </c>
      <c r="M1653" t="s">
        <v>1555</v>
      </c>
      <c r="N1653" s="2" t="str">
        <f t="shared" si="25"/>
        <v/>
      </c>
      <c r="O1653">
        <v>3.52</v>
      </c>
      <c r="P1653">
        <v>1.4750000000000001</v>
      </c>
      <c r="Q1653">
        <v>1.66</v>
      </c>
      <c r="R1653">
        <v>5</v>
      </c>
      <c r="S1653" t="str">
        <f>IF(datos_limpios[[#This Row],[Seating Capacity ]]&gt;4,"SI","NO")</f>
        <v>SI</v>
      </c>
      <c r="T1653">
        <v>35</v>
      </c>
    </row>
    <row r="1654" spans="1:20" x14ac:dyDescent="0.3">
      <c r="A1654" t="s">
        <v>19</v>
      </c>
      <c r="B1654" t="s">
        <v>970</v>
      </c>
      <c r="C1654">
        <v>1021</v>
      </c>
      <c r="D1654" s="3">
        <v>275000</v>
      </c>
      <c r="E1654" s="1">
        <f>datos_limpios[[#This Row],[Price INR   ]]*0.011</f>
        <v>3025</v>
      </c>
      <c r="F1654">
        <v>2011</v>
      </c>
      <c r="G1654">
        <v>42000</v>
      </c>
      <c r="H1654" t="s">
        <v>260</v>
      </c>
      <c r="I1654" t="s">
        <v>14</v>
      </c>
      <c r="J1654" t="s">
        <v>22</v>
      </c>
      <c r="K1654" t="s">
        <v>23</v>
      </c>
      <c r="L1654" t="s">
        <v>72</v>
      </c>
      <c r="M1654" t="s">
        <v>971</v>
      </c>
      <c r="N1654" s="2" t="str">
        <f t="shared" si="25"/>
        <v/>
      </c>
      <c r="O1654">
        <v>3.5950000000000002</v>
      </c>
      <c r="P1654">
        <v>1.4750000000000001</v>
      </c>
      <c r="Q1654">
        <v>1.7</v>
      </c>
      <c r="R1654">
        <v>5</v>
      </c>
      <c r="S1654" t="str">
        <f>IF(datos_limpios[[#This Row],[Seating Capacity ]]&gt;4,"SI","NO")</f>
        <v>SI</v>
      </c>
      <c r="T1654">
        <v>28</v>
      </c>
    </row>
    <row r="1655" spans="1:20" x14ac:dyDescent="0.3">
      <c r="A1655" t="s">
        <v>128</v>
      </c>
      <c r="B1655" t="s">
        <v>1219</v>
      </c>
      <c r="C1655">
        <v>34</v>
      </c>
      <c r="D1655" s="3">
        <v>1760000</v>
      </c>
      <c r="E1655" s="1">
        <f>datos_limpios[[#This Row],[Price INR   ]]*0.011</f>
        <v>19360</v>
      </c>
      <c r="F1655">
        <v>2017</v>
      </c>
      <c r="G1655">
        <v>48000</v>
      </c>
      <c r="H1655" t="s">
        <v>13</v>
      </c>
      <c r="I1655" t="s">
        <v>43</v>
      </c>
      <c r="J1655" t="s">
        <v>22</v>
      </c>
      <c r="K1655" t="s">
        <v>16</v>
      </c>
      <c r="L1655" t="s">
        <v>48</v>
      </c>
      <c r="M1655" t="s">
        <v>858</v>
      </c>
      <c r="N1655" s="2" t="str">
        <f t="shared" si="25"/>
        <v/>
      </c>
      <c r="O1655">
        <v>4.4560000000000004</v>
      </c>
      <c r="P1655">
        <v>1.796</v>
      </c>
      <c r="Q1655">
        <v>1.4159999999999999</v>
      </c>
      <c r="R1655">
        <v>5</v>
      </c>
      <c r="S1655" t="str">
        <f>IF(datos_limpios[[#This Row],[Seating Capacity ]]&gt;4,"SI","NO")</f>
        <v>SI</v>
      </c>
      <c r="T1655">
        <v>50</v>
      </c>
    </row>
    <row r="1656" spans="1:20" x14ac:dyDescent="0.3">
      <c r="A1656" t="s">
        <v>128</v>
      </c>
      <c r="B1656" t="s">
        <v>1059</v>
      </c>
      <c r="C1656">
        <v>48</v>
      </c>
      <c r="D1656" s="3">
        <v>2089999</v>
      </c>
      <c r="E1656" s="1">
        <f>datos_limpios[[#This Row],[Price INR   ]]*0.011</f>
        <v>22989.988999999998</v>
      </c>
      <c r="F1656">
        <v>2018</v>
      </c>
      <c r="G1656">
        <v>15600</v>
      </c>
      <c r="H1656" t="s">
        <v>13</v>
      </c>
      <c r="I1656" t="s">
        <v>43</v>
      </c>
      <c r="J1656" t="s">
        <v>22</v>
      </c>
      <c r="K1656" t="s">
        <v>16</v>
      </c>
      <c r="L1656" t="s">
        <v>771</v>
      </c>
      <c r="M1656" t="s">
        <v>772</v>
      </c>
      <c r="N1656" s="2" t="str">
        <f t="shared" si="25"/>
        <v/>
      </c>
      <c r="O1656">
        <v>4.4560000000000004</v>
      </c>
      <c r="P1656">
        <v>1.796</v>
      </c>
      <c r="Q1656">
        <v>1.4159999999999999</v>
      </c>
      <c r="R1656">
        <v>5</v>
      </c>
      <c r="S1656" t="str">
        <f>IF(datos_limpios[[#This Row],[Seating Capacity ]]&gt;4,"SI","NO")</f>
        <v>SI</v>
      </c>
      <c r="T1656">
        <v>50</v>
      </c>
    </row>
    <row r="1657" spans="1:20" x14ac:dyDescent="0.3">
      <c r="A1657" t="s">
        <v>128</v>
      </c>
      <c r="B1657" t="s">
        <v>273</v>
      </c>
      <c r="C1657">
        <v>81</v>
      </c>
      <c r="D1657" s="3">
        <v>2950000</v>
      </c>
      <c r="E1657" s="1">
        <f>datos_limpios[[#This Row],[Price INR   ]]*0.011</f>
        <v>32449.999999999996</v>
      </c>
      <c r="F1657">
        <v>2020</v>
      </c>
      <c r="G1657">
        <v>10700</v>
      </c>
      <c r="H1657" t="s">
        <v>13</v>
      </c>
      <c r="I1657" t="s">
        <v>43</v>
      </c>
      <c r="J1657" t="s">
        <v>22</v>
      </c>
      <c r="K1657" t="s">
        <v>16</v>
      </c>
      <c r="L1657" t="s">
        <v>274</v>
      </c>
      <c r="M1657" t="s">
        <v>275</v>
      </c>
      <c r="N1657" s="2" t="str">
        <f t="shared" si="25"/>
        <v/>
      </c>
      <c r="O1657">
        <v>4.3179999999999996</v>
      </c>
      <c r="P1657">
        <v>1.8049999999999999</v>
      </c>
      <c r="Q1657">
        <v>1.548</v>
      </c>
      <c r="R1657">
        <v>5</v>
      </c>
      <c r="S1657" t="str">
        <f>IF(datos_limpios[[#This Row],[Seating Capacity ]]&gt;4,"SI","NO")</f>
        <v>SI</v>
      </c>
      <c r="T1657">
        <v>55</v>
      </c>
    </row>
    <row r="1658" spans="1:20" x14ac:dyDescent="0.3">
      <c r="A1658" t="s">
        <v>128</v>
      </c>
      <c r="B1658" t="s">
        <v>770</v>
      </c>
      <c r="C1658">
        <v>84</v>
      </c>
      <c r="D1658" s="3">
        <v>3000000</v>
      </c>
      <c r="E1658" s="1">
        <f>datos_limpios[[#This Row],[Price INR   ]]*0.011</f>
        <v>33000</v>
      </c>
      <c r="F1658">
        <v>2017</v>
      </c>
      <c r="G1658">
        <v>42000</v>
      </c>
      <c r="H1658" t="s">
        <v>13</v>
      </c>
      <c r="I1658" t="s">
        <v>43</v>
      </c>
      <c r="J1658" t="s">
        <v>22</v>
      </c>
      <c r="K1658" t="s">
        <v>16</v>
      </c>
      <c r="L1658" t="s">
        <v>771</v>
      </c>
      <c r="M1658" t="s">
        <v>772</v>
      </c>
      <c r="N1658" s="2" t="str">
        <f t="shared" si="25"/>
        <v/>
      </c>
      <c r="O1658">
        <v>4.726</v>
      </c>
      <c r="P1658">
        <v>1.8420000000000001</v>
      </c>
      <c r="Q1658">
        <v>1.427</v>
      </c>
      <c r="R1658">
        <v>5</v>
      </c>
      <c r="S1658" t="str">
        <f>IF(datos_limpios[[#This Row],[Seating Capacity ]]&gt;4,"SI","NO")</f>
        <v>SI</v>
      </c>
      <c r="T1658">
        <v>54</v>
      </c>
    </row>
    <row r="1659" spans="1:20" x14ac:dyDescent="0.3">
      <c r="A1659" t="s">
        <v>128</v>
      </c>
      <c r="B1659" t="s">
        <v>830</v>
      </c>
      <c r="C1659">
        <v>87</v>
      </c>
      <c r="D1659" s="3">
        <v>3125000</v>
      </c>
      <c r="E1659" s="1">
        <f>datos_limpios[[#This Row],[Price INR   ]]*0.011</f>
        <v>34375</v>
      </c>
      <c r="F1659">
        <v>2020</v>
      </c>
      <c r="G1659">
        <v>28600</v>
      </c>
      <c r="H1659" t="s">
        <v>13</v>
      </c>
      <c r="I1659" t="s">
        <v>43</v>
      </c>
      <c r="J1659" t="s">
        <v>22</v>
      </c>
      <c r="K1659" t="s">
        <v>16</v>
      </c>
      <c r="L1659" t="s">
        <v>48</v>
      </c>
      <c r="M1659" t="s">
        <v>831</v>
      </c>
      <c r="N1659" s="2" t="str">
        <f t="shared" si="25"/>
        <v/>
      </c>
      <c r="O1659">
        <v>4.7009999999999996</v>
      </c>
      <c r="P1659">
        <v>1.8260000000000001</v>
      </c>
      <c r="Q1659">
        <v>1.427</v>
      </c>
      <c r="R1659">
        <v>5</v>
      </c>
      <c r="S1659" t="str">
        <f>IF(datos_limpios[[#This Row],[Seating Capacity ]]&gt;4,"SI","NO")</f>
        <v>SI</v>
      </c>
      <c r="T1659">
        <v>63</v>
      </c>
    </row>
    <row r="1660" spans="1:20" x14ac:dyDescent="0.3">
      <c r="A1660" t="s">
        <v>128</v>
      </c>
      <c r="B1660" t="s">
        <v>770</v>
      </c>
      <c r="C1660">
        <v>93</v>
      </c>
      <c r="D1660" s="3">
        <v>3500000</v>
      </c>
      <c r="E1660" s="1">
        <f>datos_limpios[[#This Row],[Price INR   ]]*0.011</f>
        <v>38500</v>
      </c>
      <c r="F1660">
        <v>2018</v>
      </c>
      <c r="G1660">
        <v>18000</v>
      </c>
      <c r="H1660" t="s">
        <v>13</v>
      </c>
      <c r="I1660" t="s">
        <v>43</v>
      </c>
      <c r="J1660" t="s">
        <v>22</v>
      </c>
      <c r="K1660" t="s">
        <v>16</v>
      </c>
      <c r="L1660" t="s">
        <v>771</v>
      </c>
      <c r="M1660" t="s">
        <v>772</v>
      </c>
      <c r="N1660" s="2" t="str">
        <f t="shared" si="25"/>
        <v/>
      </c>
      <c r="O1660">
        <v>4.726</v>
      </c>
      <c r="P1660">
        <v>1.8420000000000001</v>
      </c>
      <c r="Q1660">
        <v>1.427</v>
      </c>
      <c r="R1660">
        <v>5</v>
      </c>
      <c r="S1660" t="str">
        <f>IF(datos_limpios[[#This Row],[Seating Capacity ]]&gt;4,"SI","NO")</f>
        <v>SI</v>
      </c>
      <c r="T1660">
        <v>54</v>
      </c>
    </row>
    <row r="1661" spans="1:20" x14ac:dyDescent="0.3">
      <c r="A1661" t="s">
        <v>128</v>
      </c>
      <c r="B1661" t="s">
        <v>557</v>
      </c>
      <c r="C1661">
        <v>98</v>
      </c>
      <c r="D1661" s="3">
        <v>4000000</v>
      </c>
      <c r="E1661" s="1">
        <f>datos_limpios[[#This Row],[Price INR   ]]*0.011</f>
        <v>44000</v>
      </c>
      <c r="F1661">
        <v>2014</v>
      </c>
      <c r="G1661">
        <v>39394</v>
      </c>
      <c r="H1661" t="s">
        <v>13</v>
      </c>
      <c r="I1661" t="s">
        <v>43</v>
      </c>
      <c r="J1661" t="s">
        <v>22</v>
      </c>
      <c r="K1661" t="s">
        <v>23</v>
      </c>
      <c r="L1661" t="s">
        <v>274</v>
      </c>
      <c r="M1661" t="s">
        <v>558</v>
      </c>
      <c r="N1661" s="2" t="str">
        <f t="shared" si="25"/>
        <v/>
      </c>
      <c r="O1661">
        <v>4.1980000000000004</v>
      </c>
      <c r="P1661">
        <v>1.8420000000000001</v>
      </c>
      <c r="Q1661">
        <v>1.353</v>
      </c>
      <c r="R1661">
        <v>2</v>
      </c>
      <c r="S1661" t="str">
        <f>IF(datos_limpios[[#This Row],[Seating Capacity ]]&gt;4,"SI","NO")</f>
        <v>NO</v>
      </c>
      <c r="T1661">
        <v>60</v>
      </c>
    </row>
    <row r="1662" spans="1:20" x14ac:dyDescent="0.3">
      <c r="A1662" t="s">
        <v>128</v>
      </c>
      <c r="B1662" t="s">
        <v>955</v>
      </c>
      <c r="C1662">
        <v>99</v>
      </c>
      <c r="D1662" s="3">
        <v>4150000</v>
      </c>
      <c r="E1662" s="1">
        <f>datos_limpios[[#This Row],[Price INR   ]]*0.011</f>
        <v>45650</v>
      </c>
      <c r="F1662">
        <v>2022</v>
      </c>
      <c r="G1662">
        <v>22000</v>
      </c>
      <c r="H1662" t="s">
        <v>13</v>
      </c>
      <c r="I1662" t="s">
        <v>43</v>
      </c>
      <c r="J1662" t="s">
        <v>22</v>
      </c>
      <c r="K1662" t="s">
        <v>16</v>
      </c>
      <c r="L1662" t="s">
        <v>274</v>
      </c>
      <c r="M1662" t="s">
        <v>275</v>
      </c>
      <c r="N1662" s="2" t="str">
        <f t="shared" si="25"/>
        <v/>
      </c>
      <c r="O1662">
        <v>4.7619999999999996</v>
      </c>
      <c r="P1662">
        <v>1.847</v>
      </c>
      <c r="Q1662">
        <v>1.4330000000000001</v>
      </c>
      <c r="R1662">
        <v>5</v>
      </c>
      <c r="S1662" t="str">
        <f>IF(datos_limpios[[#This Row],[Seating Capacity ]]&gt;4,"SI","NO")</f>
        <v>SI</v>
      </c>
      <c r="T1662">
        <v>54</v>
      </c>
    </row>
    <row r="1663" spans="1:20" x14ac:dyDescent="0.3">
      <c r="A1663" t="s">
        <v>128</v>
      </c>
      <c r="B1663" t="s">
        <v>830</v>
      </c>
      <c r="C1663">
        <v>102</v>
      </c>
      <c r="D1663" s="3">
        <v>4250000</v>
      </c>
      <c r="E1663" s="1">
        <f>datos_limpios[[#This Row],[Price INR   ]]*0.011</f>
        <v>46750</v>
      </c>
      <c r="F1663">
        <v>2021</v>
      </c>
      <c r="G1663">
        <v>17000</v>
      </c>
      <c r="H1663" t="s">
        <v>13</v>
      </c>
      <c r="I1663" t="s">
        <v>43</v>
      </c>
      <c r="J1663" t="s">
        <v>22</v>
      </c>
      <c r="K1663" t="s">
        <v>16</v>
      </c>
      <c r="L1663" t="s">
        <v>48</v>
      </c>
      <c r="M1663" t="s">
        <v>831</v>
      </c>
      <c r="N1663" s="2" t="str">
        <f t="shared" si="25"/>
        <v/>
      </c>
      <c r="O1663">
        <v>4.7009999999999996</v>
      </c>
      <c r="P1663">
        <v>1.8260000000000001</v>
      </c>
      <c r="Q1663">
        <v>1.427</v>
      </c>
      <c r="R1663">
        <v>5</v>
      </c>
      <c r="S1663" t="str">
        <f>IF(datos_limpios[[#This Row],[Seating Capacity ]]&gt;4,"SI","NO")</f>
        <v>SI</v>
      </c>
      <c r="T1663">
        <v>63</v>
      </c>
    </row>
    <row r="1664" spans="1:20" x14ac:dyDescent="0.3">
      <c r="A1664" t="s">
        <v>128</v>
      </c>
      <c r="B1664" t="s">
        <v>900</v>
      </c>
      <c r="C1664">
        <v>103</v>
      </c>
      <c r="D1664" s="3">
        <v>4250000</v>
      </c>
      <c r="E1664" s="1">
        <f>datos_limpios[[#This Row],[Price INR   ]]*0.011</f>
        <v>46750</v>
      </c>
      <c r="F1664">
        <v>2020</v>
      </c>
      <c r="G1664">
        <v>17000</v>
      </c>
      <c r="H1664" t="s">
        <v>13</v>
      </c>
      <c r="I1664" t="s">
        <v>43</v>
      </c>
      <c r="J1664" t="s">
        <v>22</v>
      </c>
      <c r="K1664" t="s">
        <v>16</v>
      </c>
      <c r="L1664" t="s">
        <v>771</v>
      </c>
      <c r="M1664" t="s">
        <v>772</v>
      </c>
      <c r="N1664" s="2" t="str">
        <f t="shared" si="25"/>
        <v/>
      </c>
      <c r="O1664">
        <v>4.726</v>
      </c>
      <c r="P1664">
        <v>1.8420000000000001</v>
      </c>
      <c r="Q1664">
        <v>1.427</v>
      </c>
      <c r="R1664">
        <v>5</v>
      </c>
      <c r="S1664" t="str">
        <f>IF(datos_limpios[[#This Row],[Seating Capacity ]]&gt;4,"SI","NO")</f>
        <v>SI</v>
      </c>
      <c r="T1664">
        <v>54</v>
      </c>
    </row>
    <row r="1665" spans="1:20" x14ac:dyDescent="0.3">
      <c r="A1665" t="s">
        <v>128</v>
      </c>
      <c r="B1665" t="s">
        <v>404</v>
      </c>
      <c r="C1665">
        <v>117</v>
      </c>
      <c r="D1665" s="3">
        <v>7200000</v>
      </c>
      <c r="E1665" s="1">
        <f>datos_limpios[[#This Row],[Price INR   ]]*0.011</f>
        <v>79200</v>
      </c>
      <c r="F1665">
        <v>2021</v>
      </c>
      <c r="G1665">
        <v>20000</v>
      </c>
      <c r="H1665" t="s">
        <v>13</v>
      </c>
      <c r="I1665" t="s">
        <v>43</v>
      </c>
      <c r="J1665" t="s">
        <v>22</v>
      </c>
      <c r="K1665" t="s">
        <v>287</v>
      </c>
      <c r="L1665" t="s">
        <v>274</v>
      </c>
      <c r="M1665" t="s">
        <v>405</v>
      </c>
      <c r="N1665" s="2" t="str">
        <f t="shared" si="25"/>
        <v/>
      </c>
      <c r="O1665">
        <v>4.915</v>
      </c>
      <c r="P1665">
        <v>1.8740000000000001</v>
      </c>
      <c r="Q1665">
        <v>1.4550000000000001</v>
      </c>
      <c r="R1665">
        <v>5</v>
      </c>
      <c r="S1665" t="str">
        <f>IF(datos_limpios[[#This Row],[Seating Capacity ]]&gt;4,"SI","NO")</f>
        <v>SI</v>
      </c>
      <c r="T1665">
        <v>75</v>
      </c>
    </row>
    <row r="1666" spans="1:20" x14ac:dyDescent="0.3">
      <c r="A1666" t="s">
        <v>41</v>
      </c>
      <c r="B1666" t="s">
        <v>165</v>
      </c>
      <c r="C1666">
        <v>149</v>
      </c>
      <c r="D1666" s="3">
        <v>2800000</v>
      </c>
      <c r="E1666" s="1">
        <f>datos_limpios[[#This Row],[Price INR   ]]*0.011</f>
        <v>30800</v>
      </c>
      <c r="F1666">
        <v>2017</v>
      </c>
      <c r="G1666">
        <v>15900</v>
      </c>
      <c r="H1666" t="s">
        <v>13</v>
      </c>
      <c r="I1666" t="s">
        <v>43</v>
      </c>
      <c r="J1666" t="s">
        <v>22</v>
      </c>
      <c r="K1666" t="s">
        <v>16</v>
      </c>
      <c r="L1666" t="s">
        <v>166</v>
      </c>
      <c r="M1666" t="s">
        <v>167</v>
      </c>
      <c r="N1666" s="2" t="str">
        <f t="shared" ref="N1666:N1729" si="26">MID(M1666, 1, FIND("@", M1666) - LEN(MID(M1666, 1, FIND("@", M1666) - 1)) - 1)</f>
        <v/>
      </c>
      <c r="O1666">
        <v>4.633</v>
      </c>
      <c r="P1666">
        <v>1.8109999999999999</v>
      </c>
      <c r="Q1666">
        <v>1.429</v>
      </c>
      <c r="R1666">
        <v>5</v>
      </c>
      <c r="S1666" t="str">
        <f>IF(datos_limpios[[#This Row],[Seating Capacity ]]&gt;4,"SI","NO")</f>
        <v>SI</v>
      </c>
      <c r="T1666">
        <v>57</v>
      </c>
    </row>
    <row r="1667" spans="1:20" x14ac:dyDescent="0.3">
      <c r="A1667" t="s">
        <v>41</v>
      </c>
      <c r="B1667" t="s">
        <v>620</v>
      </c>
      <c r="C1667">
        <v>161</v>
      </c>
      <c r="D1667" s="3">
        <v>3650000</v>
      </c>
      <c r="E1667" s="1">
        <f>datos_limpios[[#This Row],[Price INR   ]]*0.011</f>
        <v>40150</v>
      </c>
      <c r="F1667">
        <v>2019</v>
      </c>
      <c r="G1667">
        <v>6000</v>
      </c>
      <c r="H1667" t="s">
        <v>13</v>
      </c>
      <c r="I1667" t="s">
        <v>43</v>
      </c>
      <c r="J1667" t="s">
        <v>22</v>
      </c>
      <c r="K1667" t="s">
        <v>16</v>
      </c>
      <c r="L1667" t="s">
        <v>166</v>
      </c>
      <c r="M1667" t="s">
        <v>525</v>
      </c>
      <c r="N1667" s="2" t="str">
        <f t="shared" si="26"/>
        <v/>
      </c>
      <c r="O1667">
        <v>4.633</v>
      </c>
      <c r="P1667">
        <v>1.8109999999999999</v>
      </c>
      <c r="Q1667">
        <v>1.429</v>
      </c>
      <c r="R1667">
        <v>5</v>
      </c>
      <c r="S1667" t="str">
        <f>IF(datos_limpios[[#This Row],[Seating Capacity ]]&gt;4,"SI","NO")</f>
        <v>SI</v>
      </c>
      <c r="T1667">
        <v>57</v>
      </c>
    </row>
    <row r="1668" spans="1:20" x14ac:dyDescent="0.3">
      <c r="A1668" t="s">
        <v>41</v>
      </c>
      <c r="B1668" t="s">
        <v>796</v>
      </c>
      <c r="C1668">
        <v>168</v>
      </c>
      <c r="D1668" s="3">
        <v>3990000</v>
      </c>
      <c r="E1668" s="1">
        <f>datos_limpios[[#This Row],[Price INR   ]]*0.011</f>
        <v>43890</v>
      </c>
      <c r="F1668">
        <v>2021</v>
      </c>
      <c r="G1668">
        <v>12500</v>
      </c>
      <c r="H1668" t="s">
        <v>13</v>
      </c>
      <c r="I1668" t="s">
        <v>43</v>
      </c>
      <c r="J1668" t="s">
        <v>22</v>
      </c>
      <c r="K1668" t="s">
        <v>16</v>
      </c>
      <c r="L1668" t="s">
        <v>166</v>
      </c>
      <c r="M1668" t="s">
        <v>797</v>
      </c>
      <c r="N1668" s="2" t="str">
        <f t="shared" si="26"/>
        <v/>
      </c>
      <c r="O1668">
        <v>4.4470000000000001</v>
      </c>
      <c r="P1668">
        <v>1.821</v>
      </c>
      <c r="Q1668">
        <v>1.5980000000000001</v>
      </c>
      <c r="R1668">
        <v>5</v>
      </c>
      <c r="S1668" t="str">
        <f>IF(datos_limpios[[#This Row],[Seating Capacity ]]&gt;4,"SI","NO")</f>
        <v>SI</v>
      </c>
      <c r="T1668">
        <v>51</v>
      </c>
    </row>
    <row r="1669" spans="1:20" x14ac:dyDescent="0.3">
      <c r="A1669" t="s">
        <v>41</v>
      </c>
      <c r="B1669" t="s">
        <v>796</v>
      </c>
      <c r="C1669">
        <v>183</v>
      </c>
      <c r="D1669" s="3">
        <v>4700000</v>
      </c>
      <c r="E1669" s="1">
        <f>datos_limpios[[#This Row],[Price INR   ]]*0.011</f>
        <v>51700</v>
      </c>
      <c r="F1669">
        <v>2022</v>
      </c>
      <c r="G1669">
        <v>13120</v>
      </c>
      <c r="H1669" t="s">
        <v>13</v>
      </c>
      <c r="I1669" t="s">
        <v>43</v>
      </c>
      <c r="J1669" t="s">
        <v>22</v>
      </c>
      <c r="K1669" t="s">
        <v>16</v>
      </c>
      <c r="L1669" t="s">
        <v>166</v>
      </c>
      <c r="M1669" t="s">
        <v>797</v>
      </c>
      <c r="N1669" s="2" t="str">
        <f t="shared" si="26"/>
        <v/>
      </c>
      <c r="O1669">
        <v>4.4470000000000001</v>
      </c>
      <c r="P1669">
        <v>1.821</v>
      </c>
      <c r="Q1669">
        <v>1.5980000000000001</v>
      </c>
      <c r="R1669">
        <v>5</v>
      </c>
      <c r="S1669" t="str">
        <f>IF(datos_limpios[[#This Row],[Seating Capacity ]]&gt;4,"SI","NO")</f>
        <v>SI</v>
      </c>
      <c r="T1669">
        <v>51</v>
      </c>
    </row>
    <row r="1670" spans="1:20" x14ac:dyDescent="0.3">
      <c r="A1670" t="s">
        <v>41</v>
      </c>
      <c r="B1670" t="s">
        <v>620</v>
      </c>
      <c r="C1670">
        <v>184</v>
      </c>
      <c r="D1670" s="3">
        <v>4749000</v>
      </c>
      <c r="E1670" s="1">
        <f>datos_limpios[[#This Row],[Price INR   ]]*0.011</f>
        <v>52239</v>
      </c>
      <c r="F1670">
        <v>2020</v>
      </c>
      <c r="G1670">
        <v>14000</v>
      </c>
      <c r="H1670" t="s">
        <v>13</v>
      </c>
      <c r="I1670" t="s">
        <v>43</v>
      </c>
      <c r="J1670" t="s">
        <v>22</v>
      </c>
      <c r="K1670" t="s">
        <v>16</v>
      </c>
      <c r="L1670" t="s">
        <v>166</v>
      </c>
      <c r="M1670" t="s">
        <v>525</v>
      </c>
      <c r="N1670" s="2" t="str">
        <f t="shared" si="26"/>
        <v/>
      </c>
      <c r="O1670">
        <v>4.633</v>
      </c>
      <c r="P1670">
        <v>1.8109999999999999</v>
      </c>
      <c r="Q1670">
        <v>1.429</v>
      </c>
      <c r="R1670">
        <v>5</v>
      </c>
      <c r="S1670" t="str">
        <f>IF(datos_limpios[[#This Row],[Seating Capacity ]]&gt;4,"SI","NO")</f>
        <v>SI</v>
      </c>
      <c r="T1670">
        <v>57</v>
      </c>
    </row>
    <row r="1671" spans="1:20" x14ac:dyDescent="0.3">
      <c r="A1671" t="s">
        <v>41</v>
      </c>
      <c r="B1671" t="s">
        <v>620</v>
      </c>
      <c r="C1671">
        <v>188</v>
      </c>
      <c r="D1671" s="3">
        <v>5100000</v>
      </c>
      <c r="E1671" s="1">
        <f>datos_limpios[[#This Row],[Price INR   ]]*0.011</f>
        <v>56100</v>
      </c>
      <c r="F1671">
        <v>2022</v>
      </c>
      <c r="G1671">
        <v>6000</v>
      </c>
      <c r="H1671" t="s">
        <v>13</v>
      </c>
      <c r="I1671" t="s">
        <v>43</v>
      </c>
      <c r="J1671" t="s">
        <v>22</v>
      </c>
      <c r="K1671" t="s">
        <v>16</v>
      </c>
      <c r="L1671" t="s">
        <v>166</v>
      </c>
      <c r="M1671" t="s">
        <v>525</v>
      </c>
      <c r="N1671" s="2" t="str">
        <f t="shared" si="26"/>
        <v/>
      </c>
      <c r="O1671">
        <v>4.633</v>
      </c>
      <c r="P1671">
        <v>1.8109999999999999</v>
      </c>
      <c r="Q1671">
        <v>1.429</v>
      </c>
      <c r="R1671">
        <v>5</v>
      </c>
      <c r="S1671" t="str">
        <f>IF(datos_limpios[[#This Row],[Seating Capacity ]]&gt;4,"SI","NO")</f>
        <v>SI</v>
      </c>
      <c r="T1671">
        <v>57</v>
      </c>
    </row>
    <row r="1672" spans="1:20" x14ac:dyDescent="0.3">
      <c r="A1672" t="s">
        <v>41</v>
      </c>
      <c r="B1672" t="s">
        <v>1361</v>
      </c>
      <c r="C1672">
        <v>209</v>
      </c>
      <c r="D1672" s="3">
        <v>12500000</v>
      </c>
      <c r="E1672" s="1">
        <f>datos_limpios[[#This Row],[Price INR   ]]*0.011</f>
        <v>137500</v>
      </c>
      <c r="F1672">
        <v>2021</v>
      </c>
      <c r="G1672">
        <v>9500</v>
      </c>
      <c r="H1672" t="s">
        <v>13</v>
      </c>
      <c r="I1672" t="s">
        <v>43</v>
      </c>
      <c r="J1672" t="s">
        <v>22</v>
      </c>
      <c r="K1672" t="s">
        <v>16</v>
      </c>
      <c r="L1672" t="s">
        <v>1142</v>
      </c>
      <c r="M1672" t="s">
        <v>1143</v>
      </c>
      <c r="N1672" s="2" t="str">
        <f t="shared" si="26"/>
        <v/>
      </c>
      <c r="O1672">
        <v>5.1509999999999998</v>
      </c>
      <c r="P1672">
        <v>2</v>
      </c>
      <c r="Q1672">
        <v>1.8049999999999999</v>
      </c>
      <c r="R1672">
        <v>6</v>
      </c>
      <c r="S1672" t="str">
        <f>IF(datos_limpios[[#This Row],[Seating Capacity ]]&gt;4,"SI","NO")</f>
        <v>SI</v>
      </c>
      <c r="T1672">
        <v>83</v>
      </c>
    </row>
    <row r="1673" spans="1:20" x14ac:dyDescent="0.3">
      <c r="A1673" t="s">
        <v>832</v>
      </c>
      <c r="B1673" t="s">
        <v>1434</v>
      </c>
      <c r="C1673">
        <v>210</v>
      </c>
      <c r="D1673" s="3">
        <v>190000</v>
      </c>
      <c r="E1673" s="1">
        <f>datos_limpios[[#This Row],[Price INR   ]]*0.011</f>
        <v>2090</v>
      </c>
      <c r="F1673">
        <v>2013</v>
      </c>
      <c r="G1673">
        <v>66000</v>
      </c>
      <c r="H1673" t="s">
        <v>13</v>
      </c>
      <c r="I1673" t="s">
        <v>14</v>
      </c>
      <c r="J1673" t="s">
        <v>22</v>
      </c>
      <c r="K1673" t="s">
        <v>16</v>
      </c>
      <c r="L1673" t="s">
        <v>1435</v>
      </c>
      <c r="M1673" t="s">
        <v>1436</v>
      </c>
      <c r="N1673" s="2" t="str">
        <f t="shared" si="26"/>
        <v/>
      </c>
      <c r="O1673">
        <v>3.4950000000000001</v>
      </c>
      <c r="P1673">
        <v>1.4950000000000001</v>
      </c>
      <c r="Q1673">
        <v>1.518</v>
      </c>
      <c r="R1673">
        <v>5</v>
      </c>
      <c r="S1673" t="str">
        <f>IF(datos_limpios[[#This Row],[Seating Capacity ]]&gt;4,"SI","NO")</f>
        <v>SI</v>
      </c>
      <c r="T1673">
        <v>38</v>
      </c>
    </row>
    <row r="1674" spans="1:20" x14ac:dyDescent="0.3">
      <c r="A1674" t="s">
        <v>688</v>
      </c>
      <c r="B1674" t="s">
        <v>689</v>
      </c>
      <c r="C1674">
        <v>218</v>
      </c>
      <c r="D1674" s="3">
        <v>240000</v>
      </c>
      <c r="E1674" s="1">
        <f>datos_limpios[[#This Row],[Price INR   ]]*0.011</f>
        <v>2640</v>
      </c>
      <c r="F1674">
        <v>2017</v>
      </c>
      <c r="G1674">
        <v>42000</v>
      </c>
      <c r="H1674" t="s">
        <v>13</v>
      </c>
      <c r="I1674" t="s">
        <v>14</v>
      </c>
      <c r="J1674" t="s">
        <v>22</v>
      </c>
      <c r="K1674" t="s">
        <v>16</v>
      </c>
      <c r="L1674" t="s">
        <v>17</v>
      </c>
      <c r="M1674" t="s">
        <v>690</v>
      </c>
      <c r="N1674" s="2" t="str">
        <f t="shared" si="26"/>
        <v/>
      </c>
      <c r="O1674">
        <v>3.7850000000000001</v>
      </c>
      <c r="P1674">
        <v>1.635</v>
      </c>
      <c r="Q1674">
        <v>1.4850000000000001</v>
      </c>
      <c r="R1674">
        <v>5</v>
      </c>
      <c r="S1674" t="str">
        <f>IF(datos_limpios[[#This Row],[Seating Capacity ]]&gt;4,"SI","NO")</f>
        <v>SI</v>
      </c>
      <c r="T1674">
        <v>35</v>
      </c>
    </row>
    <row r="1675" spans="1:20" x14ac:dyDescent="0.3">
      <c r="A1675" t="s">
        <v>107</v>
      </c>
      <c r="B1675" t="s">
        <v>843</v>
      </c>
      <c r="C1675">
        <v>239</v>
      </c>
      <c r="D1675" s="3">
        <v>434999</v>
      </c>
      <c r="E1675" s="1">
        <f>datos_limpios[[#This Row],[Price INR   ]]*0.011</f>
        <v>4784.9889999999996</v>
      </c>
      <c r="F1675">
        <v>2017</v>
      </c>
      <c r="G1675">
        <v>23000</v>
      </c>
      <c r="H1675" t="s">
        <v>13</v>
      </c>
      <c r="I1675" t="s">
        <v>14</v>
      </c>
      <c r="J1675" t="s">
        <v>22</v>
      </c>
      <c r="K1675" t="s">
        <v>16</v>
      </c>
      <c r="L1675" t="s">
        <v>175</v>
      </c>
      <c r="M1675" t="s">
        <v>844</v>
      </c>
      <c r="N1675" s="2" t="str">
        <f t="shared" si="26"/>
        <v/>
      </c>
      <c r="O1675">
        <v>3.9950000000000001</v>
      </c>
      <c r="P1675">
        <v>1.6950000000000001</v>
      </c>
      <c r="Q1675">
        <v>1.5249999999999999</v>
      </c>
      <c r="R1675">
        <v>5</v>
      </c>
      <c r="S1675" t="str">
        <f>IF(datos_limpios[[#This Row],[Seating Capacity ]]&gt;4,"SI","NO")</f>
        <v>SI</v>
      </c>
      <c r="T1675">
        <v>42</v>
      </c>
    </row>
    <row r="1676" spans="1:20" x14ac:dyDescent="0.3">
      <c r="A1676" t="s">
        <v>107</v>
      </c>
      <c r="B1676" t="s">
        <v>719</v>
      </c>
      <c r="C1676">
        <v>242</v>
      </c>
      <c r="D1676" s="3">
        <v>455000</v>
      </c>
      <c r="E1676" s="1">
        <f>datos_limpios[[#This Row],[Price INR   ]]*0.011</f>
        <v>5005</v>
      </c>
      <c r="F1676">
        <v>2014</v>
      </c>
      <c r="G1676">
        <v>50000</v>
      </c>
      <c r="H1676" t="s">
        <v>13</v>
      </c>
      <c r="I1676" t="s">
        <v>14</v>
      </c>
      <c r="J1676" t="s">
        <v>22</v>
      </c>
      <c r="K1676" t="s">
        <v>23</v>
      </c>
      <c r="L1676" t="s">
        <v>720</v>
      </c>
      <c r="M1676" t="s">
        <v>721</v>
      </c>
      <c r="N1676" s="2" t="str">
        <f t="shared" si="26"/>
        <v/>
      </c>
      <c r="O1676">
        <v>3.9990000000000001</v>
      </c>
      <c r="P1676">
        <v>1.7649999999999999</v>
      </c>
      <c r="Q1676">
        <v>1.708</v>
      </c>
      <c r="R1676">
        <v>5</v>
      </c>
      <c r="S1676" t="str">
        <f>IF(datos_limpios[[#This Row],[Seating Capacity ]]&gt;4,"SI","NO")</f>
        <v>SI</v>
      </c>
      <c r="T1676">
        <v>52</v>
      </c>
    </row>
    <row r="1677" spans="1:20" x14ac:dyDescent="0.3">
      <c r="A1677" t="s">
        <v>107</v>
      </c>
      <c r="B1677" t="s">
        <v>1340</v>
      </c>
      <c r="C1677">
        <v>244</v>
      </c>
      <c r="D1677" s="3">
        <v>475000</v>
      </c>
      <c r="E1677" s="1">
        <f>datos_limpios[[#This Row],[Price INR   ]]*0.011</f>
        <v>5225</v>
      </c>
      <c r="F1677">
        <v>2016</v>
      </c>
      <c r="G1677">
        <v>69001</v>
      </c>
      <c r="H1677" t="s">
        <v>13</v>
      </c>
      <c r="I1677" t="s">
        <v>14</v>
      </c>
      <c r="J1677" t="s">
        <v>22</v>
      </c>
      <c r="K1677" t="s">
        <v>16</v>
      </c>
      <c r="L1677" t="s">
        <v>720</v>
      </c>
      <c r="M1677" t="s">
        <v>1341</v>
      </c>
      <c r="N1677" s="2" t="str">
        <f t="shared" si="26"/>
        <v/>
      </c>
      <c r="O1677">
        <v>3.9990000000000001</v>
      </c>
      <c r="P1677">
        <v>1.7649999999999999</v>
      </c>
      <c r="Q1677">
        <v>1.708</v>
      </c>
      <c r="R1677">
        <v>5</v>
      </c>
      <c r="S1677" t="str">
        <f>IF(datos_limpios[[#This Row],[Seating Capacity ]]&gt;4,"SI","NO")</f>
        <v>SI</v>
      </c>
      <c r="T1677">
        <v>52</v>
      </c>
    </row>
    <row r="1678" spans="1:20" x14ac:dyDescent="0.3">
      <c r="A1678" t="s">
        <v>107</v>
      </c>
      <c r="B1678" t="s">
        <v>719</v>
      </c>
      <c r="C1678">
        <v>259</v>
      </c>
      <c r="D1678" s="3">
        <v>775000</v>
      </c>
      <c r="E1678" s="1">
        <f>datos_limpios[[#This Row],[Price INR   ]]*0.011</f>
        <v>8525</v>
      </c>
      <c r="F1678">
        <v>2019</v>
      </c>
      <c r="G1678">
        <v>14095</v>
      </c>
      <c r="H1678" t="s">
        <v>13</v>
      </c>
      <c r="I1678" t="s">
        <v>14</v>
      </c>
      <c r="J1678" t="s">
        <v>22</v>
      </c>
      <c r="K1678" t="s">
        <v>16</v>
      </c>
      <c r="L1678" t="s">
        <v>720</v>
      </c>
      <c r="M1678" t="s">
        <v>721</v>
      </c>
      <c r="N1678" s="2" t="str">
        <f t="shared" si="26"/>
        <v/>
      </c>
      <c r="O1678">
        <v>3.9990000000000001</v>
      </c>
      <c r="P1678">
        <v>1.7649999999999999</v>
      </c>
      <c r="Q1678">
        <v>1.708</v>
      </c>
      <c r="R1678">
        <v>5</v>
      </c>
      <c r="S1678" t="str">
        <f>IF(datos_limpios[[#This Row],[Seating Capacity ]]&gt;4,"SI","NO")</f>
        <v>SI</v>
      </c>
      <c r="T1678">
        <v>52</v>
      </c>
    </row>
    <row r="1679" spans="1:20" x14ac:dyDescent="0.3">
      <c r="A1679" t="s">
        <v>11</v>
      </c>
      <c r="B1679" t="s">
        <v>1450</v>
      </c>
      <c r="C1679">
        <v>276</v>
      </c>
      <c r="D1679" s="3">
        <v>185000</v>
      </c>
      <c r="E1679" s="1">
        <f>datos_limpios[[#This Row],[Price INR   ]]*0.011</f>
        <v>2034.9999999999998</v>
      </c>
      <c r="F1679">
        <v>2008</v>
      </c>
      <c r="G1679">
        <v>70000</v>
      </c>
      <c r="H1679" t="s">
        <v>13</v>
      </c>
      <c r="I1679" t="s">
        <v>43</v>
      </c>
      <c r="J1679" t="s">
        <v>22</v>
      </c>
      <c r="K1679" t="s">
        <v>23</v>
      </c>
      <c r="L1679" t="s">
        <v>169</v>
      </c>
      <c r="M1679" t="s">
        <v>1554</v>
      </c>
      <c r="N1679" s="2" t="str">
        <f t="shared" si="26"/>
        <v/>
      </c>
      <c r="O1679">
        <v>4.3899999999999997</v>
      </c>
      <c r="P1679">
        <v>1.69</v>
      </c>
      <c r="Q1679">
        <v>1.4950000000000001</v>
      </c>
      <c r="R1679">
        <v>5</v>
      </c>
      <c r="S1679" t="str">
        <f>IF(datos_limpios[[#This Row],[Seating Capacity ]]&gt;4,"SI","NO")</f>
        <v>SI</v>
      </c>
      <c r="T1679">
        <v>42</v>
      </c>
    </row>
    <row r="1680" spans="1:20" x14ac:dyDescent="0.3">
      <c r="A1680" t="s">
        <v>11</v>
      </c>
      <c r="B1680" t="s">
        <v>246</v>
      </c>
      <c r="C1680">
        <v>285</v>
      </c>
      <c r="D1680" s="3">
        <v>269000</v>
      </c>
      <c r="E1680" s="1">
        <f>datos_limpios[[#This Row],[Price INR   ]]*0.011</f>
        <v>2959</v>
      </c>
      <c r="F1680">
        <v>2009</v>
      </c>
      <c r="G1680">
        <v>85000</v>
      </c>
      <c r="H1680" t="s">
        <v>13</v>
      </c>
      <c r="I1680" t="s">
        <v>14</v>
      </c>
      <c r="J1680" t="s">
        <v>22</v>
      </c>
      <c r="K1680" t="s">
        <v>23</v>
      </c>
      <c r="L1680" t="s">
        <v>169</v>
      </c>
      <c r="M1680" t="s">
        <v>1546</v>
      </c>
      <c r="N1680" s="2" t="str">
        <f t="shared" si="26"/>
        <v/>
      </c>
      <c r="O1680">
        <v>4.42</v>
      </c>
      <c r="P1680">
        <v>1.6950000000000001</v>
      </c>
      <c r="Q1680">
        <v>1.48</v>
      </c>
      <c r="R1680">
        <v>5</v>
      </c>
      <c r="S1680" t="str">
        <f>IF(datos_limpios[[#This Row],[Seating Capacity ]]&gt;4,"SI","NO")</f>
        <v>SI</v>
      </c>
      <c r="T1680">
        <v>42</v>
      </c>
    </row>
    <row r="1681" spans="1:20" x14ac:dyDescent="0.3">
      <c r="A1681" t="s">
        <v>11</v>
      </c>
      <c r="B1681" t="s">
        <v>246</v>
      </c>
      <c r="C1681">
        <v>289</v>
      </c>
      <c r="D1681" s="3">
        <v>295000</v>
      </c>
      <c r="E1681" s="1">
        <f>datos_limpios[[#This Row],[Price INR   ]]*0.011</f>
        <v>3245</v>
      </c>
      <c r="F1681">
        <v>2010</v>
      </c>
      <c r="G1681">
        <v>78000</v>
      </c>
      <c r="H1681" t="s">
        <v>13</v>
      </c>
      <c r="I1681" t="s">
        <v>14</v>
      </c>
      <c r="J1681" t="s">
        <v>22</v>
      </c>
      <c r="K1681" t="s">
        <v>16</v>
      </c>
      <c r="L1681" t="s">
        <v>169</v>
      </c>
      <c r="M1681" t="s">
        <v>1546</v>
      </c>
      <c r="N1681" s="2" t="str">
        <f t="shared" si="26"/>
        <v/>
      </c>
      <c r="O1681">
        <v>4.42</v>
      </c>
      <c r="P1681">
        <v>1.6950000000000001</v>
      </c>
      <c r="Q1681">
        <v>1.48</v>
      </c>
      <c r="R1681">
        <v>5</v>
      </c>
      <c r="S1681" t="str">
        <f>IF(datos_limpios[[#This Row],[Seating Capacity ]]&gt;4,"SI","NO")</f>
        <v>SI</v>
      </c>
      <c r="T1681">
        <v>42</v>
      </c>
    </row>
    <row r="1682" spans="1:20" x14ac:dyDescent="0.3">
      <c r="A1682" t="s">
        <v>11</v>
      </c>
      <c r="B1682" t="s">
        <v>1237</v>
      </c>
      <c r="C1682">
        <v>291</v>
      </c>
      <c r="D1682" s="3">
        <v>300000</v>
      </c>
      <c r="E1682" s="1">
        <f>datos_limpios[[#This Row],[Price INR   ]]*0.011</f>
        <v>3300</v>
      </c>
      <c r="F1682">
        <v>2010</v>
      </c>
      <c r="G1682">
        <v>83359</v>
      </c>
      <c r="H1682" t="s">
        <v>13</v>
      </c>
      <c r="I1682" t="s">
        <v>14</v>
      </c>
      <c r="J1682" t="s">
        <v>22</v>
      </c>
      <c r="K1682" t="s">
        <v>16</v>
      </c>
      <c r="L1682" t="s">
        <v>185</v>
      </c>
      <c r="M1682" t="s">
        <v>186</v>
      </c>
      <c r="N1682" s="2" t="str">
        <f t="shared" si="26"/>
        <v/>
      </c>
      <c r="O1682">
        <v>4.5449999999999999</v>
      </c>
      <c r="P1682">
        <v>1.75</v>
      </c>
      <c r="Q1682">
        <v>1.45</v>
      </c>
      <c r="R1682">
        <v>5</v>
      </c>
      <c r="S1682" t="str">
        <f>IF(datos_limpios[[#This Row],[Seating Capacity ]]&gt;4,"SI","NO")</f>
        <v>SI</v>
      </c>
      <c r="T1682">
        <v>50</v>
      </c>
    </row>
    <row r="1683" spans="1:20" x14ac:dyDescent="0.3">
      <c r="A1683" t="s">
        <v>11</v>
      </c>
      <c r="B1683" t="s">
        <v>164</v>
      </c>
      <c r="C1683">
        <v>297</v>
      </c>
      <c r="D1683" s="3">
        <v>341000</v>
      </c>
      <c r="E1683" s="1">
        <f>datos_limpios[[#This Row],[Price INR   ]]*0.011</f>
        <v>3751</v>
      </c>
      <c r="F1683">
        <v>2016</v>
      </c>
      <c r="G1683">
        <v>49000</v>
      </c>
      <c r="H1683" t="s">
        <v>13</v>
      </c>
      <c r="I1683" t="s">
        <v>14</v>
      </c>
      <c r="J1683" t="s">
        <v>22</v>
      </c>
      <c r="K1683" t="s">
        <v>16</v>
      </c>
      <c r="L1683" t="s">
        <v>17</v>
      </c>
      <c r="M1683" t="s">
        <v>18</v>
      </c>
      <c r="N1683" s="2" t="str">
        <f t="shared" si="26"/>
        <v/>
      </c>
      <c r="O1683">
        <v>3.61</v>
      </c>
      <c r="P1683">
        <v>1.68</v>
      </c>
      <c r="Q1683">
        <v>1.5</v>
      </c>
      <c r="R1683">
        <v>5</v>
      </c>
      <c r="S1683" t="str">
        <f>IF(datos_limpios[[#This Row],[Seating Capacity ]]&gt;4,"SI","NO")</f>
        <v>SI</v>
      </c>
      <c r="T1683">
        <v>35</v>
      </c>
    </row>
    <row r="1684" spans="1:20" x14ac:dyDescent="0.3">
      <c r="A1684" t="s">
        <v>11</v>
      </c>
      <c r="B1684" t="s">
        <v>164</v>
      </c>
      <c r="C1684">
        <v>300</v>
      </c>
      <c r="D1684" s="3">
        <v>365000</v>
      </c>
      <c r="E1684" s="1">
        <f>datos_limpios[[#This Row],[Price INR   ]]*0.011</f>
        <v>4014.9999999999995</v>
      </c>
      <c r="F1684">
        <v>2014</v>
      </c>
      <c r="G1684">
        <v>31000</v>
      </c>
      <c r="H1684" t="s">
        <v>13</v>
      </c>
      <c r="I1684" t="s">
        <v>14</v>
      </c>
      <c r="J1684" t="s">
        <v>22</v>
      </c>
      <c r="K1684" t="s">
        <v>16</v>
      </c>
      <c r="L1684" t="s">
        <v>17</v>
      </c>
      <c r="M1684" t="s">
        <v>18</v>
      </c>
      <c r="N1684" s="2" t="str">
        <f t="shared" si="26"/>
        <v/>
      </c>
      <c r="O1684">
        <v>3.61</v>
      </c>
      <c r="P1684">
        <v>1.68</v>
      </c>
      <c r="Q1684">
        <v>1.5</v>
      </c>
      <c r="R1684">
        <v>5</v>
      </c>
      <c r="S1684" t="str">
        <f>IF(datos_limpios[[#This Row],[Seating Capacity ]]&gt;4,"SI","NO")</f>
        <v>SI</v>
      </c>
      <c r="T1684">
        <v>35</v>
      </c>
    </row>
    <row r="1685" spans="1:20" x14ac:dyDescent="0.3">
      <c r="A1685" t="s">
        <v>11</v>
      </c>
      <c r="B1685" t="s">
        <v>785</v>
      </c>
      <c r="C1685">
        <v>310</v>
      </c>
      <c r="D1685" s="3">
        <v>400000</v>
      </c>
      <c r="E1685" s="1">
        <f>datos_limpios[[#This Row],[Price INR   ]]*0.011</f>
        <v>4400</v>
      </c>
      <c r="F1685">
        <v>2013</v>
      </c>
      <c r="G1685">
        <v>76000</v>
      </c>
      <c r="H1685" t="s">
        <v>13</v>
      </c>
      <c r="I1685" t="s">
        <v>14</v>
      </c>
      <c r="J1685" t="s">
        <v>22</v>
      </c>
      <c r="K1685" t="s">
        <v>16</v>
      </c>
      <c r="L1685" t="s">
        <v>169</v>
      </c>
      <c r="M1685" t="s">
        <v>726</v>
      </c>
      <c r="N1685" s="2" t="str">
        <f t="shared" si="26"/>
        <v/>
      </c>
      <c r="O1685">
        <v>4.4400000000000004</v>
      </c>
      <c r="P1685">
        <v>1.6950000000000001</v>
      </c>
      <c r="Q1685">
        <v>1.4850000000000001</v>
      </c>
      <c r="R1685">
        <v>5</v>
      </c>
      <c r="S1685" t="str">
        <f>IF(datos_limpios[[#This Row],[Seating Capacity ]]&gt;4,"SI","NO")</f>
        <v>SI</v>
      </c>
      <c r="T1685">
        <v>42</v>
      </c>
    </row>
    <row r="1686" spans="1:20" x14ac:dyDescent="0.3">
      <c r="A1686" t="s">
        <v>11</v>
      </c>
      <c r="B1686" t="s">
        <v>717</v>
      </c>
      <c r="C1686">
        <v>312</v>
      </c>
      <c r="D1686" s="3">
        <v>425000</v>
      </c>
      <c r="E1686" s="1">
        <f>datos_limpios[[#This Row],[Price INR   ]]*0.011</f>
        <v>4675</v>
      </c>
      <c r="F1686">
        <v>2014</v>
      </c>
      <c r="G1686">
        <v>53610</v>
      </c>
      <c r="H1686" t="s">
        <v>13</v>
      </c>
      <c r="I1686" t="s">
        <v>14</v>
      </c>
      <c r="J1686" t="s">
        <v>22</v>
      </c>
      <c r="K1686" t="s">
        <v>23</v>
      </c>
      <c r="L1686" t="s">
        <v>17</v>
      </c>
      <c r="M1686" t="s">
        <v>18</v>
      </c>
      <c r="N1686" s="2" t="str">
        <f t="shared" si="26"/>
        <v/>
      </c>
      <c r="O1686">
        <v>3.99</v>
      </c>
      <c r="P1686">
        <v>1.68</v>
      </c>
      <c r="Q1686">
        <v>1.5049999999999999</v>
      </c>
      <c r="R1686">
        <v>5</v>
      </c>
      <c r="S1686" t="str">
        <f>IF(datos_limpios[[#This Row],[Seating Capacity ]]&gt;4,"SI","NO")</f>
        <v>SI</v>
      </c>
      <c r="T1686">
        <v>35</v>
      </c>
    </row>
    <row r="1687" spans="1:20" x14ac:dyDescent="0.3">
      <c r="A1687" t="s">
        <v>11</v>
      </c>
      <c r="B1687" t="s">
        <v>567</v>
      </c>
      <c r="C1687">
        <v>316</v>
      </c>
      <c r="D1687" s="3">
        <v>434999</v>
      </c>
      <c r="E1687" s="1">
        <f>datos_limpios[[#This Row],[Price INR   ]]*0.011</f>
        <v>4784.9889999999996</v>
      </c>
      <c r="F1687">
        <v>2014</v>
      </c>
      <c r="G1687">
        <v>50000</v>
      </c>
      <c r="H1687" t="s">
        <v>13</v>
      </c>
      <c r="I1687" t="s">
        <v>43</v>
      </c>
      <c r="J1687" t="s">
        <v>22</v>
      </c>
      <c r="K1687" t="s">
        <v>16</v>
      </c>
      <c r="L1687" t="s">
        <v>100</v>
      </c>
      <c r="M1687" t="s">
        <v>101</v>
      </c>
      <c r="N1687" s="2" t="str">
        <f t="shared" si="26"/>
        <v/>
      </c>
      <c r="O1687">
        <v>3.99</v>
      </c>
      <c r="P1687">
        <v>1.68</v>
      </c>
      <c r="Q1687">
        <v>1.5049999999999999</v>
      </c>
      <c r="R1687">
        <v>5</v>
      </c>
      <c r="S1687" t="str">
        <f>IF(datos_limpios[[#This Row],[Seating Capacity ]]&gt;4,"SI","NO")</f>
        <v>SI</v>
      </c>
      <c r="T1687">
        <v>35</v>
      </c>
    </row>
    <row r="1688" spans="1:20" x14ac:dyDescent="0.3">
      <c r="A1688" t="s">
        <v>11</v>
      </c>
      <c r="B1688" t="s">
        <v>164</v>
      </c>
      <c r="C1688">
        <v>317</v>
      </c>
      <c r="D1688" s="3">
        <v>440000</v>
      </c>
      <c r="E1688" s="1">
        <f>datos_limpios[[#This Row],[Price INR   ]]*0.011</f>
        <v>4840</v>
      </c>
      <c r="F1688">
        <v>2016</v>
      </c>
      <c r="G1688">
        <v>50374</v>
      </c>
      <c r="H1688" t="s">
        <v>13</v>
      </c>
      <c r="I1688" t="s">
        <v>14</v>
      </c>
      <c r="J1688" t="s">
        <v>22</v>
      </c>
      <c r="K1688" t="s">
        <v>16</v>
      </c>
      <c r="L1688" t="s">
        <v>17</v>
      </c>
      <c r="M1688" t="s">
        <v>18</v>
      </c>
      <c r="N1688" s="2" t="str">
        <f t="shared" si="26"/>
        <v/>
      </c>
      <c r="O1688">
        <v>3.61</v>
      </c>
      <c r="P1688">
        <v>1.68</v>
      </c>
      <c r="Q1688">
        <v>1.5</v>
      </c>
      <c r="R1688">
        <v>5</v>
      </c>
      <c r="S1688" t="str">
        <f>IF(datos_limpios[[#This Row],[Seating Capacity ]]&gt;4,"SI","NO")</f>
        <v>SI</v>
      </c>
      <c r="T1688">
        <v>35</v>
      </c>
    </row>
    <row r="1689" spans="1:20" x14ac:dyDescent="0.3">
      <c r="A1689" t="s">
        <v>11</v>
      </c>
      <c r="B1689" t="s">
        <v>560</v>
      </c>
      <c r="C1689">
        <v>320</v>
      </c>
      <c r="D1689" s="3">
        <v>450000</v>
      </c>
      <c r="E1689" s="1">
        <f>datos_limpios[[#This Row],[Price INR   ]]*0.011</f>
        <v>4950</v>
      </c>
      <c r="F1689">
        <v>2014</v>
      </c>
      <c r="G1689">
        <v>48409</v>
      </c>
      <c r="H1689" t="s">
        <v>13</v>
      </c>
      <c r="I1689" t="s">
        <v>14</v>
      </c>
      <c r="J1689" t="s">
        <v>22</v>
      </c>
      <c r="K1689" t="s">
        <v>23</v>
      </c>
      <c r="L1689" t="s">
        <v>169</v>
      </c>
      <c r="M1689" t="s">
        <v>170</v>
      </c>
      <c r="N1689" s="2" t="str">
        <f t="shared" si="26"/>
        <v/>
      </c>
      <c r="O1689">
        <v>4.4400000000000004</v>
      </c>
      <c r="P1689">
        <v>1.6950000000000001</v>
      </c>
      <c r="Q1689">
        <v>1.4950000000000001</v>
      </c>
      <c r="R1689">
        <v>5</v>
      </c>
      <c r="S1689" t="str">
        <f>IF(datos_limpios[[#This Row],[Seating Capacity ]]&gt;4,"SI","NO")</f>
        <v>SI</v>
      </c>
      <c r="T1689">
        <v>40</v>
      </c>
    </row>
    <row r="1690" spans="1:20" x14ac:dyDescent="0.3">
      <c r="A1690" t="s">
        <v>11</v>
      </c>
      <c r="B1690" t="s">
        <v>952</v>
      </c>
      <c r="C1690">
        <v>327</v>
      </c>
      <c r="D1690" s="3">
        <v>480000</v>
      </c>
      <c r="E1690" s="1">
        <f>datos_limpios[[#This Row],[Price INR   ]]*0.011</f>
        <v>5280</v>
      </c>
      <c r="F1690">
        <v>2016</v>
      </c>
      <c r="G1690">
        <v>50000</v>
      </c>
      <c r="H1690" t="s">
        <v>13</v>
      </c>
      <c r="I1690" t="s">
        <v>14</v>
      </c>
      <c r="J1690" t="s">
        <v>22</v>
      </c>
      <c r="K1690" t="s">
        <v>16</v>
      </c>
      <c r="L1690" t="s">
        <v>17</v>
      </c>
      <c r="M1690" t="s">
        <v>18</v>
      </c>
      <c r="N1690" s="2" t="str">
        <f t="shared" si="26"/>
        <v/>
      </c>
      <c r="O1690">
        <v>3.99</v>
      </c>
      <c r="P1690">
        <v>1.68</v>
      </c>
      <c r="Q1690">
        <v>1.5049999999999999</v>
      </c>
      <c r="R1690">
        <v>5</v>
      </c>
      <c r="S1690" t="str">
        <f>IF(datos_limpios[[#This Row],[Seating Capacity ]]&gt;4,"SI","NO")</f>
        <v>SI</v>
      </c>
      <c r="T1690">
        <v>35</v>
      </c>
    </row>
    <row r="1691" spans="1:20" x14ac:dyDescent="0.3">
      <c r="A1691" t="s">
        <v>11</v>
      </c>
      <c r="B1691" t="s">
        <v>1375</v>
      </c>
      <c r="C1691">
        <v>337</v>
      </c>
      <c r="D1691" s="3">
        <v>520000</v>
      </c>
      <c r="E1691" s="1">
        <f>datos_limpios[[#This Row],[Price INR   ]]*0.011</f>
        <v>5720</v>
      </c>
      <c r="F1691">
        <v>2015</v>
      </c>
      <c r="G1691">
        <v>42000</v>
      </c>
      <c r="H1691" t="s">
        <v>13</v>
      </c>
      <c r="I1691" t="s">
        <v>43</v>
      </c>
      <c r="J1691" t="s">
        <v>22</v>
      </c>
      <c r="K1691" t="s">
        <v>16</v>
      </c>
      <c r="L1691" t="s">
        <v>17</v>
      </c>
      <c r="M1691" t="s">
        <v>18</v>
      </c>
      <c r="N1691" s="2" t="str">
        <f t="shared" si="26"/>
        <v/>
      </c>
      <c r="O1691">
        <v>3.9550000000000001</v>
      </c>
      <c r="P1691">
        <v>1.694</v>
      </c>
      <c r="Q1691">
        <v>1.544</v>
      </c>
      <c r="R1691">
        <v>5</v>
      </c>
      <c r="S1691" t="str">
        <f>IF(datos_limpios[[#This Row],[Seating Capacity ]]&gt;4,"SI","NO")</f>
        <v>SI</v>
      </c>
      <c r="T1691">
        <v>40</v>
      </c>
    </row>
    <row r="1692" spans="1:20" x14ac:dyDescent="0.3">
      <c r="A1692" t="s">
        <v>11</v>
      </c>
      <c r="B1692" t="s">
        <v>500</v>
      </c>
      <c r="C1692">
        <v>343</v>
      </c>
      <c r="D1692" s="3">
        <v>545000</v>
      </c>
      <c r="E1692" s="1">
        <f>datos_limpios[[#This Row],[Price INR   ]]*0.011</f>
        <v>5995</v>
      </c>
      <c r="F1692">
        <v>2015</v>
      </c>
      <c r="G1692">
        <v>42000</v>
      </c>
      <c r="H1692" t="s">
        <v>13</v>
      </c>
      <c r="I1692" t="s">
        <v>43</v>
      </c>
      <c r="J1692" t="s">
        <v>22</v>
      </c>
      <c r="K1692" t="s">
        <v>16</v>
      </c>
      <c r="L1692" t="s">
        <v>100</v>
      </c>
      <c r="M1692" t="s">
        <v>101</v>
      </c>
      <c r="N1692" s="2" t="str">
        <f t="shared" si="26"/>
        <v/>
      </c>
      <c r="O1692">
        <v>3.9550000000000001</v>
      </c>
      <c r="P1692">
        <v>1.694</v>
      </c>
      <c r="Q1692">
        <v>1.544</v>
      </c>
      <c r="R1692">
        <v>5</v>
      </c>
      <c r="S1692" t="str">
        <f>IF(datos_limpios[[#This Row],[Seating Capacity ]]&gt;4,"SI","NO")</f>
        <v>SI</v>
      </c>
      <c r="T1692">
        <v>40</v>
      </c>
    </row>
    <row r="1693" spans="1:20" x14ac:dyDescent="0.3">
      <c r="A1693" t="s">
        <v>11</v>
      </c>
      <c r="B1693" t="s">
        <v>99</v>
      </c>
      <c r="C1693">
        <v>350</v>
      </c>
      <c r="D1693" s="3">
        <v>580000</v>
      </c>
      <c r="E1693" s="1">
        <f>datos_limpios[[#This Row],[Price INR   ]]*0.011</f>
        <v>6380</v>
      </c>
      <c r="F1693">
        <v>2017</v>
      </c>
      <c r="G1693">
        <v>39000</v>
      </c>
      <c r="H1693" t="s">
        <v>13</v>
      </c>
      <c r="I1693" t="s">
        <v>14</v>
      </c>
      <c r="J1693" t="s">
        <v>22</v>
      </c>
      <c r="K1693" t="s">
        <v>16</v>
      </c>
      <c r="L1693" t="s">
        <v>100</v>
      </c>
      <c r="M1693" t="s">
        <v>101</v>
      </c>
      <c r="N1693" s="2" t="str">
        <f t="shared" si="26"/>
        <v/>
      </c>
      <c r="O1693">
        <v>3.9990000000000001</v>
      </c>
      <c r="P1693">
        <v>1.734</v>
      </c>
      <c r="Q1693">
        <v>1.601</v>
      </c>
      <c r="R1693">
        <v>5</v>
      </c>
      <c r="S1693" t="str">
        <f>IF(datos_limpios[[#This Row],[Seating Capacity ]]&gt;4,"SI","NO")</f>
        <v>SI</v>
      </c>
      <c r="T1693">
        <v>40</v>
      </c>
    </row>
    <row r="1694" spans="1:20" x14ac:dyDescent="0.3">
      <c r="A1694" t="s">
        <v>11</v>
      </c>
      <c r="B1694" t="s">
        <v>1199</v>
      </c>
      <c r="C1694">
        <v>353</v>
      </c>
      <c r="D1694" s="3">
        <v>590000</v>
      </c>
      <c r="E1694" s="1">
        <f>datos_limpios[[#This Row],[Price INR   ]]*0.011</f>
        <v>6490</v>
      </c>
      <c r="F1694">
        <v>2015</v>
      </c>
      <c r="G1694">
        <v>75258</v>
      </c>
      <c r="H1694" t="s">
        <v>13</v>
      </c>
      <c r="I1694" t="s">
        <v>43</v>
      </c>
      <c r="J1694" t="s">
        <v>22</v>
      </c>
      <c r="K1694" t="s">
        <v>16</v>
      </c>
      <c r="L1694" t="s">
        <v>169</v>
      </c>
      <c r="M1694" t="s">
        <v>170</v>
      </c>
      <c r="N1694" s="2" t="str">
        <f t="shared" si="26"/>
        <v/>
      </c>
      <c r="O1694">
        <v>4.4400000000000004</v>
      </c>
      <c r="P1694">
        <v>1.6950000000000001</v>
      </c>
      <c r="Q1694">
        <v>1.4950000000000001</v>
      </c>
      <c r="R1694">
        <v>5</v>
      </c>
      <c r="S1694" t="str">
        <f>IF(datos_limpios[[#This Row],[Seating Capacity ]]&gt;4,"SI","NO")</f>
        <v>SI</v>
      </c>
      <c r="T1694">
        <v>40</v>
      </c>
    </row>
    <row r="1695" spans="1:20" x14ac:dyDescent="0.3">
      <c r="A1695" t="s">
        <v>11</v>
      </c>
      <c r="B1695" t="s">
        <v>168</v>
      </c>
      <c r="C1695">
        <v>363</v>
      </c>
      <c r="D1695" s="3">
        <v>645000</v>
      </c>
      <c r="E1695" s="1">
        <f>datos_limpios[[#This Row],[Price INR   ]]*0.011</f>
        <v>7095</v>
      </c>
      <c r="F1695">
        <v>2017</v>
      </c>
      <c r="G1695">
        <v>64000</v>
      </c>
      <c r="H1695" t="s">
        <v>13</v>
      </c>
      <c r="I1695" t="s">
        <v>14</v>
      </c>
      <c r="J1695" t="s">
        <v>22</v>
      </c>
      <c r="K1695" t="s">
        <v>16</v>
      </c>
      <c r="L1695" t="s">
        <v>169</v>
      </c>
      <c r="M1695" t="s">
        <v>170</v>
      </c>
      <c r="N1695" s="2" t="str">
        <f t="shared" si="26"/>
        <v/>
      </c>
      <c r="O1695">
        <v>4.4400000000000004</v>
      </c>
      <c r="P1695">
        <v>1.6950000000000001</v>
      </c>
      <c r="Q1695">
        <v>1.4950000000000001</v>
      </c>
      <c r="R1695">
        <v>5</v>
      </c>
      <c r="S1695" t="str">
        <f>IF(datos_limpios[[#This Row],[Seating Capacity ]]&gt;4,"SI","NO")</f>
        <v>SI</v>
      </c>
      <c r="T1695">
        <v>40</v>
      </c>
    </row>
    <row r="1696" spans="1:20" x14ac:dyDescent="0.3">
      <c r="A1696" t="s">
        <v>11</v>
      </c>
      <c r="B1696" t="s">
        <v>1156</v>
      </c>
      <c r="C1696">
        <v>365</v>
      </c>
      <c r="D1696" s="3">
        <v>650000</v>
      </c>
      <c r="E1696" s="1">
        <f>datos_limpios[[#This Row],[Price INR   ]]*0.011</f>
        <v>7150</v>
      </c>
      <c r="F1696">
        <v>2019</v>
      </c>
      <c r="G1696">
        <v>54000</v>
      </c>
      <c r="H1696" t="s">
        <v>13</v>
      </c>
      <c r="I1696" t="s">
        <v>43</v>
      </c>
      <c r="J1696" t="s">
        <v>22</v>
      </c>
      <c r="K1696" t="s">
        <v>23</v>
      </c>
      <c r="L1696" t="s">
        <v>100</v>
      </c>
      <c r="M1696" t="s">
        <v>101</v>
      </c>
      <c r="N1696" s="2" t="str">
        <f t="shared" si="26"/>
        <v/>
      </c>
      <c r="O1696">
        <v>3.9950000000000001</v>
      </c>
      <c r="P1696">
        <v>1.6950000000000001</v>
      </c>
      <c r="Q1696">
        <v>1.5009999999999999</v>
      </c>
      <c r="R1696">
        <v>5</v>
      </c>
      <c r="S1696" t="str">
        <f>IF(datos_limpios[[#This Row],[Seating Capacity ]]&gt;4,"SI","NO")</f>
        <v>SI</v>
      </c>
      <c r="T1696">
        <v>35</v>
      </c>
    </row>
    <row r="1697" spans="1:20" x14ac:dyDescent="0.3">
      <c r="A1697" t="s">
        <v>11</v>
      </c>
      <c r="B1697" t="s">
        <v>1334</v>
      </c>
      <c r="C1697">
        <v>366</v>
      </c>
      <c r="D1697" s="3">
        <v>650000</v>
      </c>
      <c r="E1697" s="1">
        <f>datos_limpios[[#This Row],[Price INR   ]]*0.011</f>
        <v>7150</v>
      </c>
      <c r="F1697">
        <v>2019</v>
      </c>
      <c r="G1697">
        <v>42000</v>
      </c>
      <c r="H1697" t="s">
        <v>13</v>
      </c>
      <c r="I1697" t="s">
        <v>14</v>
      </c>
      <c r="J1697" t="s">
        <v>22</v>
      </c>
      <c r="K1697" t="s">
        <v>16</v>
      </c>
      <c r="L1697" t="s">
        <v>17</v>
      </c>
      <c r="M1697" t="s">
        <v>18</v>
      </c>
      <c r="N1697" s="2" t="str">
        <f t="shared" si="26"/>
        <v/>
      </c>
      <c r="O1697">
        <v>3.99</v>
      </c>
      <c r="P1697">
        <v>1.68</v>
      </c>
      <c r="Q1697">
        <v>1.5049999999999999</v>
      </c>
      <c r="R1697">
        <v>5</v>
      </c>
      <c r="S1697" t="str">
        <f>IF(datos_limpios[[#This Row],[Seating Capacity ]]&gt;4,"SI","NO")</f>
        <v>SI</v>
      </c>
      <c r="T1697">
        <v>35</v>
      </c>
    </row>
    <row r="1698" spans="1:20" x14ac:dyDescent="0.3">
      <c r="A1698" t="s">
        <v>11</v>
      </c>
      <c r="B1698" t="s">
        <v>814</v>
      </c>
      <c r="C1698">
        <v>371</v>
      </c>
      <c r="D1698" s="3">
        <v>675000</v>
      </c>
      <c r="E1698" s="1">
        <f>datos_limpios[[#This Row],[Price INR   ]]*0.011</f>
        <v>7425</v>
      </c>
      <c r="F1698">
        <v>2019</v>
      </c>
      <c r="G1698">
        <v>74237</v>
      </c>
      <c r="H1698" t="s">
        <v>13</v>
      </c>
      <c r="I1698" t="s">
        <v>14</v>
      </c>
      <c r="J1698" t="s">
        <v>22</v>
      </c>
      <c r="K1698" t="s">
        <v>16</v>
      </c>
      <c r="L1698" t="s">
        <v>100</v>
      </c>
      <c r="M1698" t="s">
        <v>101</v>
      </c>
      <c r="N1698" s="2" t="str">
        <f t="shared" si="26"/>
        <v/>
      </c>
      <c r="O1698">
        <v>3.9950000000000001</v>
      </c>
      <c r="P1698">
        <v>1.6950000000000001</v>
      </c>
      <c r="Q1698">
        <v>1.5009999999999999</v>
      </c>
      <c r="R1698">
        <v>5</v>
      </c>
      <c r="S1698" t="str">
        <f>IF(datos_limpios[[#This Row],[Seating Capacity ]]&gt;4,"SI","NO")</f>
        <v>SI</v>
      </c>
      <c r="T1698">
        <v>35</v>
      </c>
    </row>
    <row r="1699" spans="1:20" x14ac:dyDescent="0.3">
      <c r="A1699" t="s">
        <v>11</v>
      </c>
      <c r="B1699" t="s">
        <v>1291</v>
      </c>
      <c r="C1699">
        <v>372</v>
      </c>
      <c r="D1699" s="3">
        <v>675000</v>
      </c>
      <c r="E1699" s="1">
        <f>datos_limpios[[#This Row],[Price INR   ]]*0.011</f>
        <v>7425</v>
      </c>
      <c r="F1699">
        <v>2020</v>
      </c>
      <c r="G1699">
        <v>25000</v>
      </c>
      <c r="H1699" t="s">
        <v>13</v>
      </c>
      <c r="I1699" t="s">
        <v>14</v>
      </c>
      <c r="J1699" t="s">
        <v>22</v>
      </c>
      <c r="K1699" t="s">
        <v>16</v>
      </c>
      <c r="L1699" t="s">
        <v>100</v>
      </c>
      <c r="M1699" t="s">
        <v>101</v>
      </c>
      <c r="N1699" s="2" t="str">
        <f t="shared" si="26"/>
        <v/>
      </c>
      <c r="O1699">
        <v>3.9950000000000001</v>
      </c>
      <c r="P1699">
        <v>1.6950000000000001</v>
      </c>
      <c r="Q1699">
        <v>1.5009999999999999</v>
      </c>
      <c r="R1699">
        <v>5</v>
      </c>
      <c r="S1699" t="str">
        <f>IF(datos_limpios[[#This Row],[Seating Capacity ]]&gt;4,"SI","NO")</f>
        <v>SI</v>
      </c>
      <c r="T1699">
        <v>35</v>
      </c>
    </row>
    <row r="1700" spans="1:20" x14ac:dyDescent="0.3">
      <c r="A1700" t="s">
        <v>11</v>
      </c>
      <c r="B1700" t="s">
        <v>360</v>
      </c>
      <c r="C1700">
        <v>374</v>
      </c>
      <c r="D1700" s="3">
        <v>690000</v>
      </c>
      <c r="E1700" s="1">
        <f>datos_limpios[[#This Row],[Price INR   ]]*0.011</f>
        <v>7590</v>
      </c>
      <c r="F1700">
        <v>2014</v>
      </c>
      <c r="G1700">
        <v>37000</v>
      </c>
      <c r="H1700" t="s">
        <v>13</v>
      </c>
      <c r="I1700" t="s">
        <v>14</v>
      </c>
      <c r="J1700" t="s">
        <v>22</v>
      </c>
      <c r="K1700" t="s">
        <v>16</v>
      </c>
      <c r="L1700" t="s">
        <v>169</v>
      </c>
      <c r="M1700" t="s">
        <v>170</v>
      </c>
      <c r="N1700" s="2" t="str">
        <f t="shared" si="26"/>
        <v/>
      </c>
      <c r="O1700">
        <v>4.4400000000000004</v>
      </c>
      <c r="P1700">
        <v>1.6950000000000001</v>
      </c>
      <c r="Q1700">
        <v>1.4950000000000001</v>
      </c>
      <c r="R1700">
        <v>5</v>
      </c>
      <c r="S1700" t="str">
        <f>IF(datos_limpios[[#This Row],[Seating Capacity ]]&gt;4,"SI","NO")</f>
        <v>SI</v>
      </c>
      <c r="T1700">
        <v>40</v>
      </c>
    </row>
    <row r="1701" spans="1:20" x14ac:dyDescent="0.3">
      <c r="A1701" t="s">
        <v>11</v>
      </c>
      <c r="B1701" t="s">
        <v>1032</v>
      </c>
      <c r="C1701">
        <v>377</v>
      </c>
      <c r="D1701" s="3">
        <v>695000</v>
      </c>
      <c r="E1701" s="1">
        <f>datos_limpios[[#This Row],[Price INR   ]]*0.011</f>
        <v>7645</v>
      </c>
      <c r="F1701">
        <v>2017</v>
      </c>
      <c r="G1701">
        <v>51292</v>
      </c>
      <c r="H1701" t="s">
        <v>13</v>
      </c>
      <c r="I1701" t="s">
        <v>14</v>
      </c>
      <c r="J1701" t="s">
        <v>22</v>
      </c>
      <c r="K1701" t="s">
        <v>16</v>
      </c>
      <c r="L1701" t="s">
        <v>169</v>
      </c>
      <c r="M1701" t="s">
        <v>170</v>
      </c>
      <c r="N1701" s="2" t="str">
        <f t="shared" si="26"/>
        <v/>
      </c>
      <c r="O1701">
        <v>4.4400000000000004</v>
      </c>
      <c r="P1701">
        <v>1.6950000000000001</v>
      </c>
      <c r="Q1701">
        <v>1.4950000000000001</v>
      </c>
      <c r="R1701">
        <v>5</v>
      </c>
      <c r="S1701" t="str">
        <f>IF(datos_limpios[[#This Row],[Seating Capacity ]]&gt;4,"SI","NO")</f>
        <v>SI</v>
      </c>
      <c r="T1701">
        <v>40</v>
      </c>
    </row>
    <row r="1702" spans="1:20" x14ac:dyDescent="0.3">
      <c r="A1702" t="s">
        <v>11</v>
      </c>
      <c r="B1702" t="s">
        <v>1268</v>
      </c>
      <c r="C1702">
        <v>378</v>
      </c>
      <c r="D1702" s="3">
        <v>700000</v>
      </c>
      <c r="E1702" s="1">
        <f>datos_limpios[[#This Row],[Price INR   ]]*0.011</f>
        <v>7700</v>
      </c>
      <c r="F1702">
        <v>2022</v>
      </c>
      <c r="G1702">
        <v>1000</v>
      </c>
      <c r="H1702" t="s">
        <v>13</v>
      </c>
      <c r="I1702" t="s">
        <v>14</v>
      </c>
      <c r="J1702" t="s">
        <v>22</v>
      </c>
      <c r="K1702" t="s">
        <v>16</v>
      </c>
      <c r="L1702" t="s">
        <v>100</v>
      </c>
      <c r="M1702" t="s">
        <v>101</v>
      </c>
      <c r="N1702" s="2" t="str">
        <f t="shared" si="26"/>
        <v/>
      </c>
      <c r="O1702">
        <v>3.9950000000000001</v>
      </c>
      <c r="P1702">
        <v>1.6950000000000001</v>
      </c>
      <c r="Q1702">
        <v>1.5009999999999999</v>
      </c>
      <c r="R1702">
        <v>5</v>
      </c>
      <c r="S1702" t="str">
        <f>IF(datos_limpios[[#This Row],[Seating Capacity ]]&gt;4,"SI","NO")</f>
        <v>SI</v>
      </c>
      <c r="T1702">
        <v>35</v>
      </c>
    </row>
    <row r="1703" spans="1:20" x14ac:dyDescent="0.3">
      <c r="A1703" t="s">
        <v>11</v>
      </c>
      <c r="B1703" t="s">
        <v>991</v>
      </c>
      <c r="C1703">
        <v>389</v>
      </c>
      <c r="D1703" s="3">
        <v>790000</v>
      </c>
      <c r="E1703" s="1">
        <f>datos_limpios[[#This Row],[Price INR   ]]*0.011</f>
        <v>8690</v>
      </c>
      <c r="F1703">
        <v>2016</v>
      </c>
      <c r="G1703">
        <v>63088</v>
      </c>
      <c r="H1703" t="s">
        <v>13</v>
      </c>
      <c r="I1703" t="s">
        <v>14</v>
      </c>
      <c r="J1703" t="s">
        <v>22</v>
      </c>
      <c r="K1703" t="s">
        <v>16</v>
      </c>
      <c r="L1703" t="s">
        <v>169</v>
      </c>
      <c r="M1703" t="s">
        <v>170</v>
      </c>
      <c r="N1703" s="2" t="str">
        <f t="shared" si="26"/>
        <v/>
      </c>
      <c r="O1703">
        <v>4.4400000000000004</v>
      </c>
      <c r="P1703">
        <v>1.6950000000000001</v>
      </c>
      <c r="Q1703">
        <v>1.4950000000000001</v>
      </c>
      <c r="R1703">
        <v>5</v>
      </c>
      <c r="S1703" t="str">
        <f>IF(datos_limpios[[#This Row],[Seating Capacity ]]&gt;4,"SI","NO")</f>
        <v>SI</v>
      </c>
      <c r="T1703">
        <v>40</v>
      </c>
    </row>
    <row r="1704" spans="1:20" x14ac:dyDescent="0.3">
      <c r="A1704" t="s">
        <v>11</v>
      </c>
      <c r="B1704" t="s">
        <v>99</v>
      </c>
      <c r="C1704">
        <v>391</v>
      </c>
      <c r="D1704" s="3">
        <v>795000</v>
      </c>
      <c r="E1704" s="1">
        <f>datos_limpios[[#This Row],[Price INR   ]]*0.011</f>
        <v>8745</v>
      </c>
      <c r="F1704">
        <v>2018</v>
      </c>
      <c r="G1704">
        <v>45326</v>
      </c>
      <c r="H1704" t="s">
        <v>13</v>
      </c>
      <c r="I1704" t="s">
        <v>14</v>
      </c>
      <c r="J1704" t="s">
        <v>22</v>
      </c>
      <c r="K1704" t="s">
        <v>16</v>
      </c>
      <c r="L1704" t="s">
        <v>100</v>
      </c>
      <c r="M1704" t="s">
        <v>101</v>
      </c>
      <c r="N1704" s="2" t="str">
        <f t="shared" si="26"/>
        <v/>
      </c>
      <c r="O1704">
        <v>3.9990000000000001</v>
      </c>
      <c r="P1704">
        <v>1.734</v>
      </c>
      <c r="Q1704">
        <v>1.601</v>
      </c>
      <c r="R1704">
        <v>5</v>
      </c>
      <c r="S1704" t="str">
        <f>IF(datos_limpios[[#This Row],[Seating Capacity ]]&gt;4,"SI","NO")</f>
        <v>SI</v>
      </c>
      <c r="T1704">
        <v>40</v>
      </c>
    </row>
    <row r="1705" spans="1:20" x14ac:dyDescent="0.3">
      <c r="A1705" t="s">
        <v>11</v>
      </c>
      <c r="B1705" t="s">
        <v>99</v>
      </c>
      <c r="C1705">
        <v>392</v>
      </c>
      <c r="D1705" s="3">
        <v>819999</v>
      </c>
      <c r="E1705" s="1">
        <f>datos_limpios[[#This Row],[Price INR   ]]*0.011</f>
        <v>9019.9889999999996</v>
      </c>
      <c r="F1705">
        <v>2018</v>
      </c>
      <c r="G1705">
        <v>27963</v>
      </c>
      <c r="H1705" t="s">
        <v>13</v>
      </c>
      <c r="I1705" t="s">
        <v>14</v>
      </c>
      <c r="J1705" t="s">
        <v>22</v>
      </c>
      <c r="K1705" t="s">
        <v>16</v>
      </c>
      <c r="L1705" t="s">
        <v>100</v>
      </c>
      <c r="M1705" t="s">
        <v>101</v>
      </c>
      <c r="N1705" s="2" t="str">
        <f t="shared" si="26"/>
        <v/>
      </c>
      <c r="O1705">
        <v>3.9990000000000001</v>
      </c>
      <c r="P1705">
        <v>1.734</v>
      </c>
      <c r="Q1705">
        <v>1.601</v>
      </c>
      <c r="R1705">
        <v>5</v>
      </c>
      <c r="S1705" t="str">
        <f>IF(datos_limpios[[#This Row],[Seating Capacity ]]&gt;4,"SI","NO")</f>
        <v>SI</v>
      </c>
      <c r="T1705">
        <v>40</v>
      </c>
    </row>
    <row r="1706" spans="1:20" x14ac:dyDescent="0.3">
      <c r="A1706" t="s">
        <v>11</v>
      </c>
      <c r="B1706" t="s">
        <v>890</v>
      </c>
      <c r="C1706">
        <v>394</v>
      </c>
      <c r="D1706" s="3">
        <v>825000</v>
      </c>
      <c r="E1706" s="1">
        <f>datos_limpios[[#This Row],[Price INR   ]]*0.011</f>
        <v>9075</v>
      </c>
      <c r="F1706">
        <v>2016</v>
      </c>
      <c r="G1706">
        <v>45000</v>
      </c>
      <c r="H1706" t="s">
        <v>13</v>
      </c>
      <c r="I1706" t="s">
        <v>43</v>
      </c>
      <c r="J1706" t="s">
        <v>22</v>
      </c>
      <c r="K1706" t="s">
        <v>16</v>
      </c>
      <c r="L1706" t="s">
        <v>169</v>
      </c>
      <c r="M1706" t="s">
        <v>170</v>
      </c>
      <c r="N1706" s="2" t="str">
        <f t="shared" si="26"/>
        <v/>
      </c>
      <c r="O1706">
        <v>4.4400000000000004</v>
      </c>
      <c r="P1706">
        <v>1.6950000000000001</v>
      </c>
      <c r="Q1706">
        <v>1.4950000000000001</v>
      </c>
      <c r="R1706">
        <v>5</v>
      </c>
      <c r="S1706" t="str">
        <f>IF(datos_limpios[[#This Row],[Seating Capacity ]]&gt;4,"SI","NO")</f>
        <v>SI</v>
      </c>
      <c r="T1706">
        <v>40</v>
      </c>
    </row>
    <row r="1707" spans="1:20" x14ac:dyDescent="0.3">
      <c r="A1707" t="s">
        <v>11</v>
      </c>
      <c r="B1707" t="s">
        <v>621</v>
      </c>
      <c r="C1707">
        <v>396</v>
      </c>
      <c r="D1707" s="3">
        <v>840000</v>
      </c>
      <c r="E1707" s="1">
        <f>datos_limpios[[#This Row],[Price INR   ]]*0.011</f>
        <v>9240</v>
      </c>
      <c r="F1707">
        <v>2019</v>
      </c>
      <c r="G1707">
        <v>34000</v>
      </c>
      <c r="H1707" t="s">
        <v>13</v>
      </c>
      <c r="I1707" t="s">
        <v>14</v>
      </c>
      <c r="J1707" t="s">
        <v>22</v>
      </c>
      <c r="K1707" t="s">
        <v>16</v>
      </c>
      <c r="L1707" t="s">
        <v>169</v>
      </c>
      <c r="M1707" t="s">
        <v>170</v>
      </c>
      <c r="N1707" s="2" t="str">
        <f t="shared" si="26"/>
        <v/>
      </c>
      <c r="O1707">
        <v>4.4400000000000004</v>
      </c>
      <c r="P1707">
        <v>1.6950000000000001</v>
      </c>
      <c r="Q1707">
        <v>1.4950000000000001</v>
      </c>
      <c r="R1707">
        <v>5</v>
      </c>
      <c r="S1707" t="str">
        <f>IF(datos_limpios[[#This Row],[Seating Capacity ]]&gt;4,"SI","NO")</f>
        <v>SI</v>
      </c>
      <c r="T1707">
        <v>40</v>
      </c>
    </row>
    <row r="1708" spans="1:20" x14ac:dyDescent="0.3">
      <c r="A1708" t="s">
        <v>11</v>
      </c>
      <c r="B1708" t="s">
        <v>99</v>
      </c>
      <c r="C1708">
        <v>405</v>
      </c>
      <c r="D1708" s="3">
        <v>900000</v>
      </c>
      <c r="E1708" s="1">
        <f>datos_limpios[[#This Row],[Price INR   ]]*0.011</f>
        <v>9900</v>
      </c>
      <c r="F1708">
        <v>2019</v>
      </c>
      <c r="G1708">
        <v>17000</v>
      </c>
      <c r="H1708" t="s">
        <v>13</v>
      </c>
      <c r="I1708" t="s">
        <v>14</v>
      </c>
      <c r="J1708" t="s">
        <v>22</v>
      </c>
      <c r="K1708" t="s">
        <v>16</v>
      </c>
      <c r="L1708" t="s">
        <v>100</v>
      </c>
      <c r="M1708" t="s">
        <v>101</v>
      </c>
      <c r="N1708" s="2" t="str">
        <f t="shared" si="26"/>
        <v/>
      </c>
      <c r="O1708">
        <v>3.9990000000000001</v>
      </c>
      <c r="P1708">
        <v>1.734</v>
      </c>
      <c r="Q1708">
        <v>1.601</v>
      </c>
      <c r="R1708">
        <v>5</v>
      </c>
      <c r="S1708" t="str">
        <f>IF(datos_limpios[[#This Row],[Seating Capacity ]]&gt;4,"SI","NO")</f>
        <v>SI</v>
      </c>
      <c r="T1708">
        <v>40</v>
      </c>
    </row>
    <row r="1709" spans="1:20" x14ac:dyDescent="0.3">
      <c r="A1709" t="s">
        <v>11</v>
      </c>
      <c r="B1709" t="s">
        <v>1021</v>
      </c>
      <c r="C1709">
        <v>409</v>
      </c>
      <c r="D1709" s="3">
        <v>950000</v>
      </c>
      <c r="E1709" s="1">
        <f>datos_limpios[[#This Row],[Price INR   ]]*0.011</f>
        <v>10450</v>
      </c>
      <c r="F1709">
        <v>2019</v>
      </c>
      <c r="G1709">
        <v>22000</v>
      </c>
      <c r="H1709" t="s">
        <v>13</v>
      </c>
      <c r="I1709" t="s">
        <v>14</v>
      </c>
      <c r="J1709" t="s">
        <v>22</v>
      </c>
      <c r="K1709" t="s">
        <v>16</v>
      </c>
      <c r="L1709" t="s">
        <v>169</v>
      </c>
      <c r="M1709" t="s">
        <v>611</v>
      </c>
      <c r="N1709" s="2" t="str">
        <f t="shared" si="26"/>
        <v/>
      </c>
      <c r="O1709">
        <v>4.4400000000000004</v>
      </c>
      <c r="P1709">
        <v>1.6950000000000001</v>
      </c>
      <c r="Q1709">
        <v>1.4950000000000001</v>
      </c>
      <c r="R1709">
        <v>5</v>
      </c>
      <c r="S1709" t="str">
        <f>IF(datos_limpios[[#This Row],[Seating Capacity ]]&gt;4,"SI","NO")</f>
        <v>SI</v>
      </c>
      <c r="T1709">
        <v>40</v>
      </c>
    </row>
    <row r="1710" spans="1:20" x14ac:dyDescent="0.3">
      <c r="A1710" t="s">
        <v>11</v>
      </c>
      <c r="B1710" t="s">
        <v>991</v>
      </c>
      <c r="C1710">
        <v>417</v>
      </c>
      <c r="D1710" s="3">
        <v>1199000</v>
      </c>
      <c r="E1710" s="1">
        <f>datos_limpios[[#This Row],[Price INR   ]]*0.011</f>
        <v>13189</v>
      </c>
      <c r="F1710">
        <v>2020</v>
      </c>
      <c r="G1710">
        <v>26497</v>
      </c>
      <c r="H1710" t="s">
        <v>13</v>
      </c>
      <c r="I1710" t="s">
        <v>14</v>
      </c>
      <c r="J1710" t="s">
        <v>22</v>
      </c>
      <c r="K1710" t="s">
        <v>23</v>
      </c>
      <c r="L1710" t="s">
        <v>169</v>
      </c>
      <c r="M1710" t="s">
        <v>170</v>
      </c>
      <c r="N1710" s="2" t="str">
        <f t="shared" si="26"/>
        <v/>
      </c>
      <c r="O1710">
        <v>4.4400000000000004</v>
      </c>
      <c r="P1710">
        <v>1.6950000000000001</v>
      </c>
      <c r="Q1710">
        <v>1.4950000000000001</v>
      </c>
      <c r="R1710">
        <v>5</v>
      </c>
      <c r="S1710" t="str">
        <f>IF(datos_limpios[[#This Row],[Seating Capacity ]]&gt;4,"SI","NO")</f>
        <v>SI</v>
      </c>
      <c r="T1710">
        <v>40</v>
      </c>
    </row>
    <row r="1711" spans="1:20" x14ac:dyDescent="0.3">
      <c r="A1711" t="s">
        <v>11</v>
      </c>
      <c r="B1711" t="s">
        <v>991</v>
      </c>
      <c r="C1711">
        <v>418</v>
      </c>
      <c r="D1711" s="3">
        <v>1255000</v>
      </c>
      <c r="E1711" s="1">
        <f>datos_limpios[[#This Row],[Price INR   ]]*0.011</f>
        <v>13805</v>
      </c>
      <c r="F1711">
        <v>2021</v>
      </c>
      <c r="G1711">
        <v>10000</v>
      </c>
      <c r="H1711" t="s">
        <v>13</v>
      </c>
      <c r="I1711" t="s">
        <v>14</v>
      </c>
      <c r="J1711" t="s">
        <v>22</v>
      </c>
      <c r="K1711" t="s">
        <v>16</v>
      </c>
      <c r="L1711" t="s">
        <v>169</v>
      </c>
      <c r="M1711" t="s">
        <v>170</v>
      </c>
      <c r="N1711" s="2" t="str">
        <f t="shared" si="26"/>
        <v/>
      </c>
      <c r="O1711">
        <v>4.4400000000000004</v>
      </c>
      <c r="P1711">
        <v>1.6950000000000001</v>
      </c>
      <c r="Q1711">
        <v>1.4950000000000001</v>
      </c>
      <c r="R1711">
        <v>5</v>
      </c>
      <c r="S1711" t="str">
        <f>IF(datos_limpios[[#This Row],[Seating Capacity ]]&gt;4,"SI","NO")</f>
        <v>SI</v>
      </c>
      <c r="T1711">
        <v>40</v>
      </c>
    </row>
    <row r="1712" spans="1:20" x14ac:dyDescent="0.3">
      <c r="A1712" t="s">
        <v>11</v>
      </c>
      <c r="B1712" t="s">
        <v>551</v>
      </c>
      <c r="C1712">
        <v>425</v>
      </c>
      <c r="D1712" s="3">
        <v>1700000</v>
      </c>
      <c r="E1712" s="1">
        <f>datos_limpios[[#This Row],[Price INR   ]]*0.011</f>
        <v>18700</v>
      </c>
      <c r="F1712">
        <v>2022</v>
      </c>
      <c r="G1712">
        <v>8530</v>
      </c>
      <c r="H1712" t="s">
        <v>13</v>
      </c>
      <c r="I1712" t="s">
        <v>43</v>
      </c>
      <c r="J1712" t="s">
        <v>22</v>
      </c>
      <c r="K1712" t="s">
        <v>287</v>
      </c>
      <c r="L1712" t="s">
        <v>201</v>
      </c>
      <c r="M1712" t="s">
        <v>552</v>
      </c>
      <c r="N1712" s="2" t="str">
        <f t="shared" si="26"/>
        <v/>
      </c>
      <c r="O1712">
        <v>4.5490000000000004</v>
      </c>
      <c r="P1712">
        <v>1.748</v>
      </c>
      <c r="Q1712">
        <v>1.4890000000000001</v>
      </c>
      <c r="R1712">
        <v>5</v>
      </c>
      <c r="S1712" t="str">
        <f>IF(datos_limpios[[#This Row],[Seating Capacity ]]&gt;4,"SI","NO")</f>
        <v>SI</v>
      </c>
      <c r="T1712">
        <v>40</v>
      </c>
    </row>
    <row r="1713" spans="1:20" x14ac:dyDescent="0.3">
      <c r="A1713" t="s">
        <v>26</v>
      </c>
      <c r="B1713" t="s">
        <v>1265</v>
      </c>
      <c r="C1713">
        <v>431</v>
      </c>
      <c r="D1713" s="3">
        <v>165000</v>
      </c>
      <c r="E1713" s="1">
        <f>datos_limpios[[#This Row],[Price INR   ]]*0.011</f>
        <v>1815</v>
      </c>
      <c r="F1713">
        <v>2009</v>
      </c>
      <c r="G1713">
        <v>55000</v>
      </c>
      <c r="H1713" t="s">
        <v>13</v>
      </c>
      <c r="I1713" t="s">
        <v>14</v>
      </c>
      <c r="J1713" t="s">
        <v>22</v>
      </c>
      <c r="K1713" t="s">
        <v>16</v>
      </c>
      <c r="L1713" t="s">
        <v>29</v>
      </c>
      <c r="M1713" t="s">
        <v>1552</v>
      </c>
      <c r="N1713" s="2" t="str">
        <f t="shared" si="26"/>
        <v/>
      </c>
      <c r="O1713">
        <v>3.5649999999999999</v>
      </c>
      <c r="P1713">
        <v>1.595</v>
      </c>
      <c r="Q1713">
        <v>1.55</v>
      </c>
      <c r="R1713">
        <v>5</v>
      </c>
      <c r="S1713" t="str">
        <f>IF(datos_limpios[[#This Row],[Seating Capacity ]]&gt;4,"SI","NO")</f>
        <v>SI</v>
      </c>
      <c r="T1713">
        <v>35</v>
      </c>
    </row>
    <row r="1714" spans="1:20" x14ac:dyDescent="0.3">
      <c r="A1714" t="s">
        <v>26</v>
      </c>
      <c r="B1714" t="s">
        <v>778</v>
      </c>
      <c r="C1714">
        <v>438</v>
      </c>
      <c r="D1714" s="3">
        <v>190000</v>
      </c>
      <c r="E1714" s="1">
        <f>datos_limpios[[#This Row],[Price INR   ]]*0.011</f>
        <v>2090</v>
      </c>
      <c r="F1714">
        <v>2013</v>
      </c>
      <c r="G1714">
        <v>63000</v>
      </c>
      <c r="H1714" t="s">
        <v>13</v>
      </c>
      <c r="I1714" t="s">
        <v>14</v>
      </c>
      <c r="J1714" t="s">
        <v>22</v>
      </c>
      <c r="K1714" t="s">
        <v>23</v>
      </c>
      <c r="L1714" t="s">
        <v>698</v>
      </c>
      <c r="M1714" t="s">
        <v>1553</v>
      </c>
      <c r="N1714" s="2" t="str">
        <f t="shared" si="26"/>
        <v/>
      </c>
      <c r="O1714">
        <v>3.4950000000000001</v>
      </c>
      <c r="P1714">
        <v>1.55</v>
      </c>
      <c r="Q1714">
        <v>1.5</v>
      </c>
      <c r="R1714">
        <v>5</v>
      </c>
      <c r="S1714" t="str">
        <f>IF(datos_limpios[[#This Row],[Seating Capacity ]]&gt;4,"SI","NO")</f>
        <v>SI</v>
      </c>
      <c r="T1714">
        <v>32</v>
      </c>
    </row>
    <row r="1715" spans="1:20" x14ac:dyDescent="0.3">
      <c r="A1715" t="s">
        <v>26</v>
      </c>
      <c r="B1715" t="s">
        <v>474</v>
      </c>
      <c r="C1715">
        <v>439</v>
      </c>
      <c r="D1715" s="3">
        <v>190000</v>
      </c>
      <c r="E1715" s="1">
        <f>datos_limpios[[#This Row],[Price INR   ]]*0.011</f>
        <v>2090</v>
      </c>
      <c r="F1715">
        <v>2010</v>
      </c>
      <c r="G1715">
        <v>60000</v>
      </c>
      <c r="H1715" t="s">
        <v>13</v>
      </c>
      <c r="I1715" t="s">
        <v>14</v>
      </c>
      <c r="J1715" t="s">
        <v>22</v>
      </c>
      <c r="K1715" t="s">
        <v>184</v>
      </c>
      <c r="L1715" t="s">
        <v>29</v>
      </c>
      <c r="M1715" t="s">
        <v>1552</v>
      </c>
      <c r="N1715" s="2" t="str">
        <f t="shared" si="26"/>
        <v/>
      </c>
      <c r="O1715">
        <v>3.5649999999999999</v>
      </c>
      <c r="P1715">
        <v>1.595</v>
      </c>
      <c r="Q1715">
        <v>1.55</v>
      </c>
      <c r="R1715">
        <v>5</v>
      </c>
      <c r="S1715" t="str">
        <f>IF(datos_limpios[[#This Row],[Seating Capacity ]]&gt;4,"SI","NO")</f>
        <v>SI</v>
      </c>
      <c r="T1715">
        <v>35</v>
      </c>
    </row>
    <row r="1716" spans="1:20" x14ac:dyDescent="0.3">
      <c r="A1716" t="s">
        <v>26</v>
      </c>
      <c r="B1716" t="s">
        <v>1301</v>
      </c>
      <c r="C1716">
        <v>448</v>
      </c>
      <c r="D1716" s="3">
        <v>225000</v>
      </c>
      <c r="E1716" s="1">
        <f>datos_limpios[[#This Row],[Price INR   ]]*0.011</f>
        <v>2475</v>
      </c>
      <c r="F1716">
        <v>2012</v>
      </c>
      <c r="G1716">
        <v>26000</v>
      </c>
      <c r="H1716" t="s">
        <v>13</v>
      </c>
      <c r="I1716" t="s">
        <v>14</v>
      </c>
      <c r="J1716" t="s">
        <v>22</v>
      </c>
      <c r="K1716" t="s">
        <v>16</v>
      </c>
      <c r="L1716" t="s">
        <v>87</v>
      </c>
      <c r="M1716" t="s">
        <v>88</v>
      </c>
      <c r="N1716" s="2" t="str">
        <f t="shared" si="26"/>
        <v/>
      </c>
      <c r="O1716">
        <v>3.585</v>
      </c>
      <c r="P1716">
        <v>1.595</v>
      </c>
      <c r="Q1716">
        <v>1.55</v>
      </c>
      <c r="R1716">
        <v>5</v>
      </c>
      <c r="S1716" t="str">
        <f>IF(datos_limpios[[#This Row],[Seating Capacity ]]&gt;4,"SI","NO")</f>
        <v>SI</v>
      </c>
      <c r="T1716">
        <v>35</v>
      </c>
    </row>
    <row r="1717" spans="1:20" x14ac:dyDescent="0.3">
      <c r="A1717" t="s">
        <v>26</v>
      </c>
      <c r="B1717" t="s">
        <v>597</v>
      </c>
      <c r="C1717">
        <v>453</v>
      </c>
      <c r="D1717" s="3">
        <v>240000</v>
      </c>
      <c r="E1717" s="1">
        <f>datos_limpios[[#This Row],[Price INR   ]]*0.011</f>
        <v>2640</v>
      </c>
      <c r="F1717">
        <v>2013</v>
      </c>
      <c r="G1717">
        <v>64000</v>
      </c>
      <c r="H1717" t="s">
        <v>13</v>
      </c>
      <c r="I1717" t="s">
        <v>14</v>
      </c>
      <c r="J1717" t="s">
        <v>22</v>
      </c>
      <c r="K1717" t="s">
        <v>16</v>
      </c>
      <c r="L1717" t="s">
        <v>72</v>
      </c>
      <c r="M1717" t="s">
        <v>598</v>
      </c>
      <c r="N1717" s="2" t="str">
        <f t="shared" si="26"/>
        <v/>
      </c>
      <c r="O1717">
        <v>3.5150000000000001</v>
      </c>
      <c r="P1717">
        <v>1.5</v>
      </c>
      <c r="Q1717">
        <v>1.51</v>
      </c>
      <c r="R1717">
        <v>5</v>
      </c>
      <c r="S1717" t="str">
        <f>IF(datos_limpios[[#This Row],[Seating Capacity ]]&gt;4,"SI","NO")</f>
        <v>SI</v>
      </c>
      <c r="T1717">
        <v>32</v>
      </c>
    </row>
    <row r="1718" spans="1:20" x14ac:dyDescent="0.3">
      <c r="A1718" t="s">
        <v>26</v>
      </c>
      <c r="B1718" t="s">
        <v>27</v>
      </c>
      <c r="C1718">
        <v>454</v>
      </c>
      <c r="D1718" s="3">
        <v>250000</v>
      </c>
      <c r="E1718" s="1">
        <f>datos_limpios[[#This Row],[Price INR   ]]*0.011</f>
        <v>2750</v>
      </c>
      <c r="F1718">
        <v>2012</v>
      </c>
      <c r="G1718">
        <v>54556</v>
      </c>
      <c r="H1718" t="s">
        <v>13</v>
      </c>
      <c r="I1718" t="s">
        <v>14</v>
      </c>
      <c r="J1718" t="s">
        <v>22</v>
      </c>
      <c r="K1718" t="s">
        <v>16</v>
      </c>
      <c r="L1718" t="s">
        <v>29</v>
      </c>
      <c r="M1718" t="s">
        <v>30</v>
      </c>
      <c r="N1718" s="2" t="str">
        <f t="shared" si="26"/>
        <v/>
      </c>
      <c r="O1718">
        <v>3.585</v>
      </c>
      <c r="P1718">
        <v>1.595</v>
      </c>
      <c r="Q1718">
        <v>1.55</v>
      </c>
      <c r="R1718">
        <v>5</v>
      </c>
      <c r="S1718" t="str">
        <f>IF(datos_limpios[[#This Row],[Seating Capacity ]]&gt;4,"SI","NO")</f>
        <v>SI</v>
      </c>
      <c r="T1718">
        <v>35</v>
      </c>
    </row>
    <row r="1719" spans="1:20" x14ac:dyDescent="0.3">
      <c r="A1719" t="s">
        <v>26</v>
      </c>
      <c r="B1719" t="s">
        <v>1238</v>
      </c>
      <c r="C1719">
        <v>455</v>
      </c>
      <c r="D1719" s="3">
        <v>250000</v>
      </c>
      <c r="E1719" s="1">
        <f>datos_limpios[[#This Row],[Price INR   ]]*0.011</f>
        <v>2750</v>
      </c>
      <c r="F1719">
        <v>2014</v>
      </c>
      <c r="G1719">
        <v>25000</v>
      </c>
      <c r="H1719" t="s">
        <v>13</v>
      </c>
      <c r="I1719" t="s">
        <v>14</v>
      </c>
      <c r="J1719" t="s">
        <v>22</v>
      </c>
      <c r="K1719" t="s">
        <v>16</v>
      </c>
      <c r="L1719" t="s">
        <v>698</v>
      </c>
      <c r="M1719" t="s">
        <v>699</v>
      </c>
      <c r="N1719" s="2" t="str">
        <f t="shared" si="26"/>
        <v/>
      </c>
      <c r="O1719">
        <v>3.4950000000000001</v>
      </c>
      <c r="P1719">
        <v>1.55</v>
      </c>
      <c r="Q1719">
        <v>1.5</v>
      </c>
      <c r="R1719">
        <v>5</v>
      </c>
      <c r="S1719" t="str">
        <f>IF(datos_limpios[[#This Row],[Seating Capacity ]]&gt;4,"SI","NO")</f>
        <v>SI</v>
      </c>
      <c r="T1719">
        <v>32</v>
      </c>
    </row>
    <row r="1720" spans="1:20" x14ac:dyDescent="0.3">
      <c r="A1720" t="s">
        <v>26</v>
      </c>
      <c r="B1720" t="s">
        <v>27</v>
      </c>
      <c r="C1720">
        <v>456</v>
      </c>
      <c r="D1720" s="3">
        <v>250000</v>
      </c>
      <c r="E1720" s="1">
        <f>datos_limpios[[#This Row],[Price INR   ]]*0.011</f>
        <v>2750</v>
      </c>
      <c r="F1720">
        <v>2011</v>
      </c>
      <c r="G1720">
        <v>53000</v>
      </c>
      <c r="H1720" t="s">
        <v>13</v>
      </c>
      <c r="I1720" t="s">
        <v>14</v>
      </c>
      <c r="J1720" t="s">
        <v>22</v>
      </c>
      <c r="K1720" t="s">
        <v>16</v>
      </c>
      <c r="L1720" t="s">
        <v>29</v>
      </c>
      <c r="M1720" t="s">
        <v>30</v>
      </c>
      <c r="N1720" s="2" t="str">
        <f t="shared" si="26"/>
        <v/>
      </c>
      <c r="O1720">
        <v>3.585</v>
      </c>
      <c r="P1720">
        <v>1.595</v>
      </c>
      <c r="Q1720">
        <v>1.55</v>
      </c>
      <c r="R1720">
        <v>5</v>
      </c>
      <c r="S1720" t="str">
        <f>IF(datos_limpios[[#This Row],[Seating Capacity ]]&gt;4,"SI","NO")</f>
        <v>SI</v>
      </c>
      <c r="T1720">
        <v>35</v>
      </c>
    </row>
    <row r="1721" spans="1:20" x14ac:dyDescent="0.3">
      <c r="A1721" t="s">
        <v>26</v>
      </c>
      <c r="B1721" t="s">
        <v>1301</v>
      </c>
      <c r="C1721">
        <v>458</v>
      </c>
      <c r="D1721" s="3">
        <v>250000</v>
      </c>
      <c r="E1721" s="1">
        <f>datos_limpios[[#This Row],[Price INR   ]]*0.011</f>
        <v>2750</v>
      </c>
      <c r="F1721">
        <v>2012</v>
      </c>
      <c r="G1721">
        <v>48568</v>
      </c>
      <c r="H1721" t="s">
        <v>13</v>
      </c>
      <c r="I1721" t="s">
        <v>14</v>
      </c>
      <c r="J1721" t="s">
        <v>22</v>
      </c>
      <c r="K1721" t="s">
        <v>16</v>
      </c>
      <c r="L1721" t="s">
        <v>87</v>
      </c>
      <c r="M1721" t="s">
        <v>88</v>
      </c>
      <c r="N1721" s="2" t="str">
        <f t="shared" si="26"/>
        <v/>
      </c>
      <c r="O1721">
        <v>3.585</v>
      </c>
      <c r="P1721">
        <v>1.595</v>
      </c>
      <c r="Q1721">
        <v>1.55</v>
      </c>
      <c r="R1721">
        <v>5</v>
      </c>
      <c r="S1721" t="str">
        <f>IF(datos_limpios[[#This Row],[Seating Capacity ]]&gt;4,"SI","NO")</f>
        <v>SI</v>
      </c>
      <c r="T1721">
        <v>35</v>
      </c>
    </row>
    <row r="1722" spans="1:20" x14ac:dyDescent="0.3">
      <c r="A1722" t="s">
        <v>26</v>
      </c>
      <c r="B1722" t="s">
        <v>852</v>
      </c>
      <c r="C1722">
        <v>460</v>
      </c>
      <c r="D1722" s="3">
        <v>254999</v>
      </c>
      <c r="E1722" s="1">
        <f>datos_limpios[[#This Row],[Price INR   ]]*0.011</f>
        <v>2804.989</v>
      </c>
      <c r="F1722">
        <v>2012</v>
      </c>
      <c r="G1722">
        <v>18954</v>
      </c>
      <c r="H1722" t="s">
        <v>13</v>
      </c>
      <c r="I1722" t="s">
        <v>14</v>
      </c>
      <c r="J1722" t="s">
        <v>22</v>
      </c>
      <c r="K1722" t="s">
        <v>16</v>
      </c>
      <c r="L1722" t="s">
        <v>87</v>
      </c>
      <c r="M1722" t="s">
        <v>88</v>
      </c>
      <c r="N1722" s="2" t="str">
        <f t="shared" si="26"/>
        <v/>
      </c>
      <c r="O1722">
        <v>3.585</v>
      </c>
      <c r="P1722">
        <v>1.595</v>
      </c>
      <c r="Q1722">
        <v>1.55</v>
      </c>
      <c r="R1722">
        <v>5</v>
      </c>
      <c r="S1722" t="str">
        <f>IF(datos_limpios[[#This Row],[Seating Capacity ]]&gt;4,"SI","NO")</f>
        <v>SI</v>
      </c>
      <c r="T1722">
        <v>35</v>
      </c>
    </row>
    <row r="1723" spans="1:20" x14ac:dyDescent="0.3">
      <c r="A1723" t="s">
        <v>26</v>
      </c>
      <c r="B1723" t="s">
        <v>597</v>
      </c>
      <c r="C1723">
        <v>465</v>
      </c>
      <c r="D1723" s="3">
        <v>275000</v>
      </c>
      <c r="E1723" s="1">
        <f>datos_limpios[[#This Row],[Price INR   ]]*0.011</f>
        <v>3025</v>
      </c>
      <c r="F1723">
        <v>2012</v>
      </c>
      <c r="G1723">
        <v>30000</v>
      </c>
      <c r="H1723" t="s">
        <v>13</v>
      </c>
      <c r="I1723" t="s">
        <v>14</v>
      </c>
      <c r="J1723" t="s">
        <v>22</v>
      </c>
      <c r="K1723" t="s">
        <v>16</v>
      </c>
      <c r="L1723" t="s">
        <v>72</v>
      </c>
      <c r="M1723" t="s">
        <v>598</v>
      </c>
      <c r="N1723" s="2" t="str">
        <f t="shared" si="26"/>
        <v/>
      </c>
      <c r="O1723">
        <v>3.5150000000000001</v>
      </c>
      <c r="P1723">
        <v>1.5</v>
      </c>
      <c r="Q1723">
        <v>1.51</v>
      </c>
      <c r="R1723">
        <v>5</v>
      </c>
      <c r="S1723" t="str">
        <f>IF(datos_limpios[[#This Row],[Seating Capacity ]]&gt;4,"SI","NO")</f>
        <v>SI</v>
      </c>
      <c r="T1723">
        <v>32</v>
      </c>
    </row>
    <row r="1724" spans="1:20" x14ac:dyDescent="0.3">
      <c r="A1724" t="s">
        <v>26</v>
      </c>
      <c r="B1724" t="s">
        <v>1238</v>
      </c>
      <c r="C1724">
        <v>468</v>
      </c>
      <c r="D1724" s="3">
        <v>275000</v>
      </c>
      <c r="E1724" s="1">
        <f>datos_limpios[[#This Row],[Price INR   ]]*0.011</f>
        <v>3025</v>
      </c>
      <c r="F1724">
        <v>2014</v>
      </c>
      <c r="G1724">
        <v>83000</v>
      </c>
      <c r="H1724" t="s">
        <v>13</v>
      </c>
      <c r="I1724" t="s">
        <v>14</v>
      </c>
      <c r="J1724" t="s">
        <v>22</v>
      </c>
      <c r="K1724" t="s">
        <v>23</v>
      </c>
      <c r="L1724" t="s">
        <v>698</v>
      </c>
      <c r="M1724" t="s">
        <v>699</v>
      </c>
      <c r="N1724" s="2" t="str">
        <f t="shared" si="26"/>
        <v/>
      </c>
      <c r="O1724">
        <v>3.4950000000000001</v>
      </c>
      <c r="P1724">
        <v>1.55</v>
      </c>
      <c r="Q1724">
        <v>1.5</v>
      </c>
      <c r="R1724">
        <v>5</v>
      </c>
      <c r="S1724" t="str">
        <f>IF(datos_limpios[[#This Row],[Seating Capacity ]]&gt;4,"SI","NO")</f>
        <v>SI</v>
      </c>
      <c r="T1724">
        <v>32</v>
      </c>
    </row>
    <row r="1725" spans="1:20" x14ac:dyDescent="0.3">
      <c r="A1725" t="s">
        <v>26</v>
      </c>
      <c r="B1725" t="s">
        <v>697</v>
      </c>
      <c r="C1725">
        <v>469</v>
      </c>
      <c r="D1725" s="3">
        <v>290000</v>
      </c>
      <c r="E1725" s="1">
        <f>datos_limpios[[#This Row],[Price INR   ]]*0.011</f>
        <v>3190</v>
      </c>
      <c r="F1725">
        <v>2018</v>
      </c>
      <c r="G1725">
        <v>70000</v>
      </c>
      <c r="H1725" t="s">
        <v>13</v>
      </c>
      <c r="I1725" t="s">
        <v>14</v>
      </c>
      <c r="J1725" t="s">
        <v>22</v>
      </c>
      <c r="K1725" t="s">
        <v>16</v>
      </c>
      <c r="L1725" t="s">
        <v>698</v>
      </c>
      <c r="M1725" t="s">
        <v>699</v>
      </c>
      <c r="N1725" s="2" t="str">
        <f t="shared" si="26"/>
        <v/>
      </c>
      <c r="O1725">
        <v>3.4950000000000001</v>
      </c>
      <c r="P1725">
        <v>1.55</v>
      </c>
      <c r="Q1725">
        <v>1.5</v>
      </c>
      <c r="R1725">
        <v>5</v>
      </c>
      <c r="S1725" t="str">
        <f>IF(datos_limpios[[#This Row],[Seating Capacity ]]&gt;4,"SI","NO")</f>
        <v>SI</v>
      </c>
      <c r="T1725">
        <v>32</v>
      </c>
    </row>
    <row r="1726" spans="1:20" x14ac:dyDescent="0.3">
      <c r="A1726" t="s">
        <v>26</v>
      </c>
      <c r="B1726" t="s">
        <v>27</v>
      </c>
      <c r="C1726">
        <v>470</v>
      </c>
      <c r="D1726" s="3">
        <v>290000</v>
      </c>
      <c r="E1726" s="1">
        <f>datos_limpios[[#This Row],[Price INR   ]]*0.011</f>
        <v>3190</v>
      </c>
      <c r="F1726">
        <v>2011</v>
      </c>
      <c r="G1726">
        <v>91000</v>
      </c>
      <c r="H1726" t="s">
        <v>13</v>
      </c>
      <c r="I1726" t="s">
        <v>14</v>
      </c>
      <c r="J1726" t="s">
        <v>22</v>
      </c>
      <c r="K1726" t="s">
        <v>16</v>
      </c>
      <c r="L1726" t="s">
        <v>29</v>
      </c>
      <c r="M1726" t="s">
        <v>30</v>
      </c>
      <c r="N1726" s="2" t="str">
        <f t="shared" si="26"/>
        <v/>
      </c>
      <c r="O1726">
        <v>3.585</v>
      </c>
      <c r="P1726">
        <v>1.595</v>
      </c>
      <c r="Q1726">
        <v>1.55</v>
      </c>
      <c r="R1726">
        <v>5</v>
      </c>
      <c r="S1726" t="str">
        <f>IF(datos_limpios[[#This Row],[Seating Capacity ]]&gt;4,"SI","NO")</f>
        <v>SI</v>
      </c>
      <c r="T1726">
        <v>35</v>
      </c>
    </row>
    <row r="1727" spans="1:20" x14ac:dyDescent="0.3">
      <c r="A1727" t="s">
        <v>26</v>
      </c>
      <c r="B1727" t="s">
        <v>697</v>
      </c>
      <c r="C1727">
        <v>471</v>
      </c>
      <c r="D1727" s="3">
        <v>300000</v>
      </c>
      <c r="E1727" s="1">
        <f>datos_limpios[[#This Row],[Price INR   ]]*0.011</f>
        <v>3300</v>
      </c>
      <c r="F1727">
        <v>2018</v>
      </c>
      <c r="G1727">
        <v>51000</v>
      </c>
      <c r="H1727" t="s">
        <v>13</v>
      </c>
      <c r="I1727" t="s">
        <v>14</v>
      </c>
      <c r="J1727" t="s">
        <v>22</v>
      </c>
      <c r="K1727" t="s">
        <v>16</v>
      </c>
      <c r="L1727" t="s">
        <v>698</v>
      </c>
      <c r="M1727" t="s">
        <v>699</v>
      </c>
      <c r="N1727" s="2" t="str">
        <f t="shared" si="26"/>
        <v/>
      </c>
      <c r="O1727">
        <v>3.4950000000000001</v>
      </c>
      <c r="P1727">
        <v>1.55</v>
      </c>
      <c r="Q1727">
        <v>1.5</v>
      </c>
      <c r="R1727">
        <v>5</v>
      </c>
      <c r="S1727" t="str">
        <f>IF(datos_limpios[[#This Row],[Seating Capacity ]]&gt;4,"SI","NO")</f>
        <v>SI</v>
      </c>
      <c r="T1727">
        <v>32</v>
      </c>
    </row>
    <row r="1728" spans="1:20" x14ac:dyDescent="0.3">
      <c r="A1728" t="s">
        <v>26</v>
      </c>
      <c r="B1728" t="s">
        <v>566</v>
      </c>
      <c r="C1728">
        <v>475</v>
      </c>
      <c r="D1728" s="3">
        <v>315000</v>
      </c>
      <c r="E1728" s="1">
        <f>datos_limpios[[#This Row],[Price INR   ]]*0.011</f>
        <v>3465</v>
      </c>
      <c r="F1728">
        <v>2012</v>
      </c>
      <c r="G1728">
        <v>75000</v>
      </c>
      <c r="H1728" t="s">
        <v>13</v>
      </c>
      <c r="I1728" t="s">
        <v>14</v>
      </c>
      <c r="J1728" t="s">
        <v>22</v>
      </c>
      <c r="K1728" t="s">
        <v>16</v>
      </c>
      <c r="L1728" t="s">
        <v>29</v>
      </c>
      <c r="M1728" t="s">
        <v>30</v>
      </c>
      <c r="N1728" s="2" t="str">
        <f t="shared" si="26"/>
        <v/>
      </c>
      <c r="O1728">
        <v>3.585</v>
      </c>
      <c r="P1728">
        <v>1.595</v>
      </c>
      <c r="Q1728">
        <v>1.55</v>
      </c>
      <c r="R1728">
        <v>5</v>
      </c>
      <c r="S1728" t="str">
        <f>IF(datos_limpios[[#This Row],[Seating Capacity ]]&gt;4,"SI","NO")</f>
        <v>SI</v>
      </c>
      <c r="T1728">
        <v>35</v>
      </c>
    </row>
    <row r="1729" spans="1:20" x14ac:dyDescent="0.3">
      <c r="A1729" t="s">
        <v>26</v>
      </c>
      <c r="B1729" t="s">
        <v>653</v>
      </c>
      <c r="C1729">
        <v>484</v>
      </c>
      <c r="D1729" s="3">
        <v>360000</v>
      </c>
      <c r="E1729" s="1">
        <f>datos_limpios[[#This Row],[Price INR   ]]*0.011</f>
        <v>3959.9999999999995</v>
      </c>
      <c r="F1729">
        <v>2015</v>
      </c>
      <c r="G1729">
        <v>16205</v>
      </c>
      <c r="H1729" t="s">
        <v>13</v>
      </c>
      <c r="I1729" t="s">
        <v>14</v>
      </c>
      <c r="J1729" t="s">
        <v>22</v>
      </c>
      <c r="K1729" t="s">
        <v>16</v>
      </c>
      <c r="L1729" t="s">
        <v>72</v>
      </c>
      <c r="M1729" t="s">
        <v>598</v>
      </c>
      <c r="N1729" s="2" t="str">
        <f t="shared" si="26"/>
        <v/>
      </c>
      <c r="O1729">
        <v>3.5150000000000001</v>
      </c>
      <c r="P1729">
        <v>1.55</v>
      </c>
      <c r="Q1729">
        <v>1.51</v>
      </c>
      <c r="R1729">
        <v>5</v>
      </c>
      <c r="S1729" t="str">
        <f>IF(datos_limpios[[#This Row],[Seating Capacity ]]&gt;4,"SI","NO")</f>
        <v>SI</v>
      </c>
      <c r="T1729">
        <v>32</v>
      </c>
    </row>
    <row r="1730" spans="1:20" x14ac:dyDescent="0.3">
      <c r="A1730" t="s">
        <v>26</v>
      </c>
      <c r="B1730" t="s">
        <v>766</v>
      </c>
      <c r="C1730">
        <v>486</v>
      </c>
      <c r="D1730" s="3">
        <v>365000</v>
      </c>
      <c r="E1730" s="1">
        <f>datos_limpios[[#This Row],[Price INR   ]]*0.011</f>
        <v>4014.9999999999995</v>
      </c>
      <c r="F1730">
        <v>2014</v>
      </c>
      <c r="G1730">
        <v>76000</v>
      </c>
      <c r="H1730" t="s">
        <v>13</v>
      </c>
      <c r="I1730" t="s">
        <v>14</v>
      </c>
      <c r="J1730" t="s">
        <v>22</v>
      </c>
      <c r="K1730" t="s">
        <v>16</v>
      </c>
      <c r="L1730" t="s">
        <v>29</v>
      </c>
      <c r="M1730" t="s">
        <v>269</v>
      </c>
      <c r="N1730" s="2" t="str">
        <f t="shared" ref="N1730:N1793" si="27">MID(M1730, 1, FIND("@", M1730) - LEN(MID(M1730, 1, FIND("@", M1730) - 1)) - 1)</f>
        <v/>
      </c>
      <c r="O1730">
        <v>3.7650000000000001</v>
      </c>
      <c r="P1730">
        <v>1.66</v>
      </c>
      <c r="Q1730">
        <v>1.52</v>
      </c>
      <c r="R1730">
        <v>5</v>
      </c>
      <c r="S1730" t="str">
        <f>IF(datos_limpios[[#This Row],[Seating Capacity ]]&gt;4,"SI","NO")</f>
        <v>SI</v>
      </c>
      <c r="T1730">
        <v>43</v>
      </c>
    </row>
    <row r="1731" spans="1:20" x14ac:dyDescent="0.3">
      <c r="A1731" t="s">
        <v>26</v>
      </c>
      <c r="B1731" t="s">
        <v>472</v>
      </c>
      <c r="C1731">
        <v>487</v>
      </c>
      <c r="D1731" s="3">
        <v>370000</v>
      </c>
      <c r="E1731" s="1">
        <f>datos_limpios[[#This Row],[Price INR   ]]*0.011</f>
        <v>4069.9999999999995</v>
      </c>
      <c r="F1731">
        <v>2013</v>
      </c>
      <c r="G1731">
        <v>41000</v>
      </c>
      <c r="H1731" t="s">
        <v>13</v>
      </c>
      <c r="I1731" t="s">
        <v>43</v>
      </c>
      <c r="J1731" t="s">
        <v>22</v>
      </c>
      <c r="K1731" t="s">
        <v>16</v>
      </c>
      <c r="L1731" t="s">
        <v>29</v>
      </c>
      <c r="M1731" t="s">
        <v>30</v>
      </c>
      <c r="N1731" s="2" t="str">
        <f t="shared" si="27"/>
        <v/>
      </c>
      <c r="O1731">
        <v>3.585</v>
      </c>
      <c r="P1731">
        <v>1.595</v>
      </c>
      <c r="Q1731">
        <v>1.55</v>
      </c>
      <c r="R1731">
        <v>5</v>
      </c>
      <c r="S1731" t="str">
        <f>IF(datos_limpios[[#This Row],[Seating Capacity ]]&gt;4,"SI","NO")</f>
        <v>SI</v>
      </c>
      <c r="T1731">
        <v>35</v>
      </c>
    </row>
    <row r="1732" spans="1:20" x14ac:dyDescent="0.3">
      <c r="A1732" t="s">
        <v>26</v>
      </c>
      <c r="B1732" t="s">
        <v>498</v>
      </c>
      <c r="C1732">
        <v>489</v>
      </c>
      <c r="D1732" s="3">
        <v>375000</v>
      </c>
      <c r="E1732" s="1">
        <f>datos_limpios[[#This Row],[Price INR   ]]*0.011</f>
        <v>4125</v>
      </c>
      <c r="F1732">
        <v>2013</v>
      </c>
      <c r="G1732">
        <v>29135</v>
      </c>
      <c r="H1732" t="s">
        <v>13</v>
      </c>
      <c r="I1732" t="s">
        <v>14</v>
      </c>
      <c r="J1732" t="s">
        <v>22</v>
      </c>
      <c r="K1732" t="s">
        <v>16</v>
      </c>
      <c r="L1732" t="s">
        <v>29</v>
      </c>
      <c r="M1732" t="s">
        <v>141</v>
      </c>
      <c r="N1732" s="2" t="str">
        <f t="shared" si="27"/>
        <v/>
      </c>
      <c r="O1732">
        <v>3.9950000000000001</v>
      </c>
      <c r="P1732">
        <v>1.71</v>
      </c>
      <c r="Q1732">
        <v>1.5049999999999999</v>
      </c>
      <c r="R1732">
        <v>5</v>
      </c>
      <c r="S1732" t="str">
        <f>IF(datos_limpios[[#This Row],[Seating Capacity ]]&gt;4,"SI","NO")</f>
        <v>SI</v>
      </c>
      <c r="T1732">
        <v>45</v>
      </c>
    </row>
    <row r="1733" spans="1:20" x14ac:dyDescent="0.3">
      <c r="A1733" t="s">
        <v>26</v>
      </c>
      <c r="B1733" t="s">
        <v>1245</v>
      </c>
      <c r="C1733">
        <v>493</v>
      </c>
      <c r="D1733" s="3">
        <v>380000</v>
      </c>
      <c r="E1733" s="1">
        <f>datos_limpios[[#This Row],[Price INR   ]]*0.011</f>
        <v>4180</v>
      </c>
      <c r="F1733">
        <v>2013</v>
      </c>
      <c r="G1733">
        <v>57000</v>
      </c>
      <c r="H1733" t="s">
        <v>13</v>
      </c>
      <c r="I1733" t="s">
        <v>43</v>
      </c>
      <c r="J1733" t="s">
        <v>22</v>
      </c>
      <c r="K1733" t="s">
        <v>16</v>
      </c>
      <c r="L1733" t="s">
        <v>29</v>
      </c>
      <c r="M1733" t="s">
        <v>30</v>
      </c>
      <c r="N1733" s="2" t="str">
        <f t="shared" si="27"/>
        <v/>
      </c>
      <c r="O1733">
        <v>3.585</v>
      </c>
      <c r="P1733">
        <v>1.595</v>
      </c>
      <c r="Q1733">
        <v>1.55</v>
      </c>
      <c r="R1733">
        <v>5</v>
      </c>
      <c r="S1733" t="str">
        <f>IF(datos_limpios[[#This Row],[Seating Capacity ]]&gt;4,"SI","NO")</f>
        <v>SI</v>
      </c>
      <c r="T1733">
        <v>35</v>
      </c>
    </row>
    <row r="1734" spans="1:20" x14ac:dyDescent="0.3">
      <c r="A1734" t="s">
        <v>26</v>
      </c>
      <c r="B1734" t="s">
        <v>294</v>
      </c>
      <c r="C1734">
        <v>495</v>
      </c>
      <c r="D1734" s="3">
        <v>385000</v>
      </c>
      <c r="E1734" s="1">
        <f>datos_limpios[[#This Row],[Price INR   ]]*0.011</f>
        <v>4235</v>
      </c>
      <c r="F1734">
        <v>2013</v>
      </c>
      <c r="G1734">
        <v>79287</v>
      </c>
      <c r="H1734" t="s">
        <v>13</v>
      </c>
      <c r="I1734" t="s">
        <v>14</v>
      </c>
      <c r="J1734" t="s">
        <v>22</v>
      </c>
      <c r="K1734" t="s">
        <v>16</v>
      </c>
      <c r="L1734" t="s">
        <v>29</v>
      </c>
      <c r="M1734" t="s">
        <v>141</v>
      </c>
      <c r="N1734" s="2" t="str">
        <f t="shared" si="27"/>
        <v/>
      </c>
      <c r="O1734">
        <v>3.9950000000000001</v>
      </c>
      <c r="P1734">
        <v>1.71</v>
      </c>
      <c r="Q1734">
        <v>1.5049999999999999</v>
      </c>
      <c r="R1734">
        <v>5</v>
      </c>
      <c r="S1734" t="str">
        <f>IF(datos_limpios[[#This Row],[Seating Capacity ]]&gt;4,"SI","NO")</f>
        <v>SI</v>
      </c>
      <c r="T1734">
        <v>45</v>
      </c>
    </row>
    <row r="1735" spans="1:20" x14ac:dyDescent="0.3">
      <c r="A1735" t="s">
        <v>26</v>
      </c>
      <c r="B1735" t="s">
        <v>27</v>
      </c>
      <c r="C1735">
        <v>499</v>
      </c>
      <c r="D1735" s="3">
        <v>390000</v>
      </c>
      <c r="E1735" s="1">
        <f>datos_limpios[[#This Row],[Price INR   ]]*0.011</f>
        <v>4290</v>
      </c>
      <c r="F1735">
        <v>2015</v>
      </c>
      <c r="G1735">
        <v>49123</v>
      </c>
      <c r="H1735" t="s">
        <v>13</v>
      </c>
      <c r="I1735" t="s">
        <v>14</v>
      </c>
      <c r="J1735" t="s">
        <v>22</v>
      </c>
      <c r="K1735" t="s">
        <v>16</v>
      </c>
      <c r="L1735" t="s">
        <v>29</v>
      </c>
      <c r="M1735" t="s">
        <v>30</v>
      </c>
      <c r="N1735" s="2" t="str">
        <f t="shared" si="27"/>
        <v/>
      </c>
      <c r="O1735">
        <v>3.585</v>
      </c>
      <c r="P1735">
        <v>1.595</v>
      </c>
      <c r="Q1735">
        <v>1.55</v>
      </c>
      <c r="R1735">
        <v>5</v>
      </c>
      <c r="S1735" t="str">
        <f>IF(datos_limpios[[#This Row],[Seating Capacity ]]&gt;4,"SI","NO")</f>
        <v>SI</v>
      </c>
      <c r="T1735">
        <v>35</v>
      </c>
    </row>
    <row r="1736" spans="1:20" x14ac:dyDescent="0.3">
      <c r="A1736" t="s">
        <v>26</v>
      </c>
      <c r="B1736" t="s">
        <v>1266</v>
      </c>
      <c r="C1736">
        <v>503</v>
      </c>
      <c r="D1736" s="3">
        <v>399000</v>
      </c>
      <c r="E1736" s="1">
        <f>datos_limpios[[#This Row],[Price INR   ]]*0.011</f>
        <v>4389</v>
      </c>
      <c r="F1736">
        <v>2014</v>
      </c>
      <c r="G1736">
        <v>74000</v>
      </c>
      <c r="H1736" t="s">
        <v>13</v>
      </c>
      <c r="I1736" t="s">
        <v>14</v>
      </c>
      <c r="J1736" t="s">
        <v>22</v>
      </c>
      <c r="K1736" t="s">
        <v>16</v>
      </c>
      <c r="L1736" t="s">
        <v>29</v>
      </c>
      <c r="M1736" t="s">
        <v>269</v>
      </c>
      <c r="N1736" s="2" t="str">
        <f t="shared" si="27"/>
        <v/>
      </c>
      <c r="O1736">
        <v>3.9950000000000001</v>
      </c>
      <c r="P1736">
        <v>1.66</v>
      </c>
      <c r="Q1736">
        <v>1.52</v>
      </c>
      <c r="R1736">
        <v>5</v>
      </c>
      <c r="S1736" t="str">
        <f>IF(datos_limpios[[#This Row],[Seating Capacity ]]&gt;4,"SI","NO")</f>
        <v>SI</v>
      </c>
      <c r="T1736">
        <v>43</v>
      </c>
    </row>
    <row r="1737" spans="1:20" x14ac:dyDescent="0.3">
      <c r="A1737" t="s">
        <v>26</v>
      </c>
      <c r="B1737" t="s">
        <v>1087</v>
      </c>
      <c r="C1737">
        <v>505</v>
      </c>
      <c r="D1737" s="3">
        <v>400000</v>
      </c>
      <c r="E1737" s="1">
        <f>datos_limpios[[#This Row],[Price INR   ]]*0.011</f>
        <v>4400</v>
      </c>
      <c r="F1737">
        <v>2015</v>
      </c>
      <c r="G1737">
        <v>41273</v>
      </c>
      <c r="H1737" t="s">
        <v>13</v>
      </c>
      <c r="I1737" t="s">
        <v>14</v>
      </c>
      <c r="J1737" t="s">
        <v>22</v>
      </c>
      <c r="K1737" t="s">
        <v>16</v>
      </c>
      <c r="L1737" t="s">
        <v>1088</v>
      </c>
      <c r="M1737" t="s">
        <v>1089</v>
      </c>
      <c r="N1737" s="2" t="str">
        <f t="shared" si="27"/>
        <v/>
      </c>
      <c r="O1737">
        <v>4.25</v>
      </c>
      <c r="P1737">
        <v>1.67</v>
      </c>
      <c r="Q1737">
        <v>1.37</v>
      </c>
      <c r="R1737">
        <v>5</v>
      </c>
      <c r="S1737" t="str">
        <f>IF(datos_limpios[[#This Row],[Seating Capacity ]]&gt;4,"SI","NO")</f>
        <v>SI</v>
      </c>
      <c r="T1737">
        <v>45</v>
      </c>
    </row>
    <row r="1738" spans="1:20" x14ac:dyDescent="0.3">
      <c r="A1738" t="s">
        <v>26</v>
      </c>
      <c r="B1738" t="s">
        <v>177</v>
      </c>
      <c r="C1738">
        <v>519</v>
      </c>
      <c r="D1738" s="3">
        <v>436000</v>
      </c>
      <c r="E1738" s="1">
        <f>datos_limpios[[#This Row],[Price INR   ]]*0.011</f>
        <v>4796</v>
      </c>
      <c r="F1738">
        <v>2014</v>
      </c>
      <c r="G1738">
        <v>37959</v>
      </c>
      <c r="H1738" t="s">
        <v>13</v>
      </c>
      <c r="I1738" t="s">
        <v>43</v>
      </c>
      <c r="J1738" t="s">
        <v>22</v>
      </c>
      <c r="K1738" t="s">
        <v>23</v>
      </c>
      <c r="L1738" t="s">
        <v>29</v>
      </c>
      <c r="M1738" t="s">
        <v>30</v>
      </c>
      <c r="N1738" s="2" t="str">
        <f t="shared" si="27"/>
        <v/>
      </c>
      <c r="O1738">
        <v>3.7650000000000001</v>
      </c>
      <c r="P1738">
        <v>1.66</v>
      </c>
      <c r="Q1738">
        <v>1.52</v>
      </c>
      <c r="R1738">
        <v>5</v>
      </c>
      <c r="S1738" t="str">
        <f>IF(datos_limpios[[#This Row],[Seating Capacity ]]&gt;4,"SI","NO")</f>
        <v>SI</v>
      </c>
      <c r="T1738">
        <v>43</v>
      </c>
    </row>
    <row r="1739" spans="1:20" x14ac:dyDescent="0.3">
      <c r="A1739" t="s">
        <v>26</v>
      </c>
      <c r="B1739" t="s">
        <v>285</v>
      </c>
      <c r="C1739">
        <v>527</v>
      </c>
      <c r="D1739" s="3">
        <v>459999</v>
      </c>
      <c r="E1739" s="1">
        <f>datos_limpios[[#This Row],[Price INR   ]]*0.011</f>
        <v>5059.9889999999996</v>
      </c>
      <c r="F1739">
        <v>2016</v>
      </c>
      <c r="G1739">
        <v>61223</v>
      </c>
      <c r="H1739" t="s">
        <v>13</v>
      </c>
      <c r="I1739" t="s">
        <v>14</v>
      </c>
      <c r="J1739" t="s">
        <v>22</v>
      </c>
      <c r="K1739" t="s">
        <v>16</v>
      </c>
      <c r="L1739" t="s">
        <v>29</v>
      </c>
      <c r="M1739" t="s">
        <v>269</v>
      </c>
      <c r="N1739" s="2" t="str">
        <f t="shared" si="27"/>
        <v/>
      </c>
      <c r="O1739">
        <v>3.7650000000000001</v>
      </c>
      <c r="P1739">
        <v>1.66</v>
      </c>
      <c r="Q1739">
        <v>1.52</v>
      </c>
      <c r="R1739">
        <v>5</v>
      </c>
      <c r="S1739" t="str">
        <f>IF(datos_limpios[[#This Row],[Seating Capacity ]]&gt;4,"SI","NO")</f>
        <v>SI</v>
      </c>
      <c r="T1739">
        <v>43</v>
      </c>
    </row>
    <row r="1740" spans="1:20" x14ac:dyDescent="0.3">
      <c r="A1740" t="s">
        <v>26</v>
      </c>
      <c r="B1740" t="s">
        <v>177</v>
      </c>
      <c r="C1740">
        <v>533</v>
      </c>
      <c r="D1740" s="3">
        <v>475000</v>
      </c>
      <c r="E1740" s="1">
        <f>datos_limpios[[#This Row],[Price INR   ]]*0.011</f>
        <v>5225</v>
      </c>
      <c r="F1740">
        <v>2014</v>
      </c>
      <c r="G1740">
        <v>61866</v>
      </c>
      <c r="H1740" t="s">
        <v>13</v>
      </c>
      <c r="I1740" t="s">
        <v>43</v>
      </c>
      <c r="J1740" t="s">
        <v>22</v>
      </c>
      <c r="K1740" t="s">
        <v>16</v>
      </c>
      <c r="L1740" t="s">
        <v>29</v>
      </c>
      <c r="M1740" t="s">
        <v>30</v>
      </c>
      <c r="N1740" s="2" t="str">
        <f t="shared" si="27"/>
        <v/>
      </c>
      <c r="O1740">
        <v>3.7650000000000001</v>
      </c>
      <c r="P1740">
        <v>1.66</v>
      </c>
      <c r="Q1740">
        <v>1.52</v>
      </c>
      <c r="R1740">
        <v>5</v>
      </c>
      <c r="S1740" t="str">
        <f>IF(datos_limpios[[#This Row],[Seating Capacity ]]&gt;4,"SI","NO")</f>
        <v>SI</v>
      </c>
      <c r="T1740">
        <v>43</v>
      </c>
    </row>
    <row r="1741" spans="1:20" x14ac:dyDescent="0.3">
      <c r="A1741" t="s">
        <v>26</v>
      </c>
      <c r="B1741" t="s">
        <v>285</v>
      </c>
      <c r="C1741">
        <v>538</v>
      </c>
      <c r="D1741" s="3">
        <v>484999</v>
      </c>
      <c r="E1741" s="1">
        <f>datos_limpios[[#This Row],[Price INR   ]]*0.011</f>
        <v>5334.9889999999996</v>
      </c>
      <c r="F1741">
        <v>2018</v>
      </c>
      <c r="G1741">
        <v>55221</v>
      </c>
      <c r="H1741" t="s">
        <v>13</v>
      </c>
      <c r="I1741" t="s">
        <v>14</v>
      </c>
      <c r="J1741" t="s">
        <v>22</v>
      </c>
      <c r="K1741" t="s">
        <v>16</v>
      </c>
      <c r="L1741" t="s">
        <v>29</v>
      </c>
      <c r="M1741" t="s">
        <v>269</v>
      </c>
      <c r="N1741" s="2" t="str">
        <f t="shared" si="27"/>
        <v/>
      </c>
      <c r="O1741">
        <v>3.7650000000000001</v>
      </c>
      <c r="P1741">
        <v>1.66</v>
      </c>
      <c r="Q1741">
        <v>1.52</v>
      </c>
      <c r="R1741">
        <v>5</v>
      </c>
      <c r="S1741" t="str">
        <f>IF(datos_limpios[[#This Row],[Seating Capacity ]]&gt;4,"SI","NO")</f>
        <v>SI</v>
      </c>
      <c r="T1741">
        <v>43</v>
      </c>
    </row>
    <row r="1742" spans="1:20" x14ac:dyDescent="0.3">
      <c r="A1742" t="s">
        <v>26</v>
      </c>
      <c r="B1742" t="s">
        <v>315</v>
      </c>
      <c r="C1742">
        <v>541</v>
      </c>
      <c r="D1742" s="3">
        <v>490000</v>
      </c>
      <c r="E1742" s="1">
        <f>datos_limpios[[#This Row],[Price INR   ]]*0.011</f>
        <v>5390</v>
      </c>
      <c r="F1742">
        <v>2015</v>
      </c>
      <c r="G1742">
        <v>23103</v>
      </c>
      <c r="H1742" t="s">
        <v>13</v>
      </c>
      <c r="I1742" t="s">
        <v>14</v>
      </c>
      <c r="J1742" t="s">
        <v>22</v>
      </c>
      <c r="K1742" t="s">
        <v>16</v>
      </c>
      <c r="L1742" t="s">
        <v>29</v>
      </c>
      <c r="M1742" t="s">
        <v>269</v>
      </c>
      <c r="N1742" s="2" t="str">
        <f t="shared" si="27"/>
        <v/>
      </c>
      <c r="O1742">
        <v>3.9950000000000001</v>
      </c>
      <c r="P1742">
        <v>1.66</v>
      </c>
      <c r="Q1742">
        <v>1.52</v>
      </c>
      <c r="R1742">
        <v>5</v>
      </c>
      <c r="S1742" t="str">
        <f>IF(datos_limpios[[#This Row],[Seating Capacity ]]&gt;4,"SI","NO")</f>
        <v>SI</v>
      </c>
      <c r="T1742">
        <v>43</v>
      </c>
    </row>
    <row r="1743" spans="1:20" x14ac:dyDescent="0.3">
      <c r="A1743" t="s">
        <v>26</v>
      </c>
      <c r="B1743" t="s">
        <v>1266</v>
      </c>
      <c r="C1743">
        <v>542</v>
      </c>
      <c r="D1743" s="3">
        <v>490000</v>
      </c>
      <c r="E1743" s="1">
        <f>datos_limpios[[#This Row],[Price INR   ]]*0.011</f>
        <v>5390</v>
      </c>
      <c r="F1743">
        <v>2018</v>
      </c>
      <c r="G1743">
        <v>66000</v>
      </c>
      <c r="H1743" t="s">
        <v>13</v>
      </c>
      <c r="I1743" t="s">
        <v>14</v>
      </c>
      <c r="J1743" t="s">
        <v>22</v>
      </c>
      <c r="K1743" t="s">
        <v>16</v>
      </c>
      <c r="L1743" t="s">
        <v>29</v>
      </c>
      <c r="M1743" t="s">
        <v>269</v>
      </c>
      <c r="N1743" s="2" t="str">
        <f t="shared" si="27"/>
        <v/>
      </c>
      <c r="O1743">
        <v>3.9950000000000001</v>
      </c>
      <c r="P1743">
        <v>1.66</v>
      </c>
      <c r="Q1743">
        <v>1.52</v>
      </c>
      <c r="R1743">
        <v>5</v>
      </c>
      <c r="S1743" t="str">
        <f>IF(datos_limpios[[#This Row],[Seating Capacity ]]&gt;4,"SI","NO")</f>
        <v>SI</v>
      </c>
      <c r="T1743">
        <v>43</v>
      </c>
    </row>
    <row r="1744" spans="1:20" x14ac:dyDescent="0.3">
      <c r="A1744" t="s">
        <v>26</v>
      </c>
      <c r="B1744" t="s">
        <v>285</v>
      </c>
      <c r="C1744">
        <v>546</v>
      </c>
      <c r="D1744" s="3">
        <v>495000</v>
      </c>
      <c r="E1744" s="1">
        <f>datos_limpios[[#This Row],[Price INR   ]]*0.011</f>
        <v>5445</v>
      </c>
      <c r="F1744">
        <v>2018</v>
      </c>
      <c r="G1744">
        <v>45000</v>
      </c>
      <c r="H1744" t="s">
        <v>13</v>
      </c>
      <c r="I1744" t="s">
        <v>14</v>
      </c>
      <c r="J1744" t="s">
        <v>22</v>
      </c>
      <c r="K1744" t="s">
        <v>16</v>
      </c>
      <c r="L1744" t="s">
        <v>29</v>
      </c>
      <c r="M1744" t="s">
        <v>269</v>
      </c>
      <c r="N1744" s="2" t="str">
        <f t="shared" si="27"/>
        <v/>
      </c>
      <c r="O1744">
        <v>3.7650000000000001</v>
      </c>
      <c r="P1744">
        <v>1.66</v>
      </c>
      <c r="Q1744">
        <v>1.52</v>
      </c>
      <c r="R1744">
        <v>5</v>
      </c>
      <c r="S1744" t="str">
        <f>IF(datos_limpios[[#This Row],[Seating Capacity ]]&gt;4,"SI","NO")</f>
        <v>SI</v>
      </c>
      <c r="T1744">
        <v>43</v>
      </c>
    </row>
    <row r="1745" spans="1:20" x14ac:dyDescent="0.3">
      <c r="A1745" t="s">
        <v>26</v>
      </c>
      <c r="B1745" t="s">
        <v>789</v>
      </c>
      <c r="C1745">
        <v>554</v>
      </c>
      <c r="D1745" s="3">
        <v>529000</v>
      </c>
      <c r="E1745" s="1">
        <f>datos_limpios[[#This Row],[Price INR   ]]*0.011</f>
        <v>5819</v>
      </c>
      <c r="F1745">
        <v>2015</v>
      </c>
      <c r="G1745">
        <v>57654</v>
      </c>
      <c r="H1745" t="s">
        <v>13</v>
      </c>
      <c r="I1745" t="s">
        <v>14</v>
      </c>
      <c r="J1745" t="s">
        <v>22</v>
      </c>
      <c r="K1745" t="s">
        <v>16</v>
      </c>
      <c r="L1745" t="s">
        <v>29</v>
      </c>
      <c r="M1745" t="s">
        <v>34</v>
      </c>
      <c r="N1745" s="2" t="str">
        <f t="shared" si="27"/>
        <v/>
      </c>
      <c r="O1745">
        <v>3.9950000000000001</v>
      </c>
      <c r="P1745">
        <v>1.76</v>
      </c>
      <c r="Q1745">
        <v>1.5549999999999999</v>
      </c>
      <c r="R1745">
        <v>5</v>
      </c>
      <c r="S1745" t="str">
        <f>IF(datos_limpios[[#This Row],[Seating Capacity ]]&gt;4,"SI","NO")</f>
        <v>SI</v>
      </c>
      <c r="T1745">
        <v>45</v>
      </c>
    </row>
    <row r="1746" spans="1:20" x14ac:dyDescent="0.3">
      <c r="A1746" t="s">
        <v>26</v>
      </c>
      <c r="B1746" t="s">
        <v>285</v>
      </c>
      <c r="C1746">
        <v>559</v>
      </c>
      <c r="D1746" s="3">
        <v>545000</v>
      </c>
      <c r="E1746" s="1">
        <f>datos_limpios[[#This Row],[Price INR   ]]*0.011</f>
        <v>5995</v>
      </c>
      <c r="F1746">
        <v>2019</v>
      </c>
      <c r="G1746">
        <v>28000</v>
      </c>
      <c r="H1746" t="s">
        <v>13</v>
      </c>
      <c r="I1746" t="s">
        <v>14</v>
      </c>
      <c r="J1746" t="s">
        <v>22</v>
      </c>
      <c r="K1746" t="s">
        <v>16</v>
      </c>
      <c r="L1746" t="s">
        <v>29</v>
      </c>
      <c r="M1746" t="s">
        <v>269</v>
      </c>
      <c r="N1746" s="2" t="str">
        <f t="shared" si="27"/>
        <v/>
      </c>
      <c r="O1746">
        <v>3.7650000000000001</v>
      </c>
      <c r="P1746">
        <v>1.66</v>
      </c>
      <c r="Q1746">
        <v>1.52</v>
      </c>
      <c r="R1746">
        <v>5</v>
      </c>
      <c r="S1746" t="str">
        <f>IF(datos_limpios[[#This Row],[Seating Capacity ]]&gt;4,"SI","NO")</f>
        <v>SI</v>
      </c>
      <c r="T1746">
        <v>43</v>
      </c>
    </row>
    <row r="1747" spans="1:20" x14ac:dyDescent="0.3">
      <c r="A1747" t="s">
        <v>26</v>
      </c>
      <c r="B1747" t="s">
        <v>1103</v>
      </c>
      <c r="C1747">
        <v>566</v>
      </c>
      <c r="D1747" s="3">
        <v>549000</v>
      </c>
      <c r="E1747" s="1">
        <f>datos_limpios[[#This Row],[Price INR   ]]*0.011</f>
        <v>6039</v>
      </c>
      <c r="F1747">
        <v>2018</v>
      </c>
      <c r="G1747">
        <v>53000</v>
      </c>
      <c r="H1747" t="s">
        <v>13</v>
      </c>
      <c r="I1747" t="s">
        <v>43</v>
      </c>
      <c r="J1747" t="s">
        <v>22</v>
      </c>
      <c r="K1747" t="s">
        <v>23</v>
      </c>
      <c r="L1747" t="s">
        <v>29</v>
      </c>
      <c r="M1747" t="s">
        <v>269</v>
      </c>
      <c r="N1747" s="2" t="str">
        <f t="shared" si="27"/>
        <v/>
      </c>
      <c r="O1747">
        <v>3.7650000000000001</v>
      </c>
      <c r="P1747">
        <v>1.66</v>
      </c>
      <c r="Q1747">
        <v>1.52</v>
      </c>
      <c r="R1747">
        <v>5</v>
      </c>
      <c r="S1747" t="str">
        <f>IF(datos_limpios[[#This Row],[Seating Capacity ]]&gt;4,"SI","NO")</f>
        <v>SI</v>
      </c>
      <c r="T1747">
        <v>43</v>
      </c>
    </row>
    <row r="1748" spans="1:20" x14ac:dyDescent="0.3">
      <c r="A1748" t="s">
        <v>26</v>
      </c>
      <c r="B1748" t="s">
        <v>98</v>
      </c>
      <c r="C1748">
        <v>572</v>
      </c>
      <c r="D1748" s="3">
        <v>551000</v>
      </c>
      <c r="E1748" s="1">
        <f>datos_limpios[[#This Row],[Price INR   ]]*0.011</f>
        <v>6061</v>
      </c>
      <c r="F1748">
        <v>2015</v>
      </c>
      <c r="G1748">
        <v>47752</v>
      </c>
      <c r="H1748" t="s">
        <v>13</v>
      </c>
      <c r="I1748" t="s">
        <v>14</v>
      </c>
      <c r="J1748" t="s">
        <v>22</v>
      </c>
      <c r="K1748" t="s">
        <v>16</v>
      </c>
      <c r="L1748" t="s">
        <v>29</v>
      </c>
      <c r="M1748" t="s">
        <v>34</v>
      </c>
      <c r="N1748" s="2" t="str">
        <f t="shared" si="27"/>
        <v/>
      </c>
      <c r="O1748">
        <v>3.9849999999999999</v>
      </c>
      <c r="P1748">
        <v>1.734</v>
      </c>
      <c r="Q1748">
        <v>1.5049999999999999</v>
      </c>
      <c r="R1748">
        <v>5</v>
      </c>
      <c r="S1748" t="str">
        <f>IF(datos_limpios[[#This Row],[Seating Capacity ]]&gt;4,"SI","NO")</f>
        <v>SI</v>
      </c>
      <c r="T1748">
        <v>45</v>
      </c>
    </row>
    <row r="1749" spans="1:20" x14ac:dyDescent="0.3">
      <c r="A1749" t="s">
        <v>26</v>
      </c>
      <c r="B1749" t="s">
        <v>753</v>
      </c>
      <c r="C1749">
        <v>573</v>
      </c>
      <c r="D1749" s="3">
        <v>551000</v>
      </c>
      <c r="E1749" s="1">
        <f>datos_limpios[[#This Row],[Price INR   ]]*0.011</f>
        <v>6061</v>
      </c>
      <c r="F1749">
        <v>2021</v>
      </c>
      <c r="G1749">
        <v>19000</v>
      </c>
      <c r="H1749" t="s">
        <v>13</v>
      </c>
      <c r="I1749" t="s">
        <v>14</v>
      </c>
      <c r="J1749" t="s">
        <v>22</v>
      </c>
      <c r="K1749" t="s">
        <v>16</v>
      </c>
      <c r="L1749" t="s">
        <v>87</v>
      </c>
      <c r="M1749" t="s">
        <v>88</v>
      </c>
      <c r="N1749" s="2" t="str">
        <f t="shared" si="27"/>
        <v/>
      </c>
      <c r="O1749">
        <v>3.61</v>
      </c>
      <c r="P1749">
        <v>1.645</v>
      </c>
      <c r="Q1749">
        <v>1.56</v>
      </c>
      <c r="R1749">
        <v>5</v>
      </c>
      <c r="S1749" t="str">
        <f>IF(datos_limpios[[#This Row],[Seating Capacity ]]&gt;4,"SI","NO")</f>
        <v>SI</v>
      </c>
      <c r="T1749">
        <v>35</v>
      </c>
    </row>
    <row r="1750" spans="1:20" x14ac:dyDescent="0.3">
      <c r="A1750" t="s">
        <v>26</v>
      </c>
      <c r="B1750" t="s">
        <v>234</v>
      </c>
      <c r="C1750">
        <v>584</v>
      </c>
      <c r="D1750" s="3">
        <v>575000</v>
      </c>
      <c r="E1750" s="1">
        <f>datos_limpios[[#This Row],[Price INR   ]]*0.011</f>
        <v>6325</v>
      </c>
      <c r="F1750">
        <v>2015</v>
      </c>
      <c r="G1750">
        <v>67000</v>
      </c>
      <c r="H1750" t="s">
        <v>13</v>
      </c>
      <c r="I1750" t="s">
        <v>14</v>
      </c>
      <c r="J1750" t="s">
        <v>22</v>
      </c>
      <c r="K1750" t="s">
        <v>16</v>
      </c>
      <c r="L1750" t="s">
        <v>29</v>
      </c>
      <c r="M1750" t="s">
        <v>34</v>
      </c>
      <c r="N1750" s="2" t="str">
        <f t="shared" si="27"/>
        <v/>
      </c>
      <c r="O1750">
        <v>3.9849999999999999</v>
      </c>
      <c r="P1750">
        <v>1.734</v>
      </c>
      <c r="Q1750">
        <v>1.5049999999999999</v>
      </c>
      <c r="R1750">
        <v>5</v>
      </c>
      <c r="S1750" t="str">
        <f>IF(datos_limpios[[#This Row],[Seating Capacity ]]&gt;4,"SI","NO")</f>
        <v>SI</v>
      </c>
      <c r="T1750">
        <v>45</v>
      </c>
    </row>
    <row r="1751" spans="1:20" x14ac:dyDescent="0.3">
      <c r="A1751" t="s">
        <v>26</v>
      </c>
      <c r="B1751" t="s">
        <v>86</v>
      </c>
      <c r="C1751">
        <v>587</v>
      </c>
      <c r="D1751" s="3">
        <v>589000</v>
      </c>
      <c r="E1751" s="1">
        <f>datos_limpios[[#This Row],[Price INR   ]]*0.011</f>
        <v>6479</v>
      </c>
      <c r="F1751">
        <v>2018</v>
      </c>
      <c r="G1751">
        <v>13772</v>
      </c>
      <c r="H1751" t="s">
        <v>13</v>
      </c>
      <c r="I1751" t="s">
        <v>43</v>
      </c>
      <c r="J1751" t="s">
        <v>22</v>
      </c>
      <c r="K1751" t="s">
        <v>16</v>
      </c>
      <c r="L1751" t="s">
        <v>87</v>
      </c>
      <c r="M1751" t="s">
        <v>88</v>
      </c>
      <c r="N1751" s="2" t="str">
        <f t="shared" si="27"/>
        <v/>
      </c>
      <c r="O1751">
        <v>3.61</v>
      </c>
      <c r="P1751">
        <v>1.645</v>
      </c>
      <c r="Q1751">
        <v>1.56</v>
      </c>
      <c r="R1751">
        <v>5</v>
      </c>
      <c r="S1751" t="str">
        <f>IF(datos_limpios[[#This Row],[Seating Capacity ]]&gt;4,"SI","NO")</f>
        <v>SI</v>
      </c>
      <c r="T1751">
        <v>35</v>
      </c>
    </row>
    <row r="1752" spans="1:20" x14ac:dyDescent="0.3">
      <c r="A1752" t="s">
        <v>26</v>
      </c>
      <c r="B1752" t="s">
        <v>533</v>
      </c>
      <c r="C1752">
        <v>588</v>
      </c>
      <c r="D1752" s="3">
        <v>590000</v>
      </c>
      <c r="E1752" s="1">
        <f>datos_limpios[[#This Row],[Price INR   ]]*0.011</f>
        <v>6490</v>
      </c>
      <c r="F1752">
        <v>2020</v>
      </c>
      <c r="G1752">
        <v>74000</v>
      </c>
      <c r="H1752" t="s">
        <v>13</v>
      </c>
      <c r="I1752" t="s">
        <v>14</v>
      </c>
      <c r="J1752" t="s">
        <v>22</v>
      </c>
      <c r="K1752" t="s">
        <v>16</v>
      </c>
      <c r="L1752" t="s">
        <v>29</v>
      </c>
      <c r="M1752" t="s">
        <v>34</v>
      </c>
      <c r="N1752" s="2" t="str">
        <f t="shared" si="27"/>
        <v/>
      </c>
      <c r="O1752">
        <v>3.8050000000000002</v>
      </c>
      <c r="P1752">
        <v>1.68</v>
      </c>
      <c r="Q1752">
        <v>1.52</v>
      </c>
      <c r="R1752">
        <v>5</v>
      </c>
      <c r="S1752" t="str">
        <f>IF(datos_limpios[[#This Row],[Seating Capacity ]]&gt;4,"SI","NO")</f>
        <v>SI</v>
      </c>
      <c r="T1752">
        <v>37</v>
      </c>
    </row>
    <row r="1753" spans="1:20" x14ac:dyDescent="0.3">
      <c r="A1753" t="s">
        <v>26</v>
      </c>
      <c r="B1753" t="s">
        <v>945</v>
      </c>
      <c r="C1753">
        <v>591</v>
      </c>
      <c r="D1753" s="3">
        <v>595000</v>
      </c>
      <c r="E1753" s="1">
        <f>datos_limpios[[#This Row],[Price INR   ]]*0.011</f>
        <v>6545</v>
      </c>
      <c r="F1753">
        <v>2019</v>
      </c>
      <c r="G1753">
        <v>48000</v>
      </c>
      <c r="H1753" t="s">
        <v>13</v>
      </c>
      <c r="I1753" t="s">
        <v>14</v>
      </c>
      <c r="J1753" t="s">
        <v>22</v>
      </c>
      <c r="K1753" t="s">
        <v>16</v>
      </c>
      <c r="L1753" t="s">
        <v>29</v>
      </c>
      <c r="M1753" t="s">
        <v>34</v>
      </c>
      <c r="N1753" s="2" t="str">
        <f t="shared" si="27"/>
        <v/>
      </c>
      <c r="O1753">
        <v>3.9849999999999999</v>
      </c>
      <c r="P1753">
        <v>1.734</v>
      </c>
      <c r="Q1753">
        <v>1.5049999999999999</v>
      </c>
      <c r="R1753">
        <v>5</v>
      </c>
      <c r="S1753" t="str">
        <f>IF(datos_limpios[[#This Row],[Seating Capacity ]]&gt;4,"SI","NO")</f>
        <v>SI</v>
      </c>
      <c r="T1753">
        <v>40</v>
      </c>
    </row>
    <row r="1754" spans="1:20" x14ac:dyDescent="0.3">
      <c r="A1754" t="s">
        <v>26</v>
      </c>
      <c r="B1754" t="s">
        <v>913</v>
      </c>
      <c r="C1754">
        <v>592</v>
      </c>
      <c r="D1754" s="3">
        <v>595000</v>
      </c>
      <c r="E1754" s="1">
        <f>datos_limpios[[#This Row],[Price INR   ]]*0.011</f>
        <v>6545</v>
      </c>
      <c r="F1754">
        <v>2015</v>
      </c>
      <c r="G1754">
        <v>45000</v>
      </c>
      <c r="H1754" t="s">
        <v>13</v>
      </c>
      <c r="I1754" t="s">
        <v>14</v>
      </c>
      <c r="J1754" t="s">
        <v>22</v>
      </c>
      <c r="K1754" t="s">
        <v>16</v>
      </c>
      <c r="L1754" t="s">
        <v>29</v>
      </c>
      <c r="M1754" t="s">
        <v>34</v>
      </c>
      <c r="N1754" s="2" t="str">
        <f t="shared" si="27"/>
        <v/>
      </c>
      <c r="O1754">
        <v>3.9950000000000001</v>
      </c>
      <c r="P1754">
        <v>1.76</v>
      </c>
      <c r="Q1754">
        <v>1.5549999999999999</v>
      </c>
      <c r="R1754">
        <v>5</v>
      </c>
      <c r="S1754" t="str">
        <f>IF(datos_limpios[[#This Row],[Seating Capacity ]]&gt;4,"SI","NO")</f>
        <v>SI</v>
      </c>
      <c r="T1754">
        <v>45</v>
      </c>
    </row>
    <row r="1755" spans="1:20" x14ac:dyDescent="0.3">
      <c r="A1755" t="s">
        <v>26</v>
      </c>
      <c r="B1755" t="s">
        <v>1149</v>
      </c>
      <c r="C1755">
        <v>602</v>
      </c>
      <c r="D1755" s="3">
        <v>625000</v>
      </c>
      <c r="E1755" s="1">
        <f>datos_limpios[[#This Row],[Price INR   ]]*0.011</f>
        <v>6875</v>
      </c>
      <c r="F1755">
        <v>2019</v>
      </c>
      <c r="G1755">
        <v>31000</v>
      </c>
      <c r="H1755" t="s">
        <v>13</v>
      </c>
      <c r="I1755" t="s">
        <v>14</v>
      </c>
      <c r="J1755" t="s">
        <v>22</v>
      </c>
      <c r="K1755" t="s">
        <v>16</v>
      </c>
      <c r="L1755" t="s">
        <v>29</v>
      </c>
      <c r="M1755" t="s">
        <v>34</v>
      </c>
      <c r="N1755" s="2" t="str">
        <f t="shared" si="27"/>
        <v/>
      </c>
      <c r="O1755">
        <v>3.9849999999999999</v>
      </c>
      <c r="P1755">
        <v>1.734</v>
      </c>
      <c r="Q1755">
        <v>1.5049999999999999</v>
      </c>
      <c r="R1755">
        <v>5</v>
      </c>
      <c r="S1755" t="str">
        <f>IF(datos_limpios[[#This Row],[Seating Capacity ]]&gt;4,"SI","NO")</f>
        <v>SI</v>
      </c>
      <c r="T1755">
        <v>45</v>
      </c>
    </row>
    <row r="1756" spans="1:20" x14ac:dyDescent="0.3">
      <c r="A1756" t="s">
        <v>26</v>
      </c>
      <c r="B1756" t="s">
        <v>535</v>
      </c>
      <c r="C1756">
        <v>605</v>
      </c>
      <c r="D1756" s="3">
        <v>645000</v>
      </c>
      <c r="E1756" s="1">
        <f>datos_limpios[[#This Row],[Price INR   ]]*0.011</f>
        <v>7095</v>
      </c>
      <c r="F1756">
        <v>2013</v>
      </c>
      <c r="G1756">
        <v>17000</v>
      </c>
      <c r="H1756" t="s">
        <v>13</v>
      </c>
      <c r="I1756" t="s">
        <v>14</v>
      </c>
      <c r="J1756" t="s">
        <v>22</v>
      </c>
      <c r="K1756" t="s">
        <v>16</v>
      </c>
      <c r="L1756" t="s">
        <v>536</v>
      </c>
      <c r="M1756" t="s">
        <v>537</v>
      </c>
      <c r="N1756" s="2" t="str">
        <f t="shared" si="27"/>
        <v/>
      </c>
      <c r="O1756">
        <v>4.53</v>
      </c>
      <c r="P1756">
        <v>1.7749999999999999</v>
      </c>
      <c r="Q1756">
        <v>1.47</v>
      </c>
      <c r="R1756">
        <v>5</v>
      </c>
      <c r="S1756" t="str">
        <f>IF(datos_limpios[[#This Row],[Seating Capacity ]]&gt;4,"SI","NO")</f>
        <v>SI</v>
      </c>
      <c r="T1756">
        <v>56</v>
      </c>
    </row>
    <row r="1757" spans="1:20" x14ac:dyDescent="0.3">
      <c r="A1757" t="s">
        <v>26</v>
      </c>
      <c r="B1757" t="s">
        <v>235</v>
      </c>
      <c r="C1757">
        <v>606</v>
      </c>
      <c r="D1757" s="3">
        <v>645000</v>
      </c>
      <c r="E1757" s="1">
        <f>datos_limpios[[#This Row],[Price INR   ]]*0.011</f>
        <v>7095</v>
      </c>
      <c r="F1757">
        <v>2016</v>
      </c>
      <c r="G1757">
        <v>45000</v>
      </c>
      <c r="H1757" t="s">
        <v>13</v>
      </c>
      <c r="I1757" t="s">
        <v>14</v>
      </c>
      <c r="J1757" t="s">
        <v>22</v>
      </c>
      <c r="K1757" t="s">
        <v>16</v>
      </c>
      <c r="L1757" t="s">
        <v>81</v>
      </c>
      <c r="M1757" t="s">
        <v>236</v>
      </c>
      <c r="N1757" s="2" t="str">
        <f t="shared" si="27"/>
        <v/>
      </c>
      <c r="O1757">
        <v>4.375</v>
      </c>
      <c r="P1757">
        <v>1.7</v>
      </c>
      <c r="Q1757">
        <v>1.4750000000000001</v>
      </c>
      <c r="R1757">
        <v>5</v>
      </c>
      <c r="S1757" t="str">
        <f>IF(datos_limpios[[#This Row],[Seating Capacity ]]&gt;4,"SI","NO")</f>
        <v>SI</v>
      </c>
      <c r="T1757">
        <v>43</v>
      </c>
    </row>
    <row r="1758" spans="1:20" x14ac:dyDescent="0.3">
      <c r="A1758" t="s">
        <v>26</v>
      </c>
      <c r="B1758" t="s">
        <v>239</v>
      </c>
      <c r="C1758">
        <v>613</v>
      </c>
      <c r="D1758" s="3">
        <v>650000</v>
      </c>
      <c r="E1758" s="1">
        <f>datos_limpios[[#This Row],[Price INR   ]]*0.011</f>
        <v>7150</v>
      </c>
      <c r="F1758">
        <v>2020</v>
      </c>
      <c r="G1758">
        <v>58100</v>
      </c>
      <c r="H1758" t="s">
        <v>13</v>
      </c>
      <c r="I1758" t="s">
        <v>14</v>
      </c>
      <c r="J1758" t="s">
        <v>22</v>
      </c>
      <c r="K1758" t="s">
        <v>16</v>
      </c>
      <c r="L1758" t="s">
        <v>29</v>
      </c>
      <c r="M1758" t="s">
        <v>34</v>
      </c>
      <c r="N1758" s="2" t="str">
        <f t="shared" si="27"/>
        <v/>
      </c>
      <c r="O1758">
        <v>3.9849999999999999</v>
      </c>
      <c r="P1758">
        <v>1.734</v>
      </c>
      <c r="Q1758">
        <v>1.5049999999999999</v>
      </c>
      <c r="R1758">
        <v>5</v>
      </c>
      <c r="S1758" t="str">
        <f>IF(datos_limpios[[#This Row],[Seating Capacity ]]&gt;4,"SI","NO")</f>
        <v>SI</v>
      </c>
      <c r="T1758">
        <v>45</v>
      </c>
    </row>
    <row r="1759" spans="1:20" x14ac:dyDescent="0.3">
      <c r="A1759" t="s">
        <v>26</v>
      </c>
      <c r="B1759" t="s">
        <v>98</v>
      </c>
      <c r="C1759">
        <v>619</v>
      </c>
      <c r="D1759" s="3">
        <v>675000</v>
      </c>
      <c r="E1759" s="1">
        <f>datos_limpios[[#This Row],[Price INR   ]]*0.011</f>
        <v>7425</v>
      </c>
      <c r="F1759">
        <v>2017</v>
      </c>
      <c r="G1759">
        <v>48591</v>
      </c>
      <c r="H1759" t="s">
        <v>13</v>
      </c>
      <c r="I1759" t="s">
        <v>14</v>
      </c>
      <c r="J1759" t="s">
        <v>22</v>
      </c>
      <c r="K1759" t="s">
        <v>16</v>
      </c>
      <c r="L1759" t="s">
        <v>29</v>
      </c>
      <c r="M1759" t="s">
        <v>34</v>
      </c>
      <c r="N1759" s="2" t="str">
        <f t="shared" si="27"/>
        <v/>
      </c>
      <c r="O1759">
        <v>3.9849999999999999</v>
      </c>
      <c r="P1759">
        <v>1.734</v>
      </c>
      <c r="Q1759">
        <v>1.5049999999999999</v>
      </c>
      <c r="R1759">
        <v>5</v>
      </c>
      <c r="S1759" t="str">
        <f>IF(datos_limpios[[#This Row],[Seating Capacity ]]&gt;4,"SI","NO")</f>
        <v>SI</v>
      </c>
      <c r="T1759">
        <v>45</v>
      </c>
    </row>
    <row r="1760" spans="1:20" x14ac:dyDescent="0.3">
      <c r="A1760" t="s">
        <v>26</v>
      </c>
      <c r="B1760" t="s">
        <v>308</v>
      </c>
      <c r="C1760">
        <v>626</v>
      </c>
      <c r="D1760" s="3">
        <v>699000</v>
      </c>
      <c r="E1760" s="1">
        <f>datos_limpios[[#This Row],[Price INR   ]]*0.011</f>
        <v>7689</v>
      </c>
      <c r="F1760">
        <v>2017</v>
      </c>
      <c r="G1760">
        <v>67000</v>
      </c>
      <c r="H1760" t="s">
        <v>13</v>
      </c>
      <c r="I1760" t="s">
        <v>14</v>
      </c>
      <c r="J1760" t="s">
        <v>22</v>
      </c>
      <c r="K1760" t="s">
        <v>16</v>
      </c>
      <c r="L1760" t="s">
        <v>81</v>
      </c>
      <c r="M1760" t="s">
        <v>236</v>
      </c>
      <c r="N1760" s="2" t="str">
        <f t="shared" si="27"/>
        <v/>
      </c>
      <c r="O1760">
        <v>4.37</v>
      </c>
      <c r="P1760">
        <v>1.7</v>
      </c>
      <c r="Q1760">
        <v>1.4750000000000001</v>
      </c>
      <c r="R1760">
        <v>5</v>
      </c>
      <c r="S1760" t="str">
        <f>IF(datos_limpios[[#This Row],[Seating Capacity ]]&gt;4,"SI","NO")</f>
        <v>SI</v>
      </c>
      <c r="T1760">
        <v>43</v>
      </c>
    </row>
    <row r="1761" spans="1:20" x14ac:dyDescent="0.3">
      <c r="A1761" t="s">
        <v>26</v>
      </c>
      <c r="B1761" t="s">
        <v>535</v>
      </c>
      <c r="C1761">
        <v>627</v>
      </c>
      <c r="D1761" s="3">
        <v>700000</v>
      </c>
      <c r="E1761" s="1">
        <f>datos_limpios[[#This Row],[Price INR   ]]*0.011</f>
        <v>7700</v>
      </c>
      <c r="F1761">
        <v>2014</v>
      </c>
      <c r="G1761">
        <v>64000</v>
      </c>
      <c r="H1761" t="s">
        <v>13</v>
      </c>
      <c r="I1761" t="s">
        <v>14</v>
      </c>
      <c r="J1761" t="s">
        <v>22</v>
      </c>
      <c r="K1761" t="s">
        <v>16</v>
      </c>
      <c r="L1761" t="s">
        <v>536</v>
      </c>
      <c r="M1761" t="s">
        <v>537</v>
      </c>
      <c r="N1761" s="2" t="str">
        <f t="shared" si="27"/>
        <v/>
      </c>
      <c r="O1761">
        <v>4.53</v>
      </c>
      <c r="P1761">
        <v>1.7749999999999999</v>
      </c>
      <c r="Q1761">
        <v>1.47</v>
      </c>
      <c r="R1761">
        <v>5</v>
      </c>
      <c r="S1761" t="str">
        <f>IF(datos_limpios[[#This Row],[Seating Capacity ]]&gt;4,"SI","NO")</f>
        <v>SI</v>
      </c>
      <c r="T1761">
        <v>56</v>
      </c>
    </row>
    <row r="1762" spans="1:20" x14ac:dyDescent="0.3">
      <c r="A1762" t="s">
        <v>26</v>
      </c>
      <c r="B1762" t="s">
        <v>695</v>
      </c>
      <c r="C1762">
        <v>628</v>
      </c>
      <c r="D1762" s="3">
        <v>700000</v>
      </c>
      <c r="E1762" s="1">
        <f>datos_limpios[[#This Row],[Price INR   ]]*0.011</f>
        <v>7700</v>
      </c>
      <c r="F1762">
        <v>2020</v>
      </c>
      <c r="G1762">
        <v>25000</v>
      </c>
      <c r="H1762" t="s">
        <v>13</v>
      </c>
      <c r="I1762" t="s">
        <v>14</v>
      </c>
      <c r="J1762" t="s">
        <v>22</v>
      </c>
      <c r="K1762" t="s">
        <v>16</v>
      </c>
      <c r="L1762" t="s">
        <v>29</v>
      </c>
      <c r="M1762" t="s">
        <v>34</v>
      </c>
      <c r="N1762" s="2" t="str">
        <f t="shared" si="27"/>
        <v/>
      </c>
      <c r="O1762">
        <v>3.9950000000000001</v>
      </c>
      <c r="P1762">
        <v>1.7749999999999999</v>
      </c>
      <c r="Q1762">
        <v>1.5049999999999999</v>
      </c>
      <c r="R1762">
        <v>5</v>
      </c>
      <c r="S1762" t="str">
        <f>IF(datos_limpios[[#This Row],[Seating Capacity ]]&gt;4,"SI","NO")</f>
        <v>SI</v>
      </c>
      <c r="T1762">
        <v>37</v>
      </c>
    </row>
    <row r="1763" spans="1:20" x14ac:dyDescent="0.3">
      <c r="A1763" t="s">
        <v>26</v>
      </c>
      <c r="B1763" t="s">
        <v>1357</v>
      </c>
      <c r="C1763">
        <v>639</v>
      </c>
      <c r="D1763" s="3">
        <v>750000</v>
      </c>
      <c r="E1763" s="1">
        <f>datos_limpios[[#This Row],[Price INR   ]]*0.011</f>
        <v>8250</v>
      </c>
      <c r="F1763">
        <v>2019</v>
      </c>
      <c r="G1763">
        <v>43600</v>
      </c>
      <c r="H1763" t="s">
        <v>13</v>
      </c>
      <c r="I1763" t="s">
        <v>43</v>
      </c>
      <c r="J1763" t="s">
        <v>22</v>
      </c>
      <c r="K1763" t="s">
        <v>16</v>
      </c>
      <c r="L1763" t="s">
        <v>72</v>
      </c>
      <c r="M1763" t="s">
        <v>90</v>
      </c>
      <c r="N1763" s="2" t="str">
        <f t="shared" si="27"/>
        <v/>
      </c>
      <c r="O1763">
        <v>3.9950000000000001</v>
      </c>
      <c r="P1763">
        <v>1.77</v>
      </c>
      <c r="Q1763">
        <v>1.605</v>
      </c>
      <c r="R1763">
        <v>5</v>
      </c>
      <c r="S1763" t="str">
        <f>IF(datos_limpios[[#This Row],[Seating Capacity ]]&gt;4,"SI","NO")</f>
        <v>SI</v>
      </c>
      <c r="T1763">
        <v>45</v>
      </c>
    </row>
    <row r="1764" spans="1:20" x14ac:dyDescent="0.3">
      <c r="A1764" t="s">
        <v>26</v>
      </c>
      <c r="B1764" t="s">
        <v>1437</v>
      </c>
      <c r="C1764">
        <v>640</v>
      </c>
      <c r="D1764" s="3">
        <v>755000</v>
      </c>
      <c r="E1764" s="1">
        <f>datos_limpios[[#This Row],[Price INR   ]]*0.011</f>
        <v>8305</v>
      </c>
      <c r="F1764">
        <v>2022</v>
      </c>
      <c r="G1764">
        <v>2272</v>
      </c>
      <c r="H1764" t="s">
        <v>13</v>
      </c>
      <c r="I1764" t="s">
        <v>14</v>
      </c>
      <c r="J1764" t="s">
        <v>22</v>
      </c>
      <c r="K1764" t="s">
        <v>16</v>
      </c>
      <c r="L1764" t="s">
        <v>29</v>
      </c>
      <c r="M1764" t="s">
        <v>34</v>
      </c>
      <c r="N1764" s="2" t="str">
        <f t="shared" si="27"/>
        <v/>
      </c>
      <c r="O1764">
        <v>3.8050000000000002</v>
      </c>
      <c r="P1764">
        <v>1.68</v>
      </c>
      <c r="Q1764">
        <v>1.52</v>
      </c>
      <c r="R1764">
        <v>5</v>
      </c>
      <c r="S1764" t="str">
        <f>IF(datos_limpios[[#This Row],[Seating Capacity ]]&gt;4,"SI","NO")</f>
        <v>SI</v>
      </c>
      <c r="T1764">
        <v>37</v>
      </c>
    </row>
    <row r="1765" spans="1:20" x14ac:dyDescent="0.3">
      <c r="A1765" t="s">
        <v>26</v>
      </c>
      <c r="B1765" t="s">
        <v>1367</v>
      </c>
      <c r="C1765">
        <v>642</v>
      </c>
      <c r="D1765" s="3">
        <v>770000</v>
      </c>
      <c r="E1765" s="1">
        <f>datos_limpios[[#This Row],[Price INR   ]]*0.011</f>
        <v>8470</v>
      </c>
      <c r="F1765">
        <v>2016</v>
      </c>
      <c r="G1765">
        <v>20000</v>
      </c>
      <c r="H1765" t="s">
        <v>13</v>
      </c>
      <c r="I1765" t="s">
        <v>43</v>
      </c>
      <c r="J1765" t="s">
        <v>22</v>
      </c>
      <c r="K1765" t="s">
        <v>16</v>
      </c>
      <c r="L1765" t="s">
        <v>81</v>
      </c>
      <c r="M1765" t="s">
        <v>236</v>
      </c>
      <c r="N1765" s="2" t="str">
        <f t="shared" si="27"/>
        <v/>
      </c>
      <c r="O1765">
        <v>4.375</v>
      </c>
      <c r="P1765">
        <v>1.7</v>
      </c>
      <c r="Q1765">
        <v>1.4750000000000001</v>
      </c>
      <c r="R1765">
        <v>5</v>
      </c>
      <c r="S1765" t="str">
        <f>IF(datos_limpios[[#This Row],[Seating Capacity ]]&gt;4,"SI","NO")</f>
        <v>SI</v>
      </c>
      <c r="T1765">
        <v>43</v>
      </c>
    </row>
    <row r="1766" spans="1:20" x14ac:dyDescent="0.3">
      <c r="A1766" t="s">
        <v>26</v>
      </c>
      <c r="B1766" t="s">
        <v>695</v>
      </c>
      <c r="C1766">
        <v>643</v>
      </c>
      <c r="D1766" s="3">
        <v>775000</v>
      </c>
      <c r="E1766" s="1">
        <f>datos_limpios[[#This Row],[Price INR   ]]*0.011</f>
        <v>8525</v>
      </c>
      <c r="F1766">
        <v>2020</v>
      </c>
      <c r="G1766">
        <v>39000</v>
      </c>
      <c r="H1766" t="s">
        <v>13</v>
      </c>
      <c r="I1766" t="s">
        <v>14</v>
      </c>
      <c r="J1766" t="s">
        <v>22</v>
      </c>
      <c r="K1766" t="s">
        <v>16</v>
      </c>
      <c r="L1766" t="s">
        <v>29</v>
      </c>
      <c r="M1766" t="s">
        <v>34</v>
      </c>
      <c r="N1766" s="2" t="str">
        <f t="shared" si="27"/>
        <v/>
      </c>
      <c r="O1766">
        <v>3.9950000000000001</v>
      </c>
      <c r="P1766">
        <v>1.7749999999999999</v>
      </c>
      <c r="Q1766">
        <v>1.5049999999999999</v>
      </c>
      <c r="R1766">
        <v>5</v>
      </c>
      <c r="S1766" t="str">
        <f>IF(datos_limpios[[#This Row],[Seating Capacity ]]&gt;4,"SI","NO")</f>
        <v>SI</v>
      </c>
      <c r="T1766">
        <v>37</v>
      </c>
    </row>
    <row r="1767" spans="1:20" x14ac:dyDescent="0.3">
      <c r="A1767" t="s">
        <v>26</v>
      </c>
      <c r="B1767" t="s">
        <v>784</v>
      </c>
      <c r="C1767">
        <v>646</v>
      </c>
      <c r="D1767" s="3">
        <v>795000</v>
      </c>
      <c r="E1767" s="1">
        <f>datos_limpios[[#This Row],[Price INR   ]]*0.011</f>
        <v>8745</v>
      </c>
      <c r="F1767">
        <v>2022</v>
      </c>
      <c r="G1767">
        <v>4000</v>
      </c>
      <c r="H1767" t="s">
        <v>13</v>
      </c>
      <c r="I1767" t="s">
        <v>43</v>
      </c>
      <c r="J1767" t="s">
        <v>22</v>
      </c>
      <c r="K1767" t="s">
        <v>16</v>
      </c>
      <c r="L1767" t="s">
        <v>29</v>
      </c>
      <c r="M1767" t="s">
        <v>18</v>
      </c>
      <c r="N1767" s="2" t="str">
        <f t="shared" si="27"/>
        <v/>
      </c>
      <c r="O1767">
        <v>3.9950000000000001</v>
      </c>
      <c r="P1767">
        <v>1.7749999999999999</v>
      </c>
      <c r="Q1767">
        <v>1.5049999999999999</v>
      </c>
      <c r="R1767">
        <v>5</v>
      </c>
      <c r="S1767" t="str">
        <f>IF(datos_limpios[[#This Row],[Seating Capacity ]]&gt;4,"SI","NO")</f>
        <v>SI</v>
      </c>
      <c r="T1767">
        <v>37</v>
      </c>
    </row>
    <row r="1768" spans="1:20" x14ac:dyDescent="0.3">
      <c r="A1768" t="s">
        <v>26</v>
      </c>
      <c r="B1768" t="s">
        <v>147</v>
      </c>
      <c r="C1768">
        <v>660</v>
      </c>
      <c r="D1768" s="3">
        <v>860000</v>
      </c>
      <c r="E1768" s="1">
        <f>datos_limpios[[#This Row],[Price INR   ]]*0.011</f>
        <v>9460</v>
      </c>
      <c r="F1768">
        <v>2016</v>
      </c>
      <c r="G1768">
        <v>57983</v>
      </c>
      <c r="H1768" t="s">
        <v>13</v>
      </c>
      <c r="I1768" t="s">
        <v>14</v>
      </c>
      <c r="J1768" t="s">
        <v>22</v>
      </c>
      <c r="K1768" t="s">
        <v>16</v>
      </c>
      <c r="L1768" t="s">
        <v>81</v>
      </c>
      <c r="M1768" t="s">
        <v>82</v>
      </c>
      <c r="N1768" s="2" t="str">
        <f t="shared" si="27"/>
        <v/>
      </c>
      <c r="O1768">
        <v>4.2699999999999996</v>
      </c>
      <c r="P1768">
        <v>1.78</v>
      </c>
      <c r="Q1768">
        <v>1.63</v>
      </c>
      <c r="R1768">
        <v>5</v>
      </c>
      <c r="S1768" t="str">
        <f>IF(datos_limpios[[#This Row],[Seating Capacity ]]&gt;4,"SI","NO")</f>
        <v>SI</v>
      </c>
      <c r="T1768">
        <v>60</v>
      </c>
    </row>
    <row r="1769" spans="1:20" x14ac:dyDescent="0.3">
      <c r="A1769" t="s">
        <v>26</v>
      </c>
      <c r="B1769" t="s">
        <v>147</v>
      </c>
      <c r="C1769">
        <v>666</v>
      </c>
      <c r="D1769" s="3">
        <v>885000</v>
      </c>
      <c r="E1769" s="1">
        <f>datos_limpios[[#This Row],[Price INR   ]]*0.011</f>
        <v>9735</v>
      </c>
      <c r="F1769">
        <v>2016</v>
      </c>
      <c r="G1769">
        <v>57983</v>
      </c>
      <c r="H1769" t="s">
        <v>13</v>
      </c>
      <c r="I1769" t="s">
        <v>14</v>
      </c>
      <c r="J1769" t="s">
        <v>22</v>
      </c>
      <c r="K1769" t="s">
        <v>16</v>
      </c>
      <c r="L1769" t="s">
        <v>81</v>
      </c>
      <c r="M1769" t="s">
        <v>82</v>
      </c>
      <c r="N1769" s="2" t="str">
        <f t="shared" si="27"/>
        <v/>
      </c>
      <c r="O1769">
        <v>4.2699999999999996</v>
      </c>
      <c r="P1769">
        <v>1.78</v>
      </c>
      <c r="Q1769">
        <v>1.63</v>
      </c>
      <c r="R1769">
        <v>5</v>
      </c>
      <c r="S1769" t="str">
        <f>IF(datos_limpios[[#This Row],[Seating Capacity ]]&gt;4,"SI","NO")</f>
        <v>SI</v>
      </c>
      <c r="T1769">
        <v>60</v>
      </c>
    </row>
    <row r="1770" spans="1:20" x14ac:dyDescent="0.3">
      <c r="A1770" t="s">
        <v>26</v>
      </c>
      <c r="B1770" t="s">
        <v>147</v>
      </c>
      <c r="C1770">
        <v>670</v>
      </c>
      <c r="D1770" s="3">
        <v>891000</v>
      </c>
      <c r="E1770" s="1">
        <f>datos_limpios[[#This Row],[Price INR   ]]*0.011</f>
        <v>9801</v>
      </c>
      <c r="F1770">
        <v>2016</v>
      </c>
      <c r="G1770">
        <v>47000</v>
      </c>
      <c r="H1770" t="s">
        <v>13</v>
      </c>
      <c r="I1770" t="s">
        <v>14</v>
      </c>
      <c r="J1770" t="s">
        <v>22</v>
      </c>
      <c r="K1770" t="s">
        <v>16</v>
      </c>
      <c r="L1770" t="s">
        <v>81</v>
      </c>
      <c r="M1770" t="s">
        <v>82</v>
      </c>
      <c r="N1770" s="2" t="str">
        <f t="shared" si="27"/>
        <v/>
      </c>
      <c r="O1770">
        <v>4.2699999999999996</v>
      </c>
      <c r="P1770">
        <v>1.78</v>
      </c>
      <c r="Q1770">
        <v>1.63</v>
      </c>
      <c r="R1770">
        <v>5</v>
      </c>
      <c r="S1770" t="str">
        <f>IF(datos_limpios[[#This Row],[Seating Capacity ]]&gt;4,"SI","NO")</f>
        <v>SI</v>
      </c>
      <c r="T1770">
        <v>60</v>
      </c>
    </row>
    <row r="1771" spans="1:20" x14ac:dyDescent="0.3">
      <c r="A1771" t="s">
        <v>26</v>
      </c>
      <c r="B1771" t="s">
        <v>784</v>
      </c>
      <c r="C1771">
        <v>671</v>
      </c>
      <c r="D1771" s="3">
        <v>894999</v>
      </c>
      <c r="E1771" s="1">
        <f>datos_limpios[[#This Row],[Price INR   ]]*0.011</f>
        <v>9844.9889999999996</v>
      </c>
      <c r="F1771">
        <v>2021</v>
      </c>
      <c r="G1771">
        <v>25000</v>
      </c>
      <c r="H1771" t="s">
        <v>13</v>
      </c>
      <c r="I1771" t="s">
        <v>43</v>
      </c>
      <c r="J1771" t="s">
        <v>22</v>
      </c>
      <c r="K1771" t="s">
        <v>16</v>
      </c>
      <c r="L1771" t="s">
        <v>29</v>
      </c>
      <c r="M1771" t="s">
        <v>18</v>
      </c>
      <c r="N1771" s="2" t="str">
        <f t="shared" si="27"/>
        <v/>
      </c>
      <c r="O1771">
        <v>3.9950000000000001</v>
      </c>
      <c r="P1771">
        <v>1.7749999999999999</v>
      </c>
      <c r="Q1771">
        <v>1.5049999999999999</v>
      </c>
      <c r="R1771">
        <v>5</v>
      </c>
      <c r="S1771" t="str">
        <f>IF(datos_limpios[[#This Row],[Seating Capacity ]]&gt;4,"SI","NO")</f>
        <v>SI</v>
      </c>
      <c r="T1771">
        <v>37</v>
      </c>
    </row>
    <row r="1772" spans="1:20" x14ac:dyDescent="0.3">
      <c r="A1772" t="s">
        <v>26</v>
      </c>
      <c r="B1772" t="s">
        <v>465</v>
      </c>
      <c r="C1772">
        <v>685</v>
      </c>
      <c r="D1772" s="3">
        <v>1000000</v>
      </c>
      <c r="E1772" s="1">
        <f>datos_limpios[[#This Row],[Price INR   ]]*0.011</f>
        <v>11000</v>
      </c>
      <c r="F1772">
        <v>2018</v>
      </c>
      <c r="G1772">
        <v>42000</v>
      </c>
      <c r="H1772" t="s">
        <v>13</v>
      </c>
      <c r="I1772" t="s">
        <v>43</v>
      </c>
      <c r="J1772" t="s">
        <v>22</v>
      </c>
      <c r="K1772" t="s">
        <v>16</v>
      </c>
      <c r="L1772" t="s">
        <v>81</v>
      </c>
      <c r="M1772" t="s">
        <v>82</v>
      </c>
      <c r="N1772" s="2" t="str">
        <f t="shared" si="27"/>
        <v/>
      </c>
      <c r="O1772">
        <v>4.2699999999999996</v>
      </c>
      <c r="P1772">
        <v>1.78</v>
      </c>
      <c r="Q1772">
        <v>1.63</v>
      </c>
      <c r="R1772">
        <v>5</v>
      </c>
      <c r="S1772" t="str">
        <f>IF(datos_limpios[[#This Row],[Seating Capacity ]]&gt;4,"SI","NO")</f>
        <v>SI</v>
      </c>
      <c r="T1772">
        <v>60</v>
      </c>
    </row>
    <row r="1773" spans="1:20" x14ac:dyDescent="0.3">
      <c r="A1773" t="s">
        <v>26</v>
      </c>
      <c r="B1773" t="s">
        <v>266</v>
      </c>
      <c r="C1773">
        <v>690</v>
      </c>
      <c r="D1773" s="3">
        <v>1050000</v>
      </c>
      <c r="E1773" s="1">
        <f>datos_limpios[[#This Row],[Price INR   ]]*0.011</f>
        <v>11550</v>
      </c>
      <c r="F1773">
        <v>2020</v>
      </c>
      <c r="G1773">
        <v>16282</v>
      </c>
      <c r="H1773" t="s">
        <v>13</v>
      </c>
      <c r="I1773" t="s">
        <v>43</v>
      </c>
      <c r="J1773" t="s">
        <v>22</v>
      </c>
      <c r="K1773" t="s">
        <v>16</v>
      </c>
      <c r="L1773" t="s">
        <v>72</v>
      </c>
      <c r="M1773" t="s">
        <v>90</v>
      </c>
      <c r="N1773" s="2" t="str">
        <f t="shared" si="27"/>
        <v/>
      </c>
      <c r="O1773">
        <v>3.9950000000000001</v>
      </c>
      <c r="P1773">
        <v>1.7749999999999999</v>
      </c>
      <c r="Q1773">
        <v>1.5049999999999999</v>
      </c>
      <c r="R1773">
        <v>5</v>
      </c>
      <c r="S1773" t="str">
        <f>IF(datos_limpios[[#This Row],[Seating Capacity ]]&gt;4,"SI","NO")</f>
        <v>SI</v>
      </c>
      <c r="T1773">
        <v>37</v>
      </c>
    </row>
    <row r="1774" spans="1:20" x14ac:dyDescent="0.3">
      <c r="A1774" t="s">
        <v>26</v>
      </c>
      <c r="B1774" t="s">
        <v>1146</v>
      </c>
      <c r="C1774">
        <v>692</v>
      </c>
      <c r="D1774" s="3">
        <v>1050000</v>
      </c>
      <c r="E1774" s="1">
        <f>datos_limpios[[#This Row],[Price INR   ]]*0.011</f>
        <v>11550</v>
      </c>
      <c r="F1774">
        <v>2018</v>
      </c>
      <c r="G1774">
        <v>34841</v>
      </c>
      <c r="H1774" t="s">
        <v>13</v>
      </c>
      <c r="I1774" t="s">
        <v>14</v>
      </c>
      <c r="J1774" t="s">
        <v>22</v>
      </c>
      <c r="K1774" t="s">
        <v>16</v>
      </c>
      <c r="L1774" t="s">
        <v>81</v>
      </c>
      <c r="M1774" t="s">
        <v>82</v>
      </c>
      <c r="N1774" s="2" t="str">
        <f t="shared" si="27"/>
        <v/>
      </c>
      <c r="O1774">
        <v>4.2699999999999996</v>
      </c>
      <c r="P1774">
        <v>1.78</v>
      </c>
      <c r="Q1774">
        <v>1.665</v>
      </c>
      <c r="R1774">
        <v>5</v>
      </c>
      <c r="S1774" t="str">
        <f>IF(datos_limpios[[#This Row],[Seating Capacity ]]&gt;4,"SI","NO")</f>
        <v>SI</v>
      </c>
      <c r="T1774">
        <v>55</v>
      </c>
    </row>
    <row r="1775" spans="1:20" x14ac:dyDescent="0.3">
      <c r="A1775" t="s">
        <v>26</v>
      </c>
      <c r="B1775" t="s">
        <v>1018</v>
      </c>
      <c r="C1775">
        <v>694</v>
      </c>
      <c r="D1775" s="3">
        <v>1070000</v>
      </c>
      <c r="E1775" s="1">
        <f>datos_limpios[[#This Row],[Price INR   ]]*0.011</f>
        <v>11770</v>
      </c>
      <c r="F1775">
        <v>2021</v>
      </c>
      <c r="G1775">
        <v>8800</v>
      </c>
      <c r="H1775" t="s">
        <v>13</v>
      </c>
      <c r="I1775" t="s">
        <v>14</v>
      </c>
      <c r="J1775" t="s">
        <v>22</v>
      </c>
      <c r="K1775" t="s">
        <v>16</v>
      </c>
      <c r="L1775" t="s">
        <v>72</v>
      </c>
      <c r="M1775" t="s">
        <v>90</v>
      </c>
      <c r="N1775" s="2" t="str">
        <f t="shared" si="27"/>
        <v/>
      </c>
      <c r="O1775">
        <v>3.9950000000000001</v>
      </c>
      <c r="P1775">
        <v>1.77</v>
      </c>
      <c r="Q1775">
        <v>1.605</v>
      </c>
      <c r="R1775">
        <v>5</v>
      </c>
      <c r="S1775" t="str">
        <f>IF(datos_limpios[[#This Row],[Seating Capacity ]]&gt;4,"SI","NO")</f>
        <v>SI</v>
      </c>
      <c r="T1775">
        <v>45</v>
      </c>
    </row>
    <row r="1776" spans="1:20" x14ac:dyDescent="0.3">
      <c r="A1776" t="s">
        <v>26</v>
      </c>
      <c r="B1776" t="s">
        <v>465</v>
      </c>
      <c r="C1776">
        <v>695</v>
      </c>
      <c r="D1776" s="3">
        <v>1074000</v>
      </c>
      <c r="E1776" s="1">
        <f>datos_limpios[[#This Row],[Price INR   ]]*0.011</f>
        <v>11814</v>
      </c>
      <c r="F1776">
        <v>2017</v>
      </c>
      <c r="G1776">
        <v>50050</v>
      </c>
      <c r="H1776" t="s">
        <v>13</v>
      </c>
      <c r="I1776" t="s">
        <v>43</v>
      </c>
      <c r="J1776" t="s">
        <v>22</v>
      </c>
      <c r="K1776" t="s">
        <v>16</v>
      </c>
      <c r="L1776" t="s">
        <v>81</v>
      </c>
      <c r="M1776" t="s">
        <v>82</v>
      </c>
      <c r="N1776" s="2" t="str">
        <f t="shared" si="27"/>
        <v/>
      </c>
      <c r="O1776">
        <v>4.2699999999999996</v>
      </c>
      <c r="P1776">
        <v>1.78</v>
      </c>
      <c r="Q1776">
        <v>1.63</v>
      </c>
      <c r="R1776">
        <v>5</v>
      </c>
      <c r="S1776" t="str">
        <f>IF(datos_limpios[[#This Row],[Seating Capacity ]]&gt;4,"SI","NO")</f>
        <v>SI</v>
      </c>
      <c r="T1776">
        <v>60</v>
      </c>
    </row>
    <row r="1777" spans="1:20" x14ac:dyDescent="0.3">
      <c r="A1777" t="s">
        <v>26</v>
      </c>
      <c r="B1777" t="s">
        <v>291</v>
      </c>
      <c r="C1777">
        <v>696</v>
      </c>
      <c r="D1777" s="3">
        <v>1075000</v>
      </c>
      <c r="E1777" s="1">
        <f>datos_limpios[[#This Row],[Price INR   ]]*0.011</f>
        <v>11825</v>
      </c>
      <c r="F1777">
        <v>2019</v>
      </c>
      <c r="G1777">
        <v>45000</v>
      </c>
      <c r="H1777" t="s">
        <v>13</v>
      </c>
      <c r="I1777" t="s">
        <v>43</v>
      </c>
      <c r="J1777" t="s">
        <v>22</v>
      </c>
      <c r="K1777" t="s">
        <v>16</v>
      </c>
      <c r="L1777" t="s">
        <v>81</v>
      </c>
      <c r="M1777" t="s">
        <v>82</v>
      </c>
      <c r="N1777" s="2" t="str">
        <f t="shared" si="27"/>
        <v/>
      </c>
      <c r="O1777">
        <v>4.2699999999999996</v>
      </c>
      <c r="P1777">
        <v>1.78</v>
      </c>
      <c r="Q1777">
        <v>1.665</v>
      </c>
      <c r="R1777">
        <v>5</v>
      </c>
      <c r="S1777" t="str">
        <f>IF(datos_limpios[[#This Row],[Seating Capacity ]]&gt;4,"SI","NO")</f>
        <v>SI</v>
      </c>
      <c r="T1777">
        <v>55</v>
      </c>
    </row>
    <row r="1778" spans="1:20" x14ac:dyDescent="0.3">
      <c r="A1778" t="s">
        <v>26</v>
      </c>
      <c r="B1778" t="s">
        <v>1150</v>
      </c>
      <c r="C1778">
        <v>697</v>
      </c>
      <c r="D1778" s="3">
        <v>1075000</v>
      </c>
      <c r="E1778" s="1">
        <f>datos_limpios[[#This Row],[Price INR   ]]*0.011</f>
        <v>11825</v>
      </c>
      <c r="F1778">
        <v>2021</v>
      </c>
      <c r="G1778">
        <v>12020</v>
      </c>
      <c r="H1778" t="s">
        <v>13</v>
      </c>
      <c r="I1778" t="s">
        <v>43</v>
      </c>
      <c r="J1778" t="s">
        <v>22</v>
      </c>
      <c r="K1778" t="s">
        <v>16</v>
      </c>
      <c r="L1778" t="s">
        <v>29</v>
      </c>
      <c r="M1778" t="s">
        <v>18</v>
      </c>
      <c r="N1778" s="2" t="str">
        <f t="shared" si="27"/>
        <v/>
      </c>
      <c r="O1778">
        <v>3.9950000000000001</v>
      </c>
      <c r="P1778">
        <v>1.7749999999999999</v>
      </c>
      <c r="Q1778">
        <v>1.5049999999999999</v>
      </c>
      <c r="R1778">
        <v>5</v>
      </c>
      <c r="S1778" t="str">
        <f>IF(datos_limpios[[#This Row],[Seating Capacity ]]&gt;4,"SI","NO")</f>
        <v>SI</v>
      </c>
      <c r="T1778">
        <v>37</v>
      </c>
    </row>
    <row r="1779" spans="1:20" x14ac:dyDescent="0.3">
      <c r="A1779" t="s">
        <v>26</v>
      </c>
      <c r="B1779" t="s">
        <v>738</v>
      </c>
      <c r="C1779">
        <v>703</v>
      </c>
      <c r="D1779" s="3">
        <v>1090000</v>
      </c>
      <c r="E1779" s="1">
        <f>datos_limpios[[#This Row],[Price INR   ]]*0.011</f>
        <v>11990</v>
      </c>
      <c r="F1779">
        <v>2020</v>
      </c>
      <c r="G1779">
        <v>26200</v>
      </c>
      <c r="H1779" t="s">
        <v>13</v>
      </c>
      <c r="I1779" t="s">
        <v>43</v>
      </c>
      <c r="J1779" t="s">
        <v>22</v>
      </c>
      <c r="K1779" t="s">
        <v>16</v>
      </c>
      <c r="L1779" t="s">
        <v>72</v>
      </c>
      <c r="M1779" t="s">
        <v>90</v>
      </c>
      <c r="N1779" s="2" t="str">
        <f t="shared" si="27"/>
        <v/>
      </c>
      <c r="O1779">
        <v>3.9950000000000001</v>
      </c>
      <c r="P1779">
        <v>1.77</v>
      </c>
      <c r="Q1779">
        <v>1.605</v>
      </c>
      <c r="R1779">
        <v>5</v>
      </c>
      <c r="S1779" t="str">
        <f>IF(datos_limpios[[#This Row],[Seating Capacity ]]&gt;4,"SI","NO")</f>
        <v>SI</v>
      </c>
      <c r="T1779">
        <v>45</v>
      </c>
    </row>
    <row r="1780" spans="1:20" x14ac:dyDescent="0.3">
      <c r="A1780" t="s">
        <v>26</v>
      </c>
      <c r="B1780" t="s">
        <v>1132</v>
      </c>
      <c r="C1780">
        <v>713</v>
      </c>
      <c r="D1780" s="3">
        <v>1125000</v>
      </c>
      <c r="E1780" s="1">
        <f>datos_limpios[[#This Row],[Price INR   ]]*0.011</f>
        <v>12375</v>
      </c>
      <c r="F1780">
        <v>2019</v>
      </c>
      <c r="G1780">
        <v>50000</v>
      </c>
      <c r="H1780" t="s">
        <v>13</v>
      </c>
      <c r="I1780" t="s">
        <v>43</v>
      </c>
      <c r="J1780" t="s">
        <v>22</v>
      </c>
      <c r="K1780" t="s">
        <v>16</v>
      </c>
      <c r="L1780" t="s">
        <v>81</v>
      </c>
      <c r="M1780" t="s">
        <v>236</v>
      </c>
      <c r="N1780" s="2" t="str">
        <f t="shared" si="27"/>
        <v/>
      </c>
      <c r="O1780">
        <v>4.37</v>
      </c>
      <c r="P1780">
        <v>1.7</v>
      </c>
      <c r="Q1780">
        <v>1.4750000000000001</v>
      </c>
      <c r="R1780">
        <v>5</v>
      </c>
      <c r="S1780" t="str">
        <f>IF(datos_limpios[[#This Row],[Seating Capacity ]]&gt;4,"SI","NO")</f>
        <v>SI</v>
      </c>
      <c r="T1780">
        <v>43</v>
      </c>
    </row>
    <row r="1781" spans="1:20" x14ac:dyDescent="0.3">
      <c r="A1781" t="s">
        <v>26</v>
      </c>
      <c r="B1781" t="s">
        <v>1327</v>
      </c>
      <c r="C1781">
        <v>714</v>
      </c>
      <c r="D1781" s="3">
        <v>1130000</v>
      </c>
      <c r="E1781" s="1">
        <f>datos_limpios[[#This Row],[Price INR   ]]*0.011</f>
        <v>12430</v>
      </c>
      <c r="F1781">
        <v>2020</v>
      </c>
      <c r="G1781">
        <v>12905</v>
      </c>
      <c r="H1781" t="s">
        <v>13</v>
      </c>
      <c r="I1781" t="s">
        <v>14</v>
      </c>
      <c r="J1781" t="s">
        <v>22</v>
      </c>
      <c r="K1781" t="s">
        <v>16</v>
      </c>
      <c r="L1781" t="s">
        <v>72</v>
      </c>
      <c r="M1781" t="s">
        <v>90</v>
      </c>
      <c r="N1781" s="2" t="str">
        <f t="shared" si="27"/>
        <v/>
      </c>
      <c r="O1781">
        <v>3.9950000000000001</v>
      </c>
      <c r="P1781">
        <v>1.7749999999999999</v>
      </c>
      <c r="Q1781">
        <v>1.5049999999999999</v>
      </c>
      <c r="R1781">
        <v>5</v>
      </c>
      <c r="S1781" t="str">
        <f>IF(datos_limpios[[#This Row],[Seating Capacity ]]&gt;4,"SI","NO")</f>
        <v>SI</v>
      </c>
      <c r="T1781">
        <v>37</v>
      </c>
    </row>
    <row r="1782" spans="1:20" x14ac:dyDescent="0.3">
      <c r="A1782" t="s">
        <v>26</v>
      </c>
      <c r="B1782" t="s">
        <v>1085</v>
      </c>
      <c r="C1782">
        <v>718</v>
      </c>
      <c r="D1782" s="3">
        <v>1175000</v>
      </c>
      <c r="E1782" s="1">
        <f>datos_limpios[[#This Row],[Price INR   ]]*0.011</f>
        <v>12925</v>
      </c>
      <c r="F1782">
        <v>2017</v>
      </c>
      <c r="G1782">
        <v>24000</v>
      </c>
      <c r="H1782" t="s">
        <v>13</v>
      </c>
      <c r="I1782" t="s">
        <v>43</v>
      </c>
      <c r="J1782" t="s">
        <v>22</v>
      </c>
      <c r="K1782" t="s">
        <v>16</v>
      </c>
      <c r="L1782" t="s">
        <v>311</v>
      </c>
      <c r="M1782" t="s">
        <v>1086</v>
      </c>
      <c r="N1782" s="2" t="str">
        <f t="shared" si="27"/>
        <v/>
      </c>
      <c r="O1782">
        <v>4.62</v>
      </c>
      <c r="P1782">
        <v>1.8</v>
      </c>
      <c r="Q1782">
        <v>1.4650000000000001</v>
      </c>
      <c r="R1782">
        <v>5</v>
      </c>
      <c r="S1782" t="str">
        <f>IF(datos_limpios[[#This Row],[Seating Capacity ]]&gt;4,"SI","NO")</f>
        <v>SI</v>
      </c>
      <c r="T1782">
        <v>50</v>
      </c>
    </row>
    <row r="1783" spans="1:20" x14ac:dyDescent="0.3">
      <c r="A1783" t="s">
        <v>26</v>
      </c>
      <c r="B1783" t="s">
        <v>1132</v>
      </c>
      <c r="C1783">
        <v>723</v>
      </c>
      <c r="D1783" s="3">
        <v>1180000</v>
      </c>
      <c r="E1783" s="1">
        <f>datos_limpios[[#This Row],[Price INR   ]]*0.011</f>
        <v>12980</v>
      </c>
      <c r="F1783">
        <v>2019</v>
      </c>
      <c r="G1783">
        <v>38000</v>
      </c>
      <c r="H1783" t="s">
        <v>13</v>
      </c>
      <c r="I1783" t="s">
        <v>43</v>
      </c>
      <c r="J1783" t="s">
        <v>22</v>
      </c>
      <c r="K1783" t="s">
        <v>16</v>
      </c>
      <c r="L1783" t="s">
        <v>81</v>
      </c>
      <c r="M1783" t="s">
        <v>236</v>
      </c>
      <c r="N1783" s="2" t="str">
        <f t="shared" si="27"/>
        <v/>
      </c>
      <c r="O1783">
        <v>4.37</v>
      </c>
      <c r="P1783">
        <v>1.7</v>
      </c>
      <c r="Q1783">
        <v>1.4750000000000001</v>
      </c>
      <c r="R1783">
        <v>5</v>
      </c>
      <c r="S1783" t="str">
        <f>IF(datos_limpios[[#This Row],[Seating Capacity ]]&gt;4,"SI","NO")</f>
        <v>SI</v>
      </c>
      <c r="T1783">
        <v>43</v>
      </c>
    </row>
    <row r="1784" spans="1:20" x14ac:dyDescent="0.3">
      <c r="A1784" t="s">
        <v>26</v>
      </c>
      <c r="B1784" t="s">
        <v>102</v>
      </c>
      <c r="C1784">
        <v>724</v>
      </c>
      <c r="D1784" s="3">
        <v>1185000</v>
      </c>
      <c r="E1784" s="1">
        <f>datos_limpios[[#This Row],[Price INR   ]]*0.011</f>
        <v>13035</v>
      </c>
      <c r="F1784">
        <v>2021</v>
      </c>
      <c r="G1784">
        <v>10700</v>
      </c>
      <c r="H1784" t="s">
        <v>13</v>
      </c>
      <c r="I1784" t="s">
        <v>14</v>
      </c>
      <c r="J1784" t="s">
        <v>22</v>
      </c>
      <c r="K1784" t="s">
        <v>16</v>
      </c>
      <c r="L1784" t="s">
        <v>72</v>
      </c>
      <c r="M1784" t="s">
        <v>90</v>
      </c>
      <c r="N1784" s="2" t="str">
        <f t="shared" si="27"/>
        <v/>
      </c>
      <c r="O1784">
        <v>3.9950000000000001</v>
      </c>
      <c r="P1784">
        <v>1.77</v>
      </c>
      <c r="Q1784">
        <v>1.605</v>
      </c>
      <c r="R1784">
        <v>5</v>
      </c>
      <c r="S1784" t="str">
        <f>IF(datos_limpios[[#This Row],[Seating Capacity ]]&gt;4,"SI","NO")</f>
        <v>SI</v>
      </c>
      <c r="T1784">
        <v>45</v>
      </c>
    </row>
    <row r="1785" spans="1:20" x14ac:dyDescent="0.3">
      <c r="A1785" t="s">
        <v>26</v>
      </c>
      <c r="B1785" t="s">
        <v>465</v>
      </c>
      <c r="C1785">
        <v>730</v>
      </c>
      <c r="D1785" s="3">
        <v>1260000</v>
      </c>
      <c r="E1785" s="1">
        <f>datos_limpios[[#This Row],[Price INR   ]]*0.011</f>
        <v>13860</v>
      </c>
      <c r="F1785">
        <v>2018</v>
      </c>
      <c r="G1785">
        <v>33500</v>
      </c>
      <c r="H1785" t="s">
        <v>13</v>
      </c>
      <c r="I1785" t="s">
        <v>43</v>
      </c>
      <c r="J1785" t="s">
        <v>22</v>
      </c>
      <c r="K1785" t="s">
        <v>16</v>
      </c>
      <c r="L1785" t="s">
        <v>81</v>
      </c>
      <c r="M1785" t="s">
        <v>82</v>
      </c>
      <c r="N1785" s="2" t="str">
        <f t="shared" si="27"/>
        <v/>
      </c>
      <c r="O1785">
        <v>4.2699999999999996</v>
      </c>
      <c r="P1785">
        <v>1.78</v>
      </c>
      <c r="Q1785">
        <v>1.63</v>
      </c>
      <c r="R1785">
        <v>5</v>
      </c>
      <c r="S1785" t="str">
        <f>IF(datos_limpios[[#This Row],[Seating Capacity ]]&gt;4,"SI","NO")</f>
        <v>SI</v>
      </c>
      <c r="T1785">
        <v>60</v>
      </c>
    </row>
    <row r="1786" spans="1:20" x14ac:dyDescent="0.3">
      <c r="A1786" t="s">
        <v>26</v>
      </c>
      <c r="B1786" t="s">
        <v>465</v>
      </c>
      <c r="C1786">
        <v>735</v>
      </c>
      <c r="D1786" s="3">
        <v>1299000</v>
      </c>
      <c r="E1786" s="1">
        <f>datos_limpios[[#This Row],[Price INR   ]]*0.011</f>
        <v>14289</v>
      </c>
      <c r="F1786">
        <v>2018</v>
      </c>
      <c r="G1786">
        <v>50000</v>
      </c>
      <c r="H1786" t="s">
        <v>13</v>
      </c>
      <c r="I1786" t="s">
        <v>43</v>
      </c>
      <c r="J1786" t="s">
        <v>22</v>
      </c>
      <c r="K1786" t="s">
        <v>16</v>
      </c>
      <c r="L1786" t="s">
        <v>81</v>
      </c>
      <c r="M1786" t="s">
        <v>82</v>
      </c>
      <c r="N1786" s="2" t="str">
        <f t="shared" si="27"/>
        <v/>
      </c>
      <c r="O1786">
        <v>4.2699999999999996</v>
      </c>
      <c r="P1786">
        <v>1.78</v>
      </c>
      <c r="Q1786">
        <v>1.63</v>
      </c>
      <c r="R1786">
        <v>5</v>
      </c>
      <c r="S1786" t="str">
        <f>IF(datos_limpios[[#This Row],[Seating Capacity ]]&gt;4,"SI","NO")</f>
        <v>SI</v>
      </c>
      <c r="T1786">
        <v>60</v>
      </c>
    </row>
    <row r="1787" spans="1:20" x14ac:dyDescent="0.3">
      <c r="A1787" t="s">
        <v>26</v>
      </c>
      <c r="B1787" t="s">
        <v>291</v>
      </c>
      <c r="C1787">
        <v>739</v>
      </c>
      <c r="D1787" s="3">
        <v>1390000</v>
      </c>
      <c r="E1787" s="1">
        <f>datos_limpios[[#This Row],[Price INR   ]]*0.011</f>
        <v>15290</v>
      </c>
      <c r="F1787">
        <v>2019</v>
      </c>
      <c r="G1787">
        <v>29096</v>
      </c>
      <c r="H1787" t="s">
        <v>13</v>
      </c>
      <c r="I1787" t="s">
        <v>43</v>
      </c>
      <c r="J1787" t="s">
        <v>22</v>
      </c>
      <c r="K1787" t="s">
        <v>16</v>
      </c>
      <c r="L1787" t="s">
        <v>81</v>
      </c>
      <c r="M1787" t="s">
        <v>82</v>
      </c>
      <c r="N1787" s="2" t="str">
        <f t="shared" si="27"/>
        <v/>
      </c>
      <c r="O1787">
        <v>4.2699999999999996</v>
      </c>
      <c r="P1787">
        <v>1.78</v>
      </c>
      <c r="Q1787">
        <v>1.665</v>
      </c>
      <c r="R1787">
        <v>5</v>
      </c>
      <c r="S1787" t="str">
        <f>IF(datos_limpios[[#This Row],[Seating Capacity ]]&gt;4,"SI","NO")</f>
        <v>SI</v>
      </c>
      <c r="T1787">
        <v>55</v>
      </c>
    </row>
    <row r="1788" spans="1:20" x14ac:dyDescent="0.3">
      <c r="A1788" t="s">
        <v>26</v>
      </c>
      <c r="B1788" t="s">
        <v>465</v>
      </c>
      <c r="C1788">
        <v>740</v>
      </c>
      <c r="D1788" s="3">
        <v>1400000</v>
      </c>
      <c r="E1788" s="1">
        <f>datos_limpios[[#This Row],[Price INR   ]]*0.011</f>
        <v>15400</v>
      </c>
      <c r="F1788">
        <v>2019</v>
      </c>
      <c r="G1788">
        <v>13000</v>
      </c>
      <c r="H1788" t="s">
        <v>13</v>
      </c>
      <c r="I1788" t="s">
        <v>43</v>
      </c>
      <c r="J1788" t="s">
        <v>22</v>
      </c>
      <c r="K1788" t="s">
        <v>16</v>
      </c>
      <c r="L1788" t="s">
        <v>81</v>
      </c>
      <c r="M1788" t="s">
        <v>82</v>
      </c>
      <c r="N1788" s="2" t="str">
        <f t="shared" si="27"/>
        <v/>
      </c>
      <c r="O1788">
        <v>4.2699999999999996</v>
      </c>
      <c r="P1788">
        <v>1.78</v>
      </c>
      <c r="Q1788">
        <v>1.63</v>
      </c>
      <c r="R1788">
        <v>5</v>
      </c>
      <c r="S1788" t="str">
        <f>IF(datos_limpios[[#This Row],[Seating Capacity ]]&gt;4,"SI","NO")</f>
        <v>SI</v>
      </c>
      <c r="T1788">
        <v>60</v>
      </c>
    </row>
    <row r="1789" spans="1:20" x14ac:dyDescent="0.3">
      <c r="A1789" t="s">
        <v>26</v>
      </c>
      <c r="B1789" t="s">
        <v>291</v>
      </c>
      <c r="C1789">
        <v>743</v>
      </c>
      <c r="D1789" s="3">
        <v>1475000</v>
      </c>
      <c r="E1789" s="1">
        <f>datos_limpios[[#This Row],[Price INR   ]]*0.011</f>
        <v>16224.999999999998</v>
      </c>
      <c r="F1789">
        <v>2019</v>
      </c>
      <c r="G1789">
        <v>9576</v>
      </c>
      <c r="H1789" t="s">
        <v>13</v>
      </c>
      <c r="I1789" t="s">
        <v>43</v>
      </c>
      <c r="J1789" t="s">
        <v>22</v>
      </c>
      <c r="K1789" t="s">
        <v>16</v>
      </c>
      <c r="L1789" t="s">
        <v>81</v>
      </c>
      <c r="M1789" t="s">
        <v>82</v>
      </c>
      <c r="N1789" s="2" t="str">
        <f t="shared" si="27"/>
        <v/>
      </c>
      <c r="O1789">
        <v>4.2699999999999996</v>
      </c>
      <c r="P1789">
        <v>1.78</v>
      </c>
      <c r="Q1789">
        <v>1.665</v>
      </c>
      <c r="R1789">
        <v>5</v>
      </c>
      <c r="S1789" t="str">
        <f>IF(datos_limpios[[#This Row],[Seating Capacity ]]&gt;4,"SI","NO")</f>
        <v>SI</v>
      </c>
      <c r="T1789">
        <v>55</v>
      </c>
    </row>
    <row r="1790" spans="1:20" x14ac:dyDescent="0.3">
      <c r="A1790" t="s">
        <v>26</v>
      </c>
      <c r="B1790" t="s">
        <v>606</v>
      </c>
      <c r="C1790">
        <v>751</v>
      </c>
      <c r="D1790" s="3">
        <v>1748999</v>
      </c>
      <c r="E1790" s="1">
        <f>datos_limpios[[#This Row],[Price INR   ]]*0.011</f>
        <v>19238.988999999998</v>
      </c>
      <c r="F1790">
        <v>2022</v>
      </c>
      <c r="G1790">
        <v>2670</v>
      </c>
      <c r="H1790" t="s">
        <v>13</v>
      </c>
      <c r="I1790" t="s">
        <v>43</v>
      </c>
      <c r="J1790" t="s">
        <v>22</v>
      </c>
      <c r="K1790" t="s">
        <v>16</v>
      </c>
      <c r="L1790" t="s">
        <v>169</v>
      </c>
      <c r="M1790" t="s">
        <v>607</v>
      </c>
      <c r="N1790" s="2" t="str">
        <f t="shared" si="27"/>
        <v/>
      </c>
      <c r="O1790">
        <v>4.3</v>
      </c>
      <c r="P1790">
        <v>1.79</v>
      </c>
      <c r="Q1790">
        <v>1.635</v>
      </c>
      <c r="R1790">
        <v>5</v>
      </c>
      <c r="S1790" t="str">
        <f>IF(datos_limpios[[#This Row],[Seating Capacity ]]&gt;4,"SI","NO")</f>
        <v>SI</v>
      </c>
      <c r="T1790">
        <v>50</v>
      </c>
    </row>
    <row r="1791" spans="1:20" x14ac:dyDescent="0.3">
      <c r="A1791" t="s">
        <v>26</v>
      </c>
      <c r="B1791" t="s">
        <v>270</v>
      </c>
      <c r="C1791">
        <v>753</v>
      </c>
      <c r="D1791" s="3">
        <v>1750000</v>
      </c>
      <c r="E1791" s="1">
        <f>datos_limpios[[#This Row],[Price INR   ]]*0.011</f>
        <v>19250</v>
      </c>
      <c r="F1791">
        <v>2022</v>
      </c>
      <c r="G1791">
        <v>23000</v>
      </c>
      <c r="H1791" t="s">
        <v>13</v>
      </c>
      <c r="I1791" t="s">
        <v>43</v>
      </c>
      <c r="J1791" t="s">
        <v>22</v>
      </c>
      <c r="K1791" t="s">
        <v>16</v>
      </c>
      <c r="L1791" t="s">
        <v>271</v>
      </c>
      <c r="M1791" t="s">
        <v>272</v>
      </c>
      <c r="N1791" s="2" t="str">
        <f t="shared" si="27"/>
        <v/>
      </c>
      <c r="O1791">
        <v>4.3</v>
      </c>
      <c r="P1791">
        <v>1.79</v>
      </c>
      <c r="Q1791">
        <v>1.635</v>
      </c>
      <c r="R1791">
        <v>5</v>
      </c>
      <c r="S1791" t="str">
        <f>IF(datos_limpios[[#This Row],[Seating Capacity ]]&gt;4,"SI","NO")</f>
        <v>SI</v>
      </c>
      <c r="T1791">
        <v>50</v>
      </c>
    </row>
    <row r="1792" spans="1:20" x14ac:dyDescent="0.3">
      <c r="A1792" t="s">
        <v>26</v>
      </c>
      <c r="B1792" t="s">
        <v>270</v>
      </c>
      <c r="C1792">
        <v>757</v>
      </c>
      <c r="D1792" s="3">
        <v>1825000</v>
      </c>
      <c r="E1792" s="1">
        <f>datos_limpios[[#This Row],[Price INR   ]]*0.011</f>
        <v>20075</v>
      </c>
      <c r="F1792">
        <v>2021</v>
      </c>
      <c r="G1792">
        <v>45000</v>
      </c>
      <c r="H1792" t="s">
        <v>13</v>
      </c>
      <c r="I1792" t="s">
        <v>43</v>
      </c>
      <c r="J1792" t="s">
        <v>22</v>
      </c>
      <c r="K1792" t="s">
        <v>16</v>
      </c>
      <c r="L1792" t="s">
        <v>271</v>
      </c>
      <c r="M1792" t="s">
        <v>272</v>
      </c>
      <c r="N1792" s="2" t="str">
        <f t="shared" si="27"/>
        <v/>
      </c>
      <c r="O1792">
        <v>4.3</v>
      </c>
      <c r="P1792">
        <v>1.79</v>
      </c>
      <c r="Q1792">
        <v>1.635</v>
      </c>
      <c r="R1792">
        <v>5</v>
      </c>
      <c r="S1792" t="str">
        <f>IF(datos_limpios[[#This Row],[Seating Capacity ]]&gt;4,"SI","NO")</f>
        <v>SI</v>
      </c>
      <c r="T1792">
        <v>50</v>
      </c>
    </row>
    <row r="1793" spans="1:20" x14ac:dyDescent="0.3">
      <c r="A1793" t="s">
        <v>26</v>
      </c>
      <c r="B1793" t="s">
        <v>1408</v>
      </c>
      <c r="C1793">
        <v>762</v>
      </c>
      <c r="D1793" s="3">
        <v>1925000</v>
      </c>
      <c r="E1793" s="1">
        <f>datos_limpios[[#This Row],[Price INR   ]]*0.011</f>
        <v>21175</v>
      </c>
      <c r="F1793">
        <v>2022</v>
      </c>
      <c r="G1793">
        <v>9355</v>
      </c>
      <c r="H1793" t="s">
        <v>13</v>
      </c>
      <c r="I1793" t="s">
        <v>43</v>
      </c>
      <c r="J1793" t="s">
        <v>22</v>
      </c>
      <c r="K1793" t="s">
        <v>16</v>
      </c>
      <c r="L1793" t="s">
        <v>169</v>
      </c>
      <c r="M1793" t="s">
        <v>607</v>
      </c>
      <c r="N1793" s="2" t="str">
        <f t="shared" si="27"/>
        <v/>
      </c>
      <c r="O1793">
        <v>4.3</v>
      </c>
      <c r="P1793">
        <v>1.79</v>
      </c>
      <c r="Q1793">
        <v>1.635</v>
      </c>
      <c r="R1793">
        <v>5</v>
      </c>
      <c r="S1793" t="str">
        <f>IF(datos_limpios[[#This Row],[Seating Capacity ]]&gt;4,"SI","NO")</f>
        <v>SI</v>
      </c>
      <c r="T1793">
        <v>50</v>
      </c>
    </row>
    <row r="1794" spans="1:20" x14ac:dyDescent="0.3">
      <c r="A1794" t="s">
        <v>441</v>
      </c>
      <c r="B1794" t="s">
        <v>920</v>
      </c>
      <c r="C1794">
        <v>770</v>
      </c>
      <c r="D1794" s="3">
        <v>2550000</v>
      </c>
      <c r="E1794" s="1">
        <f>datos_limpios[[#This Row],[Price INR   ]]*0.011</f>
        <v>28050</v>
      </c>
      <c r="F1794">
        <v>2013</v>
      </c>
      <c r="G1794">
        <v>65000</v>
      </c>
      <c r="H1794" t="s">
        <v>13</v>
      </c>
      <c r="I1794" t="s">
        <v>43</v>
      </c>
      <c r="J1794" t="s">
        <v>22</v>
      </c>
      <c r="K1794" t="s">
        <v>23</v>
      </c>
      <c r="L1794" t="s">
        <v>229</v>
      </c>
      <c r="M1794" t="s">
        <v>921</v>
      </c>
      <c r="N1794" s="2" t="str">
        <f t="shared" ref="N1794:N1857" si="28">MID(M1794, 1, FIND("@", M1794) - LEN(MID(M1794, 1, FIND("@", M1794) - 1)) - 1)</f>
        <v/>
      </c>
      <c r="O1794">
        <v>5.2469999999999999</v>
      </c>
      <c r="P1794">
        <v>2.11</v>
      </c>
      <c r="Q1794">
        <v>1.448</v>
      </c>
      <c r="R1794">
        <v>5</v>
      </c>
      <c r="S1794" t="str">
        <f>IF(datos_limpios[[#This Row],[Seating Capacity ]]&gt;4,"SI","NO")</f>
        <v>SI</v>
      </c>
      <c r="T1794">
        <v>83</v>
      </c>
    </row>
    <row r="1795" spans="1:20" x14ac:dyDescent="0.3">
      <c r="A1795" t="s">
        <v>158</v>
      </c>
      <c r="B1795" t="s">
        <v>515</v>
      </c>
      <c r="C1795">
        <v>786</v>
      </c>
      <c r="D1795" s="3">
        <v>1250000</v>
      </c>
      <c r="E1795" s="1">
        <f>datos_limpios[[#This Row],[Price INR   ]]*0.011</f>
        <v>13750</v>
      </c>
      <c r="F1795">
        <v>2017</v>
      </c>
      <c r="G1795">
        <v>60200</v>
      </c>
      <c r="H1795" t="s">
        <v>13</v>
      </c>
      <c r="I1795" t="s">
        <v>43</v>
      </c>
      <c r="J1795" t="s">
        <v>22</v>
      </c>
      <c r="K1795" t="s">
        <v>16</v>
      </c>
      <c r="L1795" t="s">
        <v>516</v>
      </c>
      <c r="M1795" t="s">
        <v>517</v>
      </c>
      <c r="N1795" s="2" t="str">
        <f t="shared" si="28"/>
        <v/>
      </c>
      <c r="O1795">
        <v>4.3949999999999996</v>
      </c>
      <c r="P1795">
        <v>1.8180000000000001</v>
      </c>
      <c r="Q1795">
        <v>1.64</v>
      </c>
      <c r="R1795">
        <v>5</v>
      </c>
      <c r="S1795" t="str">
        <f>IF(datos_limpios[[#This Row],[Seating Capacity ]]&gt;4,"SI","NO")</f>
        <v>SI</v>
      </c>
      <c r="T1795">
        <v>60</v>
      </c>
    </row>
    <row r="1796" spans="1:20" x14ac:dyDescent="0.3">
      <c r="A1796" t="s">
        <v>300</v>
      </c>
      <c r="B1796" t="s">
        <v>1128</v>
      </c>
      <c r="C1796">
        <v>807</v>
      </c>
      <c r="D1796" s="3">
        <v>1475000</v>
      </c>
      <c r="E1796" s="1">
        <f>datos_limpios[[#This Row],[Price INR   ]]*0.011</f>
        <v>16224.999999999998</v>
      </c>
      <c r="F1796">
        <v>2022</v>
      </c>
      <c r="G1796">
        <v>9500</v>
      </c>
      <c r="H1796" t="s">
        <v>13</v>
      </c>
      <c r="I1796" t="s">
        <v>14</v>
      </c>
      <c r="J1796" t="s">
        <v>22</v>
      </c>
      <c r="K1796" t="s">
        <v>16</v>
      </c>
      <c r="L1796" t="s">
        <v>169</v>
      </c>
      <c r="M1796" t="s">
        <v>607</v>
      </c>
      <c r="N1796" s="2" t="str">
        <f t="shared" si="28"/>
        <v/>
      </c>
      <c r="O1796">
        <v>4.3150000000000004</v>
      </c>
      <c r="P1796">
        <v>1.8</v>
      </c>
      <c r="Q1796">
        <v>1.637</v>
      </c>
      <c r="R1796">
        <v>5</v>
      </c>
      <c r="S1796" t="str">
        <f>IF(datos_limpios[[#This Row],[Seating Capacity ]]&gt;4,"SI","NO")</f>
        <v>SI</v>
      </c>
      <c r="T1796">
        <v>50</v>
      </c>
    </row>
    <row r="1797" spans="1:20" x14ac:dyDescent="0.3">
      <c r="A1797" t="s">
        <v>300</v>
      </c>
      <c r="B1797" t="s">
        <v>528</v>
      </c>
      <c r="C1797">
        <v>809</v>
      </c>
      <c r="D1797" s="3">
        <v>1490000</v>
      </c>
      <c r="E1797" s="1">
        <f>datos_limpios[[#This Row],[Price INR   ]]*0.011</f>
        <v>16390</v>
      </c>
      <c r="F1797">
        <v>2019</v>
      </c>
      <c r="G1797">
        <v>57600</v>
      </c>
      <c r="H1797" t="s">
        <v>13</v>
      </c>
      <c r="I1797" t="s">
        <v>43</v>
      </c>
      <c r="J1797" t="s">
        <v>22</v>
      </c>
      <c r="K1797" t="s">
        <v>16</v>
      </c>
      <c r="L1797" t="s">
        <v>271</v>
      </c>
      <c r="M1797" t="s">
        <v>272</v>
      </c>
      <c r="N1797" s="2" t="str">
        <f t="shared" si="28"/>
        <v/>
      </c>
      <c r="O1797">
        <v>4.3150000000000004</v>
      </c>
      <c r="P1797">
        <v>1.8</v>
      </c>
      <c r="Q1797">
        <v>1.645</v>
      </c>
      <c r="R1797">
        <v>5</v>
      </c>
      <c r="S1797" t="str">
        <f>IF(datos_limpios[[#This Row],[Seating Capacity ]]&gt;4,"SI","NO")</f>
        <v>SI</v>
      </c>
      <c r="T1797">
        <v>50</v>
      </c>
    </row>
    <row r="1798" spans="1:20" x14ac:dyDescent="0.3">
      <c r="A1798" t="s">
        <v>300</v>
      </c>
      <c r="B1798" t="s">
        <v>791</v>
      </c>
      <c r="C1798">
        <v>812</v>
      </c>
      <c r="D1798" s="3">
        <v>1550000</v>
      </c>
      <c r="E1798" s="1">
        <f>datos_limpios[[#This Row],[Price INR   ]]*0.011</f>
        <v>17050</v>
      </c>
      <c r="F1798">
        <v>2019</v>
      </c>
      <c r="G1798">
        <v>17000</v>
      </c>
      <c r="H1798" t="s">
        <v>13</v>
      </c>
      <c r="I1798" t="s">
        <v>14</v>
      </c>
      <c r="J1798" t="s">
        <v>22</v>
      </c>
      <c r="K1798" t="s">
        <v>16</v>
      </c>
      <c r="L1798" t="s">
        <v>271</v>
      </c>
      <c r="M1798" t="s">
        <v>272</v>
      </c>
      <c r="N1798" s="2" t="str">
        <f t="shared" si="28"/>
        <v/>
      </c>
      <c r="O1798">
        <v>4.3150000000000004</v>
      </c>
      <c r="P1798">
        <v>1.8</v>
      </c>
      <c r="Q1798">
        <v>1.645</v>
      </c>
      <c r="R1798">
        <v>5</v>
      </c>
      <c r="S1798" t="str">
        <f>IF(datos_limpios[[#This Row],[Seating Capacity ]]&gt;4,"SI","NO")</f>
        <v>SI</v>
      </c>
      <c r="T1798">
        <v>50</v>
      </c>
    </row>
    <row r="1799" spans="1:20" x14ac:dyDescent="0.3">
      <c r="A1799" t="s">
        <v>309</v>
      </c>
      <c r="B1799" t="s">
        <v>932</v>
      </c>
      <c r="C1799">
        <v>846</v>
      </c>
      <c r="D1799" s="3">
        <v>7000000</v>
      </c>
      <c r="E1799" s="1">
        <f>datos_limpios[[#This Row],[Price INR   ]]*0.011</f>
        <v>77000</v>
      </c>
      <c r="F1799">
        <v>2021</v>
      </c>
      <c r="G1799">
        <v>14500</v>
      </c>
      <c r="H1799" t="s">
        <v>13</v>
      </c>
      <c r="I1799" t="s">
        <v>43</v>
      </c>
      <c r="J1799" t="s">
        <v>22</v>
      </c>
      <c r="K1799" t="s">
        <v>16</v>
      </c>
      <c r="L1799" t="s">
        <v>206</v>
      </c>
      <c r="M1799" t="s">
        <v>933</v>
      </c>
      <c r="N1799" s="2" t="str">
        <f t="shared" si="28"/>
        <v/>
      </c>
      <c r="O1799">
        <v>4.5999999999999996</v>
      </c>
      <c r="P1799">
        <v>2.069</v>
      </c>
      <c r="Q1799">
        <v>1.724</v>
      </c>
      <c r="R1799">
        <v>7</v>
      </c>
      <c r="S1799" t="str">
        <f>IF(datos_limpios[[#This Row],[Seating Capacity ]]&gt;4,"SI","NO")</f>
        <v>SI</v>
      </c>
      <c r="T1799">
        <v>70</v>
      </c>
    </row>
    <row r="1800" spans="1:20" x14ac:dyDescent="0.3">
      <c r="A1800" t="s">
        <v>309</v>
      </c>
      <c r="B1800" t="s">
        <v>443</v>
      </c>
      <c r="C1800">
        <v>848</v>
      </c>
      <c r="D1800" s="3">
        <v>12500000</v>
      </c>
      <c r="E1800" s="1">
        <f>datos_limpios[[#This Row],[Price INR   ]]*0.011</f>
        <v>137500</v>
      </c>
      <c r="F1800">
        <v>2022</v>
      </c>
      <c r="G1800">
        <v>22010</v>
      </c>
      <c r="H1800" t="s">
        <v>13</v>
      </c>
      <c r="I1800" t="s">
        <v>43</v>
      </c>
      <c r="J1800" t="s">
        <v>22</v>
      </c>
      <c r="K1800" t="s">
        <v>16</v>
      </c>
      <c r="L1800" t="s">
        <v>206</v>
      </c>
      <c r="M1800" t="s">
        <v>444</v>
      </c>
      <c r="N1800" s="2" t="str">
        <f t="shared" si="28"/>
        <v/>
      </c>
      <c r="O1800">
        <v>4.8789999999999996</v>
      </c>
      <c r="P1800">
        <v>2.073</v>
      </c>
      <c r="Q1800">
        <v>1.8029999999999999</v>
      </c>
      <c r="R1800">
        <v>5</v>
      </c>
      <c r="S1800" t="str">
        <f>IF(datos_limpios[[#This Row],[Seating Capacity ]]&gt;4,"SI","NO")</f>
        <v>SI</v>
      </c>
      <c r="T1800">
        <v>104</v>
      </c>
    </row>
    <row r="1801" spans="1:20" x14ac:dyDescent="0.3">
      <c r="A1801" t="s">
        <v>19</v>
      </c>
      <c r="B1801" t="s">
        <v>484</v>
      </c>
      <c r="C1801">
        <v>973</v>
      </c>
      <c r="D1801" s="3">
        <v>150000</v>
      </c>
      <c r="E1801" s="1">
        <f>datos_limpios[[#This Row],[Price INR   ]]*0.011</f>
        <v>1650</v>
      </c>
      <c r="F1801">
        <v>2011</v>
      </c>
      <c r="G1801">
        <v>65000</v>
      </c>
      <c r="H1801" t="s">
        <v>13</v>
      </c>
      <c r="I1801" t="s">
        <v>14</v>
      </c>
      <c r="J1801" t="s">
        <v>22</v>
      </c>
      <c r="K1801" t="s">
        <v>16</v>
      </c>
      <c r="L1801" t="s">
        <v>75</v>
      </c>
      <c r="M1801" t="s">
        <v>1551</v>
      </c>
      <c r="N1801" s="2" t="str">
        <f t="shared" si="28"/>
        <v/>
      </c>
      <c r="O1801">
        <v>3.4950000000000001</v>
      </c>
      <c r="P1801">
        <v>1.4750000000000001</v>
      </c>
      <c r="Q1801">
        <v>1.46</v>
      </c>
      <c r="R1801">
        <v>5</v>
      </c>
      <c r="S1801" t="str">
        <f>IF(datos_limpios[[#This Row],[Seating Capacity ]]&gt;4,"SI","NO")</f>
        <v>SI</v>
      </c>
      <c r="T1801">
        <v>35</v>
      </c>
    </row>
    <row r="1802" spans="1:20" x14ac:dyDescent="0.3">
      <c r="A1802" t="s">
        <v>19</v>
      </c>
      <c r="B1802" t="s">
        <v>696</v>
      </c>
      <c r="C1802">
        <v>995</v>
      </c>
      <c r="D1802" s="3">
        <v>229999</v>
      </c>
      <c r="E1802" s="1">
        <f>datos_limpios[[#This Row],[Price INR   ]]*0.011</f>
        <v>2529.989</v>
      </c>
      <c r="F1802">
        <v>2012</v>
      </c>
      <c r="G1802">
        <v>52000</v>
      </c>
      <c r="H1802" t="s">
        <v>13</v>
      </c>
      <c r="I1802" t="s">
        <v>14</v>
      </c>
      <c r="J1802" t="s">
        <v>22</v>
      </c>
      <c r="K1802" t="s">
        <v>16</v>
      </c>
      <c r="L1802" t="s">
        <v>72</v>
      </c>
      <c r="M1802" t="s">
        <v>281</v>
      </c>
      <c r="N1802" s="2" t="str">
        <f t="shared" si="28"/>
        <v/>
      </c>
      <c r="O1802">
        <v>3.6</v>
      </c>
      <c r="P1802">
        <v>1.4950000000000001</v>
      </c>
      <c r="Q1802">
        <v>1.595</v>
      </c>
      <c r="R1802">
        <v>5</v>
      </c>
      <c r="S1802" t="str">
        <f>IF(datos_limpios[[#This Row],[Seating Capacity ]]&gt;4,"SI","NO")</f>
        <v>SI</v>
      </c>
      <c r="T1802">
        <v>35</v>
      </c>
    </row>
    <row r="1803" spans="1:20" x14ac:dyDescent="0.3">
      <c r="A1803" t="s">
        <v>19</v>
      </c>
      <c r="B1803" t="s">
        <v>470</v>
      </c>
      <c r="C1803">
        <v>997</v>
      </c>
      <c r="D1803" s="3">
        <v>234000</v>
      </c>
      <c r="E1803" s="1">
        <f>datos_limpios[[#This Row],[Price INR   ]]*0.011</f>
        <v>2574</v>
      </c>
      <c r="F1803">
        <v>2013</v>
      </c>
      <c r="G1803">
        <v>72600</v>
      </c>
      <c r="H1803" t="s">
        <v>13</v>
      </c>
      <c r="I1803" t="s">
        <v>14</v>
      </c>
      <c r="J1803" t="s">
        <v>22</v>
      </c>
      <c r="K1803" t="s">
        <v>16</v>
      </c>
      <c r="L1803" t="s">
        <v>72</v>
      </c>
      <c r="M1803" t="s">
        <v>281</v>
      </c>
      <c r="N1803" s="2" t="str">
        <f t="shared" si="28"/>
        <v/>
      </c>
      <c r="O1803">
        <v>3.62</v>
      </c>
      <c r="P1803">
        <v>1.4750000000000001</v>
      </c>
      <c r="Q1803">
        <v>1.46</v>
      </c>
      <c r="R1803">
        <v>5</v>
      </c>
      <c r="S1803" t="str">
        <f>IF(datos_limpios[[#This Row],[Seating Capacity ]]&gt;4,"SI","NO")</f>
        <v>SI</v>
      </c>
      <c r="T1803">
        <v>35</v>
      </c>
    </row>
    <row r="1804" spans="1:20" x14ac:dyDescent="0.3">
      <c r="A1804" t="s">
        <v>19</v>
      </c>
      <c r="B1804" t="s">
        <v>257</v>
      </c>
      <c r="C1804">
        <v>1000</v>
      </c>
      <c r="D1804" s="3">
        <v>245000</v>
      </c>
      <c r="E1804" s="1">
        <f>datos_limpios[[#This Row],[Price INR   ]]*0.011</f>
        <v>2695</v>
      </c>
      <c r="F1804">
        <v>2016</v>
      </c>
      <c r="G1804">
        <v>55000</v>
      </c>
      <c r="H1804" t="s">
        <v>13</v>
      </c>
      <c r="I1804" t="s">
        <v>14</v>
      </c>
      <c r="J1804" t="s">
        <v>22</v>
      </c>
      <c r="K1804" t="s">
        <v>16</v>
      </c>
      <c r="L1804" t="s">
        <v>75</v>
      </c>
      <c r="M1804" t="s">
        <v>76</v>
      </c>
      <c r="N1804" s="2" t="str">
        <f t="shared" si="28"/>
        <v/>
      </c>
      <c r="O1804">
        <v>3.395</v>
      </c>
      <c r="P1804">
        <v>1.49</v>
      </c>
      <c r="Q1804">
        <v>1.4750000000000001</v>
      </c>
      <c r="R1804">
        <v>5</v>
      </c>
      <c r="S1804" t="str">
        <f>IF(datos_limpios[[#This Row],[Seating Capacity ]]&gt;4,"SI","NO")</f>
        <v>SI</v>
      </c>
      <c r="T1804">
        <v>35</v>
      </c>
    </row>
    <row r="1805" spans="1:20" x14ac:dyDescent="0.3">
      <c r="A1805" t="s">
        <v>19</v>
      </c>
      <c r="B1805" t="s">
        <v>1485</v>
      </c>
      <c r="C1805">
        <v>1005</v>
      </c>
      <c r="D1805" s="3">
        <v>245000</v>
      </c>
      <c r="E1805" s="1">
        <f>datos_limpios[[#This Row],[Price INR   ]]*0.011</f>
        <v>2695</v>
      </c>
      <c r="F1805">
        <v>2014</v>
      </c>
      <c r="G1805">
        <v>79000</v>
      </c>
      <c r="H1805" t="s">
        <v>13</v>
      </c>
      <c r="I1805" t="s">
        <v>14</v>
      </c>
      <c r="J1805" t="s">
        <v>22</v>
      </c>
      <c r="K1805" t="s">
        <v>23</v>
      </c>
      <c r="L1805" t="s">
        <v>29</v>
      </c>
      <c r="M1805" t="s">
        <v>95</v>
      </c>
      <c r="N1805" s="2" t="str">
        <f t="shared" si="28"/>
        <v/>
      </c>
      <c r="O1805">
        <v>3.7749999999999999</v>
      </c>
      <c r="P1805">
        <v>1.68</v>
      </c>
      <c r="Q1805">
        <v>1.62</v>
      </c>
      <c r="R1805">
        <v>5</v>
      </c>
      <c r="S1805" t="str">
        <f>IF(datos_limpios[[#This Row],[Seating Capacity ]]&gt;4,"SI","NO")</f>
        <v>SI</v>
      </c>
      <c r="T1805">
        <v>43</v>
      </c>
    </row>
    <row r="1806" spans="1:20" x14ac:dyDescent="0.3">
      <c r="A1806" t="s">
        <v>19</v>
      </c>
      <c r="B1806" t="s">
        <v>470</v>
      </c>
      <c r="C1806">
        <v>1008</v>
      </c>
      <c r="D1806" s="3">
        <v>250000</v>
      </c>
      <c r="E1806" s="1">
        <f>datos_limpios[[#This Row],[Price INR   ]]*0.011</f>
        <v>2750</v>
      </c>
      <c r="F1806">
        <v>2014</v>
      </c>
      <c r="G1806">
        <v>114000</v>
      </c>
      <c r="H1806" t="s">
        <v>13</v>
      </c>
      <c r="I1806" t="s">
        <v>14</v>
      </c>
      <c r="J1806" t="s">
        <v>22</v>
      </c>
      <c r="K1806" t="s">
        <v>23</v>
      </c>
      <c r="L1806" t="s">
        <v>72</v>
      </c>
      <c r="M1806" t="s">
        <v>281</v>
      </c>
      <c r="N1806" s="2" t="str">
        <f t="shared" si="28"/>
        <v/>
      </c>
      <c r="O1806">
        <v>3.62</v>
      </c>
      <c r="P1806">
        <v>1.4750000000000001</v>
      </c>
      <c r="Q1806">
        <v>1.46</v>
      </c>
      <c r="R1806">
        <v>5</v>
      </c>
      <c r="S1806" t="str">
        <f>IF(datos_limpios[[#This Row],[Seating Capacity ]]&gt;4,"SI","NO")</f>
        <v>SI</v>
      </c>
      <c r="T1806">
        <v>35</v>
      </c>
    </row>
    <row r="1807" spans="1:20" x14ac:dyDescent="0.3">
      <c r="A1807" t="s">
        <v>19</v>
      </c>
      <c r="B1807" t="s">
        <v>343</v>
      </c>
      <c r="C1807">
        <v>1009</v>
      </c>
      <c r="D1807" s="3">
        <v>250000</v>
      </c>
      <c r="E1807" s="1">
        <f>datos_limpios[[#This Row],[Price INR   ]]*0.011</f>
        <v>2750</v>
      </c>
      <c r="F1807">
        <v>2012</v>
      </c>
      <c r="G1807">
        <v>68000</v>
      </c>
      <c r="H1807" t="s">
        <v>13</v>
      </c>
      <c r="I1807" t="s">
        <v>14</v>
      </c>
      <c r="J1807" t="s">
        <v>22</v>
      </c>
      <c r="K1807" t="s">
        <v>16</v>
      </c>
      <c r="L1807" t="s">
        <v>72</v>
      </c>
      <c r="M1807" t="s">
        <v>1550</v>
      </c>
      <c r="N1807" s="2" t="str">
        <f t="shared" si="28"/>
        <v/>
      </c>
      <c r="O1807">
        <v>3.5390000000000001</v>
      </c>
      <c r="P1807">
        <v>1.4950000000000001</v>
      </c>
      <c r="Q1807">
        <v>1.7</v>
      </c>
      <c r="R1807">
        <v>5</v>
      </c>
      <c r="S1807" t="str">
        <f>IF(datos_limpios[[#This Row],[Seating Capacity ]]&gt;4,"SI","NO")</f>
        <v>SI</v>
      </c>
      <c r="T1807">
        <v>35</v>
      </c>
    </row>
    <row r="1808" spans="1:20" x14ac:dyDescent="0.3">
      <c r="A1808" t="s">
        <v>19</v>
      </c>
      <c r="B1808" t="s">
        <v>257</v>
      </c>
      <c r="C1808">
        <v>1015</v>
      </c>
      <c r="D1808" s="3">
        <v>265000</v>
      </c>
      <c r="E1808" s="1">
        <f>datos_limpios[[#This Row],[Price INR   ]]*0.011</f>
        <v>2915</v>
      </c>
      <c r="F1808">
        <v>2017</v>
      </c>
      <c r="G1808">
        <v>52100</v>
      </c>
      <c r="H1808" t="s">
        <v>13</v>
      </c>
      <c r="I1808" t="s">
        <v>14</v>
      </c>
      <c r="J1808" t="s">
        <v>22</v>
      </c>
      <c r="K1808" t="s">
        <v>16</v>
      </c>
      <c r="L1808" t="s">
        <v>75</v>
      </c>
      <c r="M1808" t="s">
        <v>76</v>
      </c>
      <c r="N1808" s="2" t="str">
        <f t="shared" si="28"/>
        <v/>
      </c>
      <c r="O1808">
        <v>3.395</v>
      </c>
      <c r="P1808">
        <v>1.49</v>
      </c>
      <c r="Q1808">
        <v>1.4750000000000001</v>
      </c>
      <c r="R1808">
        <v>5</v>
      </c>
      <c r="S1808" t="str">
        <f>IF(datos_limpios[[#This Row],[Seating Capacity ]]&gt;4,"SI","NO")</f>
        <v>SI</v>
      </c>
      <c r="T1808">
        <v>35</v>
      </c>
    </row>
    <row r="1809" spans="1:20" x14ac:dyDescent="0.3">
      <c r="A1809" t="s">
        <v>19</v>
      </c>
      <c r="B1809" t="s">
        <v>470</v>
      </c>
      <c r="C1809">
        <v>1019</v>
      </c>
      <c r="D1809" s="3">
        <v>270000</v>
      </c>
      <c r="E1809" s="1">
        <f>datos_limpios[[#This Row],[Price INR   ]]*0.011</f>
        <v>2970</v>
      </c>
      <c r="F1809">
        <v>2014</v>
      </c>
      <c r="G1809">
        <v>82682</v>
      </c>
      <c r="H1809" t="s">
        <v>13</v>
      </c>
      <c r="I1809" t="s">
        <v>14</v>
      </c>
      <c r="J1809" t="s">
        <v>22</v>
      </c>
      <c r="K1809" t="s">
        <v>16</v>
      </c>
      <c r="L1809" t="s">
        <v>72</v>
      </c>
      <c r="M1809" t="s">
        <v>281</v>
      </c>
      <c r="N1809" s="2" t="str">
        <f t="shared" si="28"/>
        <v/>
      </c>
      <c r="O1809">
        <v>3.62</v>
      </c>
      <c r="P1809">
        <v>1.4750000000000001</v>
      </c>
      <c r="Q1809">
        <v>1.46</v>
      </c>
      <c r="R1809">
        <v>5</v>
      </c>
      <c r="S1809" t="str">
        <f>IF(datos_limpios[[#This Row],[Seating Capacity ]]&gt;4,"SI","NO")</f>
        <v>SI</v>
      </c>
      <c r="T1809">
        <v>35</v>
      </c>
    </row>
    <row r="1810" spans="1:20" x14ac:dyDescent="0.3">
      <c r="A1810" t="s">
        <v>19</v>
      </c>
      <c r="B1810" t="s">
        <v>257</v>
      </c>
      <c r="C1810">
        <v>1028</v>
      </c>
      <c r="D1810" s="3">
        <v>285000</v>
      </c>
      <c r="E1810" s="1">
        <f>datos_limpios[[#This Row],[Price INR   ]]*0.011</f>
        <v>3135</v>
      </c>
      <c r="F1810">
        <v>2017</v>
      </c>
      <c r="G1810">
        <v>45600</v>
      </c>
      <c r="H1810" t="s">
        <v>13</v>
      </c>
      <c r="I1810" t="s">
        <v>14</v>
      </c>
      <c r="J1810" t="s">
        <v>22</v>
      </c>
      <c r="K1810" t="s">
        <v>16</v>
      </c>
      <c r="L1810" t="s">
        <v>75</v>
      </c>
      <c r="M1810" t="s">
        <v>76</v>
      </c>
      <c r="N1810" s="2" t="str">
        <f t="shared" si="28"/>
        <v/>
      </c>
      <c r="O1810">
        <v>3.395</v>
      </c>
      <c r="P1810">
        <v>1.49</v>
      </c>
      <c r="Q1810">
        <v>1.4750000000000001</v>
      </c>
      <c r="R1810">
        <v>5</v>
      </c>
      <c r="S1810" t="str">
        <f>IF(datos_limpios[[#This Row],[Seating Capacity ]]&gt;4,"SI","NO")</f>
        <v>SI</v>
      </c>
      <c r="T1810">
        <v>35</v>
      </c>
    </row>
    <row r="1811" spans="1:20" x14ac:dyDescent="0.3">
      <c r="A1811" t="s">
        <v>19</v>
      </c>
      <c r="B1811" t="s">
        <v>1286</v>
      </c>
      <c r="C1811">
        <v>1029</v>
      </c>
      <c r="D1811" s="3">
        <v>285000</v>
      </c>
      <c r="E1811" s="1">
        <f>datos_limpios[[#This Row],[Price INR   ]]*0.011</f>
        <v>3135</v>
      </c>
      <c r="F1811">
        <v>2013</v>
      </c>
      <c r="G1811">
        <v>25200</v>
      </c>
      <c r="H1811" t="s">
        <v>13</v>
      </c>
      <c r="I1811" t="s">
        <v>14</v>
      </c>
      <c r="J1811" t="s">
        <v>22</v>
      </c>
      <c r="K1811" t="s">
        <v>16</v>
      </c>
      <c r="L1811" t="s">
        <v>72</v>
      </c>
      <c r="M1811" t="s">
        <v>1550</v>
      </c>
      <c r="N1811" s="2" t="str">
        <f t="shared" si="28"/>
        <v/>
      </c>
      <c r="O1811">
        <v>3.5390000000000001</v>
      </c>
      <c r="P1811">
        <v>1.4750000000000001</v>
      </c>
      <c r="Q1811">
        <v>1.7</v>
      </c>
      <c r="R1811">
        <v>5</v>
      </c>
      <c r="S1811" t="str">
        <f>IF(datos_limpios[[#This Row],[Seating Capacity ]]&gt;4,"SI","NO")</f>
        <v>SI</v>
      </c>
      <c r="T1811">
        <v>35</v>
      </c>
    </row>
    <row r="1812" spans="1:20" x14ac:dyDescent="0.3">
      <c r="A1812" t="s">
        <v>19</v>
      </c>
      <c r="B1812" t="s">
        <v>435</v>
      </c>
      <c r="C1812">
        <v>1030</v>
      </c>
      <c r="D1812" s="3">
        <v>285000</v>
      </c>
      <c r="E1812" s="1">
        <f>datos_limpios[[#This Row],[Price INR   ]]*0.011</f>
        <v>3135</v>
      </c>
      <c r="F1812">
        <v>2016</v>
      </c>
      <c r="G1812">
        <v>22346</v>
      </c>
      <c r="H1812" t="s">
        <v>13</v>
      </c>
      <c r="I1812" t="s">
        <v>14</v>
      </c>
      <c r="J1812" t="s">
        <v>22</v>
      </c>
      <c r="K1812" t="s">
        <v>16</v>
      </c>
      <c r="L1812" t="s">
        <v>75</v>
      </c>
      <c r="M1812" t="s">
        <v>76</v>
      </c>
      <c r="N1812" s="2" t="str">
        <f t="shared" si="28"/>
        <v/>
      </c>
      <c r="O1812">
        <v>3.395</v>
      </c>
      <c r="P1812">
        <v>1.49</v>
      </c>
      <c r="Q1812">
        <v>1.4750000000000001</v>
      </c>
      <c r="R1812">
        <v>5</v>
      </c>
      <c r="S1812" t="str">
        <f>IF(datos_limpios[[#This Row],[Seating Capacity ]]&gt;4,"SI","NO")</f>
        <v>SI</v>
      </c>
      <c r="T1812">
        <v>35</v>
      </c>
    </row>
    <row r="1813" spans="1:20" x14ac:dyDescent="0.3">
      <c r="A1813" t="s">
        <v>19</v>
      </c>
      <c r="B1813" t="s">
        <v>257</v>
      </c>
      <c r="C1813">
        <v>1031</v>
      </c>
      <c r="D1813" s="3">
        <v>285000</v>
      </c>
      <c r="E1813" s="1">
        <f>datos_limpios[[#This Row],[Price INR   ]]*0.011</f>
        <v>3135</v>
      </c>
      <c r="F1813">
        <v>2016</v>
      </c>
      <c r="G1813">
        <v>17000</v>
      </c>
      <c r="H1813" t="s">
        <v>13</v>
      </c>
      <c r="I1813" t="s">
        <v>14</v>
      </c>
      <c r="J1813" t="s">
        <v>22</v>
      </c>
      <c r="K1813" t="s">
        <v>16</v>
      </c>
      <c r="L1813" t="s">
        <v>75</v>
      </c>
      <c r="M1813" t="s">
        <v>76</v>
      </c>
      <c r="N1813" s="2" t="str">
        <f t="shared" si="28"/>
        <v/>
      </c>
      <c r="O1813">
        <v>3.395</v>
      </c>
      <c r="P1813">
        <v>1.49</v>
      </c>
      <c r="Q1813">
        <v>1.4750000000000001</v>
      </c>
      <c r="R1813">
        <v>5</v>
      </c>
      <c r="S1813" t="str">
        <f>IF(datos_limpios[[#This Row],[Seating Capacity ]]&gt;4,"SI","NO")</f>
        <v>SI</v>
      </c>
      <c r="T1813">
        <v>35</v>
      </c>
    </row>
    <row r="1814" spans="1:20" x14ac:dyDescent="0.3">
      <c r="A1814" t="s">
        <v>19</v>
      </c>
      <c r="B1814" t="s">
        <v>1112</v>
      </c>
      <c r="C1814">
        <v>1038</v>
      </c>
      <c r="D1814" s="3">
        <v>295000</v>
      </c>
      <c r="E1814" s="1">
        <f>datos_limpios[[#This Row],[Price INR   ]]*0.011</f>
        <v>3245</v>
      </c>
      <c r="F1814">
        <v>2015</v>
      </c>
      <c r="G1814">
        <v>31000</v>
      </c>
      <c r="H1814" t="s">
        <v>13</v>
      </c>
      <c r="I1814" t="s">
        <v>14</v>
      </c>
      <c r="J1814" t="s">
        <v>22</v>
      </c>
      <c r="K1814" t="s">
        <v>16</v>
      </c>
      <c r="L1814" t="s">
        <v>72</v>
      </c>
      <c r="M1814" t="s">
        <v>73</v>
      </c>
      <c r="N1814" s="2" t="str">
        <f t="shared" si="28"/>
        <v/>
      </c>
      <c r="O1814">
        <v>3.5449999999999999</v>
      </c>
      <c r="P1814">
        <v>1.49</v>
      </c>
      <c r="Q1814">
        <v>1.4750000000000001</v>
      </c>
      <c r="R1814">
        <v>5</v>
      </c>
      <c r="S1814" t="str">
        <f>IF(datos_limpios[[#This Row],[Seating Capacity ]]&gt;4,"SI","NO")</f>
        <v>SI</v>
      </c>
      <c r="T1814">
        <v>35</v>
      </c>
    </row>
    <row r="1815" spans="1:20" x14ac:dyDescent="0.3">
      <c r="A1815" t="s">
        <v>19</v>
      </c>
      <c r="B1815" t="s">
        <v>543</v>
      </c>
      <c r="C1815">
        <v>1040</v>
      </c>
      <c r="D1815" s="3">
        <v>299000</v>
      </c>
      <c r="E1815" s="1">
        <f>datos_limpios[[#This Row],[Price INR   ]]*0.011</f>
        <v>3289</v>
      </c>
      <c r="F1815">
        <v>2013</v>
      </c>
      <c r="G1815">
        <v>46000</v>
      </c>
      <c r="H1815" t="s">
        <v>13</v>
      </c>
      <c r="I1815" t="s">
        <v>14</v>
      </c>
      <c r="J1815" t="s">
        <v>22</v>
      </c>
      <c r="K1815" t="s">
        <v>16</v>
      </c>
      <c r="L1815" t="s">
        <v>72</v>
      </c>
      <c r="M1815" t="s">
        <v>281</v>
      </c>
      <c r="N1815" s="2" t="str">
        <f t="shared" si="28"/>
        <v/>
      </c>
      <c r="O1815">
        <v>3.6360000000000001</v>
      </c>
      <c r="P1815">
        <v>1.4750000000000001</v>
      </c>
      <c r="Q1815">
        <v>1.67</v>
      </c>
      <c r="R1815">
        <v>5</v>
      </c>
      <c r="S1815" t="str">
        <f>IF(datos_limpios[[#This Row],[Seating Capacity ]]&gt;4,"SI","NO")</f>
        <v>SI</v>
      </c>
      <c r="T1815">
        <v>35</v>
      </c>
    </row>
    <row r="1816" spans="1:20" x14ac:dyDescent="0.3">
      <c r="A1816" t="s">
        <v>19</v>
      </c>
      <c r="B1816" t="s">
        <v>470</v>
      </c>
      <c r="C1816">
        <v>1052</v>
      </c>
      <c r="D1816" s="3">
        <v>320000</v>
      </c>
      <c r="E1816" s="1">
        <f>datos_limpios[[#This Row],[Price INR   ]]*0.011</f>
        <v>3520</v>
      </c>
      <c r="F1816">
        <v>2014</v>
      </c>
      <c r="G1816">
        <v>54000</v>
      </c>
      <c r="H1816" t="s">
        <v>13</v>
      </c>
      <c r="I1816" t="s">
        <v>14</v>
      </c>
      <c r="J1816" t="s">
        <v>22</v>
      </c>
      <c r="K1816" t="s">
        <v>16</v>
      </c>
      <c r="L1816" t="s">
        <v>72</v>
      </c>
      <c r="M1816" t="s">
        <v>281</v>
      </c>
      <c r="N1816" s="2" t="str">
        <f t="shared" si="28"/>
        <v/>
      </c>
      <c r="O1816">
        <v>3.62</v>
      </c>
      <c r="P1816">
        <v>1.4750000000000001</v>
      </c>
      <c r="Q1816">
        <v>1.46</v>
      </c>
      <c r="R1816">
        <v>5</v>
      </c>
      <c r="S1816" t="str">
        <f>IF(datos_limpios[[#This Row],[Seating Capacity ]]&gt;4,"SI","NO")</f>
        <v>SI</v>
      </c>
      <c r="T1816">
        <v>35</v>
      </c>
    </row>
    <row r="1817" spans="1:20" x14ac:dyDescent="0.3">
      <c r="A1817" t="s">
        <v>19</v>
      </c>
      <c r="B1817" t="s">
        <v>267</v>
      </c>
      <c r="C1817">
        <v>1054</v>
      </c>
      <c r="D1817" s="3">
        <v>325000</v>
      </c>
      <c r="E1817" s="1">
        <f>datos_limpios[[#This Row],[Price INR   ]]*0.011</f>
        <v>3575</v>
      </c>
      <c r="F1817">
        <v>2012</v>
      </c>
      <c r="G1817">
        <v>68000</v>
      </c>
      <c r="H1817" t="s">
        <v>13</v>
      </c>
      <c r="I1817" t="s">
        <v>14</v>
      </c>
      <c r="J1817" t="s">
        <v>22</v>
      </c>
      <c r="K1817" t="s">
        <v>23</v>
      </c>
      <c r="L1817" t="s">
        <v>29</v>
      </c>
      <c r="M1817" t="s">
        <v>95</v>
      </c>
      <c r="N1817" s="2" t="str">
        <f t="shared" si="28"/>
        <v/>
      </c>
      <c r="O1817">
        <v>3.9950000000000001</v>
      </c>
      <c r="P1817">
        <v>1.6950000000000001</v>
      </c>
      <c r="Q1817">
        <v>1.5549999999999999</v>
      </c>
      <c r="R1817">
        <v>5</v>
      </c>
      <c r="S1817" t="str">
        <f>IF(datos_limpios[[#This Row],[Seating Capacity ]]&gt;4,"SI","NO")</f>
        <v>SI</v>
      </c>
      <c r="T1817">
        <v>42</v>
      </c>
    </row>
    <row r="1818" spans="1:20" x14ac:dyDescent="0.3">
      <c r="A1818" t="s">
        <v>19</v>
      </c>
      <c r="B1818" t="s">
        <v>1282</v>
      </c>
      <c r="C1818">
        <v>1058</v>
      </c>
      <c r="D1818" s="3">
        <v>325000</v>
      </c>
      <c r="E1818" s="1">
        <f>datos_limpios[[#This Row],[Price INR   ]]*0.011</f>
        <v>3575</v>
      </c>
      <c r="F1818">
        <v>2012</v>
      </c>
      <c r="G1818">
        <v>118000</v>
      </c>
      <c r="H1818" t="s">
        <v>13</v>
      </c>
      <c r="I1818" t="s">
        <v>14</v>
      </c>
      <c r="J1818" t="s">
        <v>22</v>
      </c>
      <c r="K1818" t="s">
        <v>16</v>
      </c>
      <c r="L1818" t="s">
        <v>1283</v>
      </c>
      <c r="M1818" t="s">
        <v>1284</v>
      </c>
      <c r="N1818" s="2" t="str">
        <f t="shared" si="28"/>
        <v/>
      </c>
      <c r="O1818">
        <v>4.49</v>
      </c>
      <c r="P1818">
        <v>1.7350000000000001</v>
      </c>
      <c r="Q1818">
        <v>1.56</v>
      </c>
      <c r="R1818">
        <v>5</v>
      </c>
      <c r="S1818" t="str">
        <f>IF(datos_limpios[[#This Row],[Seating Capacity ]]&gt;4,"SI","NO")</f>
        <v>SI</v>
      </c>
      <c r="T1818">
        <v>50</v>
      </c>
    </row>
    <row r="1819" spans="1:20" x14ac:dyDescent="0.3">
      <c r="A1819" t="s">
        <v>19</v>
      </c>
      <c r="B1819" t="s">
        <v>514</v>
      </c>
      <c r="C1819">
        <v>1063</v>
      </c>
      <c r="D1819" s="3">
        <v>340000</v>
      </c>
      <c r="E1819" s="1">
        <f>datos_limpios[[#This Row],[Price INR   ]]*0.011</f>
        <v>3740</v>
      </c>
      <c r="F1819">
        <v>2013</v>
      </c>
      <c r="G1819">
        <v>66000</v>
      </c>
      <c r="H1819" t="s">
        <v>13</v>
      </c>
      <c r="I1819" t="s">
        <v>14</v>
      </c>
      <c r="J1819" t="s">
        <v>22</v>
      </c>
      <c r="K1819" t="s">
        <v>16</v>
      </c>
      <c r="L1819" t="s">
        <v>29</v>
      </c>
      <c r="M1819" t="s">
        <v>95</v>
      </c>
      <c r="N1819" s="2" t="str">
        <f t="shared" si="28"/>
        <v/>
      </c>
      <c r="O1819">
        <v>3.85</v>
      </c>
      <c r="P1819">
        <v>1.6950000000000001</v>
      </c>
      <c r="Q1819">
        <v>1.53</v>
      </c>
      <c r="R1819">
        <v>5</v>
      </c>
      <c r="S1819" t="str">
        <f>IF(datos_limpios[[#This Row],[Seating Capacity ]]&gt;4,"SI","NO")</f>
        <v>SI</v>
      </c>
      <c r="T1819">
        <v>42</v>
      </c>
    </row>
    <row r="1820" spans="1:20" x14ac:dyDescent="0.3">
      <c r="A1820" t="s">
        <v>19</v>
      </c>
      <c r="B1820" t="s">
        <v>593</v>
      </c>
      <c r="C1820">
        <v>1066</v>
      </c>
      <c r="D1820" s="3">
        <v>345000</v>
      </c>
      <c r="E1820" s="1">
        <f>datos_limpios[[#This Row],[Price INR   ]]*0.011</f>
        <v>3795</v>
      </c>
      <c r="F1820">
        <v>2016</v>
      </c>
      <c r="G1820">
        <v>49857</v>
      </c>
      <c r="H1820" t="s">
        <v>13</v>
      </c>
      <c r="I1820" t="s">
        <v>14</v>
      </c>
      <c r="J1820" t="s">
        <v>22</v>
      </c>
      <c r="K1820" t="s">
        <v>16</v>
      </c>
      <c r="L1820" t="s">
        <v>72</v>
      </c>
      <c r="M1820" t="s">
        <v>281</v>
      </c>
      <c r="N1820" s="2" t="str">
        <f t="shared" si="28"/>
        <v/>
      </c>
      <c r="O1820">
        <v>3.5990000000000002</v>
      </c>
      <c r="P1820">
        <v>1.4950000000000001</v>
      </c>
      <c r="Q1820">
        <v>1.7</v>
      </c>
      <c r="R1820">
        <v>5</v>
      </c>
      <c r="S1820" t="str">
        <f>IF(datos_limpios[[#This Row],[Seating Capacity ]]&gt;4,"SI","NO")</f>
        <v>SI</v>
      </c>
      <c r="T1820">
        <v>35</v>
      </c>
    </row>
    <row r="1821" spans="1:20" x14ac:dyDescent="0.3">
      <c r="A1821" t="s">
        <v>19</v>
      </c>
      <c r="B1821" t="s">
        <v>343</v>
      </c>
      <c r="C1821">
        <v>1070</v>
      </c>
      <c r="D1821" s="3">
        <v>350000</v>
      </c>
      <c r="E1821" s="1">
        <f>datos_limpios[[#This Row],[Price INR   ]]*0.011</f>
        <v>3850</v>
      </c>
      <c r="F1821">
        <v>2013</v>
      </c>
      <c r="G1821">
        <v>45000</v>
      </c>
      <c r="H1821" t="s">
        <v>13</v>
      </c>
      <c r="I1821" t="s">
        <v>14</v>
      </c>
      <c r="J1821" t="s">
        <v>22</v>
      </c>
      <c r="K1821" t="s">
        <v>16</v>
      </c>
      <c r="L1821" t="s">
        <v>72</v>
      </c>
      <c r="M1821" t="s">
        <v>1550</v>
      </c>
      <c r="N1821" s="2" t="str">
        <f t="shared" si="28"/>
        <v/>
      </c>
      <c r="O1821">
        <v>3.5390000000000001</v>
      </c>
      <c r="P1821">
        <v>1.4950000000000001</v>
      </c>
      <c r="Q1821">
        <v>1.7</v>
      </c>
      <c r="R1821">
        <v>5</v>
      </c>
      <c r="S1821" t="str">
        <f>IF(datos_limpios[[#This Row],[Seating Capacity ]]&gt;4,"SI","NO")</f>
        <v>SI</v>
      </c>
      <c r="T1821">
        <v>35</v>
      </c>
    </row>
    <row r="1822" spans="1:20" x14ac:dyDescent="0.3">
      <c r="A1822" t="s">
        <v>19</v>
      </c>
      <c r="B1822" t="s">
        <v>561</v>
      </c>
      <c r="C1822">
        <v>1074</v>
      </c>
      <c r="D1822" s="3">
        <v>355000</v>
      </c>
      <c r="E1822" s="1">
        <f>datos_limpios[[#This Row],[Price INR   ]]*0.011</f>
        <v>3905</v>
      </c>
      <c r="F1822">
        <v>2020</v>
      </c>
      <c r="G1822">
        <v>40000</v>
      </c>
      <c r="H1822" t="s">
        <v>13</v>
      </c>
      <c r="I1822" t="s">
        <v>14</v>
      </c>
      <c r="J1822" t="s">
        <v>22</v>
      </c>
      <c r="K1822" t="s">
        <v>16</v>
      </c>
      <c r="L1822" t="s">
        <v>75</v>
      </c>
      <c r="M1822" t="s">
        <v>76</v>
      </c>
      <c r="N1822" s="2" t="str">
        <f t="shared" si="28"/>
        <v/>
      </c>
      <c r="O1822">
        <v>3.395</v>
      </c>
      <c r="P1822">
        <v>1.49</v>
      </c>
      <c r="Q1822">
        <v>1.4750000000000001</v>
      </c>
      <c r="R1822">
        <v>5</v>
      </c>
      <c r="S1822" t="str">
        <f>IF(datos_limpios[[#This Row],[Seating Capacity ]]&gt;4,"SI","NO")</f>
        <v>SI</v>
      </c>
      <c r="T1822">
        <v>35</v>
      </c>
    </row>
    <row r="1823" spans="1:20" x14ac:dyDescent="0.3">
      <c r="A1823" t="s">
        <v>19</v>
      </c>
      <c r="B1823" t="s">
        <v>514</v>
      </c>
      <c r="C1823">
        <v>1075</v>
      </c>
      <c r="D1823" s="3">
        <v>355000</v>
      </c>
      <c r="E1823" s="1">
        <f>datos_limpios[[#This Row],[Price INR   ]]*0.011</f>
        <v>3905</v>
      </c>
      <c r="F1823">
        <v>2014</v>
      </c>
      <c r="G1823">
        <v>68005</v>
      </c>
      <c r="H1823" t="s">
        <v>13</v>
      </c>
      <c r="I1823" t="s">
        <v>14</v>
      </c>
      <c r="J1823" t="s">
        <v>22</v>
      </c>
      <c r="K1823" t="s">
        <v>16</v>
      </c>
      <c r="L1823" t="s">
        <v>29</v>
      </c>
      <c r="M1823" t="s">
        <v>95</v>
      </c>
      <c r="N1823" s="2" t="str">
        <f t="shared" si="28"/>
        <v/>
      </c>
      <c r="O1823">
        <v>3.85</v>
      </c>
      <c r="P1823">
        <v>1.6950000000000001</v>
      </c>
      <c r="Q1823">
        <v>1.53</v>
      </c>
      <c r="R1823">
        <v>5</v>
      </c>
      <c r="S1823" t="str">
        <f>IF(datos_limpios[[#This Row],[Seating Capacity ]]&gt;4,"SI","NO")</f>
        <v>SI</v>
      </c>
      <c r="T1823">
        <v>42</v>
      </c>
    </row>
    <row r="1824" spans="1:20" x14ac:dyDescent="0.3">
      <c r="A1824" t="s">
        <v>19</v>
      </c>
      <c r="B1824" t="s">
        <v>966</v>
      </c>
      <c r="C1824">
        <v>1091</v>
      </c>
      <c r="D1824" s="3">
        <v>390000</v>
      </c>
      <c r="E1824" s="1">
        <f>datos_limpios[[#This Row],[Price INR   ]]*0.011</f>
        <v>4290</v>
      </c>
      <c r="F1824">
        <v>2014</v>
      </c>
      <c r="G1824">
        <v>49580</v>
      </c>
      <c r="H1824" t="s">
        <v>13</v>
      </c>
      <c r="I1824" t="s">
        <v>14</v>
      </c>
      <c r="J1824" t="s">
        <v>22</v>
      </c>
      <c r="K1824" t="s">
        <v>16</v>
      </c>
      <c r="L1824" t="s">
        <v>72</v>
      </c>
      <c r="M1824" t="s">
        <v>73</v>
      </c>
      <c r="N1824" s="2" t="str">
        <f t="shared" si="28"/>
        <v/>
      </c>
      <c r="O1824">
        <v>3.6</v>
      </c>
      <c r="P1824">
        <v>1.6</v>
      </c>
      <c r="Q1824">
        <v>1.56</v>
      </c>
      <c r="R1824">
        <v>5</v>
      </c>
      <c r="S1824" t="str">
        <f>IF(datos_limpios[[#This Row],[Seating Capacity ]]&gt;4,"SI","NO")</f>
        <v>SI</v>
      </c>
      <c r="T1824">
        <v>35</v>
      </c>
    </row>
    <row r="1825" spans="1:20" x14ac:dyDescent="0.3">
      <c r="A1825" t="s">
        <v>19</v>
      </c>
      <c r="B1825" t="s">
        <v>142</v>
      </c>
      <c r="C1825">
        <v>1093</v>
      </c>
      <c r="D1825" s="3">
        <v>390000</v>
      </c>
      <c r="E1825" s="1">
        <f>datos_limpios[[#This Row],[Price INR   ]]*0.011</f>
        <v>4290</v>
      </c>
      <c r="F1825">
        <v>2015</v>
      </c>
      <c r="G1825">
        <v>70000</v>
      </c>
      <c r="H1825" t="s">
        <v>13</v>
      </c>
      <c r="I1825" t="s">
        <v>43</v>
      </c>
      <c r="J1825" t="s">
        <v>22</v>
      </c>
      <c r="K1825" t="s">
        <v>16</v>
      </c>
      <c r="L1825" t="s">
        <v>72</v>
      </c>
      <c r="M1825" t="s">
        <v>73</v>
      </c>
      <c r="N1825" s="2" t="str">
        <f t="shared" si="28"/>
        <v/>
      </c>
      <c r="O1825">
        <v>3.6</v>
      </c>
      <c r="P1825">
        <v>1.6</v>
      </c>
      <c r="Q1825">
        <v>1.56</v>
      </c>
      <c r="R1825">
        <v>5</v>
      </c>
      <c r="S1825" t="str">
        <f>IF(datos_limpios[[#This Row],[Seating Capacity ]]&gt;4,"SI","NO")</f>
        <v>SI</v>
      </c>
      <c r="T1825">
        <v>35</v>
      </c>
    </row>
    <row r="1826" spans="1:20" x14ac:dyDescent="0.3">
      <c r="A1826" t="s">
        <v>19</v>
      </c>
      <c r="B1826" t="s">
        <v>427</v>
      </c>
      <c r="C1826">
        <v>1099</v>
      </c>
      <c r="D1826" s="3">
        <v>400000</v>
      </c>
      <c r="E1826" s="1">
        <f>datos_limpios[[#This Row],[Price INR   ]]*0.011</f>
        <v>4400</v>
      </c>
      <c r="F1826">
        <v>2019</v>
      </c>
      <c r="G1826">
        <v>22000</v>
      </c>
      <c r="H1826" t="s">
        <v>13</v>
      </c>
      <c r="I1826" t="s">
        <v>14</v>
      </c>
      <c r="J1826" t="s">
        <v>22</v>
      </c>
      <c r="K1826" t="s">
        <v>16</v>
      </c>
      <c r="L1826" t="s">
        <v>72</v>
      </c>
      <c r="M1826" t="s">
        <v>73</v>
      </c>
      <c r="N1826" s="2" t="str">
        <f t="shared" si="28"/>
        <v/>
      </c>
      <c r="O1826">
        <v>3.5449999999999999</v>
      </c>
      <c r="P1826">
        <v>1.49</v>
      </c>
      <c r="Q1826">
        <v>1.4750000000000001</v>
      </c>
      <c r="R1826">
        <v>5</v>
      </c>
      <c r="S1826" t="str">
        <f>IF(datos_limpios[[#This Row],[Seating Capacity ]]&gt;4,"SI","NO")</f>
        <v>SI</v>
      </c>
      <c r="T1826">
        <v>35</v>
      </c>
    </row>
    <row r="1827" spans="1:20" x14ac:dyDescent="0.3">
      <c r="A1827" t="s">
        <v>19</v>
      </c>
      <c r="B1827" t="s">
        <v>142</v>
      </c>
      <c r="C1827">
        <v>1106</v>
      </c>
      <c r="D1827" s="3">
        <v>409999</v>
      </c>
      <c r="E1827" s="1">
        <f>datos_limpios[[#This Row],[Price INR   ]]*0.011</f>
        <v>4509.9889999999996</v>
      </c>
      <c r="F1827">
        <v>2015</v>
      </c>
      <c r="G1827">
        <v>54443</v>
      </c>
      <c r="H1827" t="s">
        <v>13</v>
      </c>
      <c r="I1827" t="s">
        <v>43</v>
      </c>
      <c r="J1827" t="s">
        <v>22</v>
      </c>
      <c r="K1827" t="s">
        <v>16</v>
      </c>
      <c r="L1827" t="s">
        <v>72</v>
      </c>
      <c r="M1827" t="s">
        <v>73</v>
      </c>
      <c r="N1827" s="2" t="str">
        <f t="shared" si="28"/>
        <v/>
      </c>
      <c r="O1827">
        <v>3.6</v>
      </c>
      <c r="P1827">
        <v>1.6</v>
      </c>
      <c r="Q1827">
        <v>1.56</v>
      </c>
      <c r="R1827">
        <v>5</v>
      </c>
      <c r="S1827" t="str">
        <f>IF(datos_limpios[[#This Row],[Seating Capacity ]]&gt;4,"SI","NO")</f>
        <v>SI</v>
      </c>
      <c r="T1827">
        <v>35</v>
      </c>
    </row>
    <row r="1828" spans="1:20" x14ac:dyDescent="0.3">
      <c r="A1828" t="s">
        <v>19</v>
      </c>
      <c r="B1828" t="s">
        <v>761</v>
      </c>
      <c r="C1828">
        <v>1112</v>
      </c>
      <c r="D1828" s="3">
        <v>422000</v>
      </c>
      <c r="E1828" s="1">
        <f>datos_limpios[[#This Row],[Price INR   ]]*0.011</f>
        <v>4642</v>
      </c>
      <c r="F1828">
        <v>2018</v>
      </c>
      <c r="G1828">
        <v>12768</v>
      </c>
      <c r="H1828" t="s">
        <v>13</v>
      </c>
      <c r="I1828" t="s">
        <v>14</v>
      </c>
      <c r="J1828" t="s">
        <v>22</v>
      </c>
      <c r="K1828" t="s">
        <v>16</v>
      </c>
      <c r="L1828" t="s">
        <v>175</v>
      </c>
      <c r="M1828" t="s">
        <v>176</v>
      </c>
      <c r="N1828" s="2" t="str">
        <f t="shared" si="28"/>
        <v/>
      </c>
      <c r="O1828">
        <v>3.6749999999999998</v>
      </c>
      <c r="P1828">
        <v>1.4750000000000001</v>
      </c>
      <c r="Q1828">
        <v>1.8</v>
      </c>
      <c r="R1828">
        <v>5</v>
      </c>
      <c r="S1828" t="str">
        <f>IF(datos_limpios[[#This Row],[Seating Capacity ]]&gt;4,"SI","NO")</f>
        <v>SI</v>
      </c>
      <c r="T1828">
        <v>40</v>
      </c>
    </row>
    <row r="1829" spans="1:20" x14ac:dyDescent="0.3">
      <c r="A1829" t="s">
        <v>19</v>
      </c>
      <c r="B1829" t="s">
        <v>617</v>
      </c>
      <c r="C1829">
        <v>1115</v>
      </c>
      <c r="D1829" s="3">
        <v>425000</v>
      </c>
      <c r="E1829" s="1">
        <f>datos_limpios[[#This Row],[Price INR   ]]*0.011</f>
        <v>4675</v>
      </c>
      <c r="F1829">
        <v>2017</v>
      </c>
      <c r="G1829">
        <v>41624</v>
      </c>
      <c r="H1829" t="s">
        <v>13</v>
      </c>
      <c r="I1829" t="s">
        <v>43</v>
      </c>
      <c r="J1829" t="s">
        <v>22</v>
      </c>
      <c r="K1829" t="s">
        <v>23</v>
      </c>
      <c r="L1829" t="s">
        <v>72</v>
      </c>
      <c r="M1829" t="s">
        <v>73</v>
      </c>
      <c r="N1829" s="2" t="str">
        <f t="shared" si="28"/>
        <v/>
      </c>
      <c r="O1829">
        <v>3.6949999999999998</v>
      </c>
      <c r="P1829">
        <v>1.6</v>
      </c>
      <c r="Q1829">
        <v>1.56</v>
      </c>
      <c r="R1829">
        <v>5</v>
      </c>
      <c r="S1829" t="str">
        <f>IF(datos_limpios[[#This Row],[Seating Capacity ]]&gt;4,"SI","NO")</f>
        <v>SI</v>
      </c>
      <c r="T1829">
        <v>35</v>
      </c>
    </row>
    <row r="1830" spans="1:20" x14ac:dyDescent="0.3">
      <c r="A1830" t="s">
        <v>19</v>
      </c>
      <c r="B1830" t="s">
        <v>514</v>
      </c>
      <c r="C1830">
        <v>1116</v>
      </c>
      <c r="D1830" s="3">
        <v>425000</v>
      </c>
      <c r="E1830" s="1">
        <f>datos_limpios[[#This Row],[Price INR   ]]*0.011</f>
        <v>4675</v>
      </c>
      <c r="F1830">
        <v>2015</v>
      </c>
      <c r="G1830">
        <v>80000</v>
      </c>
      <c r="H1830" t="s">
        <v>13</v>
      </c>
      <c r="I1830" t="s">
        <v>14</v>
      </c>
      <c r="J1830" t="s">
        <v>22</v>
      </c>
      <c r="K1830" t="s">
        <v>23</v>
      </c>
      <c r="L1830" t="s">
        <v>29</v>
      </c>
      <c r="M1830" t="s">
        <v>95</v>
      </c>
      <c r="N1830" s="2" t="str">
        <f t="shared" si="28"/>
        <v/>
      </c>
      <c r="O1830">
        <v>3.85</v>
      </c>
      <c r="P1830">
        <v>1.6950000000000001</v>
      </c>
      <c r="Q1830">
        <v>1.53</v>
      </c>
      <c r="R1830">
        <v>5</v>
      </c>
      <c r="S1830" t="str">
        <f>IF(datos_limpios[[#This Row],[Seating Capacity ]]&gt;4,"SI","NO")</f>
        <v>SI</v>
      </c>
      <c r="T1830">
        <v>42</v>
      </c>
    </row>
    <row r="1831" spans="1:20" x14ac:dyDescent="0.3">
      <c r="A1831" t="s">
        <v>19</v>
      </c>
      <c r="B1831" t="s">
        <v>792</v>
      </c>
      <c r="C1831">
        <v>1124</v>
      </c>
      <c r="D1831" s="3">
        <v>430000</v>
      </c>
      <c r="E1831" s="1">
        <f>datos_limpios[[#This Row],[Price INR   ]]*0.011</f>
        <v>4730</v>
      </c>
      <c r="F1831">
        <v>2019</v>
      </c>
      <c r="G1831">
        <v>57993</v>
      </c>
      <c r="H1831" t="s">
        <v>13</v>
      </c>
      <c r="I1831" t="s">
        <v>43</v>
      </c>
      <c r="J1831" t="s">
        <v>22</v>
      </c>
      <c r="K1831" t="s">
        <v>16</v>
      </c>
      <c r="L1831" t="s">
        <v>72</v>
      </c>
      <c r="M1831" t="s">
        <v>73</v>
      </c>
      <c r="N1831" s="2" t="str">
        <f t="shared" si="28"/>
        <v/>
      </c>
      <c r="O1831">
        <v>3.5449999999999999</v>
      </c>
      <c r="P1831">
        <v>1.49</v>
      </c>
      <c r="Q1831">
        <v>1.4750000000000001</v>
      </c>
      <c r="R1831">
        <v>5</v>
      </c>
      <c r="S1831" t="str">
        <f>IF(datos_limpios[[#This Row],[Seating Capacity ]]&gt;4,"SI","NO")</f>
        <v>SI</v>
      </c>
      <c r="T1831">
        <v>35</v>
      </c>
    </row>
    <row r="1832" spans="1:20" x14ac:dyDescent="0.3">
      <c r="A1832" t="s">
        <v>19</v>
      </c>
      <c r="B1832" t="s">
        <v>1244</v>
      </c>
      <c r="C1832">
        <v>1126</v>
      </c>
      <c r="D1832" s="3">
        <v>434000</v>
      </c>
      <c r="E1832" s="1">
        <f>datos_limpios[[#This Row],[Price INR   ]]*0.011</f>
        <v>4774</v>
      </c>
      <c r="F1832">
        <v>2017</v>
      </c>
      <c r="G1832">
        <v>50000</v>
      </c>
      <c r="H1832" t="s">
        <v>13</v>
      </c>
      <c r="I1832" t="s">
        <v>43</v>
      </c>
      <c r="J1832" t="s">
        <v>22</v>
      </c>
      <c r="K1832" t="s">
        <v>16</v>
      </c>
      <c r="L1832" t="s">
        <v>72</v>
      </c>
      <c r="M1832" t="s">
        <v>73</v>
      </c>
      <c r="N1832" s="2" t="str">
        <f t="shared" si="28"/>
        <v/>
      </c>
      <c r="O1832">
        <v>3.7149999999999999</v>
      </c>
      <c r="P1832">
        <v>1.635</v>
      </c>
      <c r="Q1832">
        <v>1.5649999999999999</v>
      </c>
      <c r="R1832">
        <v>5</v>
      </c>
      <c r="S1832" t="str">
        <f>IF(datos_limpios[[#This Row],[Seating Capacity ]]&gt;4,"SI","NO")</f>
        <v>SI</v>
      </c>
      <c r="T1832">
        <v>35</v>
      </c>
    </row>
    <row r="1833" spans="1:20" x14ac:dyDescent="0.3">
      <c r="A1833" t="s">
        <v>19</v>
      </c>
      <c r="B1833" t="s">
        <v>929</v>
      </c>
      <c r="C1833">
        <v>1127</v>
      </c>
      <c r="D1833" s="3">
        <v>440000</v>
      </c>
      <c r="E1833" s="1">
        <f>datos_limpios[[#This Row],[Price INR   ]]*0.011</f>
        <v>4840</v>
      </c>
      <c r="F1833">
        <v>2016</v>
      </c>
      <c r="G1833">
        <v>53807</v>
      </c>
      <c r="H1833" t="s">
        <v>13</v>
      </c>
      <c r="I1833" t="s">
        <v>14</v>
      </c>
      <c r="J1833" t="s">
        <v>22</v>
      </c>
      <c r="K1833" t="s">
        <v>16</v>
      </c>
      <c r="L1833" t="s">
        <v>29</v>
      </c>
      <c r="M1833" t="s">
        <v>141</v>
      </c>
      <c r="N1833" s="2" t="str">
        <f t="shared" si="28"/>
        <v/>
      </c>
      <c r="O1833">
        <v>3.85</v>
      </c>
      <c r="P1833">
        <v>1.6950000000000001</v>
      </c>
      <c r="Q1833">
        <v>1.53</v>
      </c>
      <c r="R1833">
        <v>5</v>
      </c>
      <c r="S1833" t="str">
        <f>IF(datos_limpios[[#This Row],[Seating Capacity ]]&gt;4,"SI","NO")</f>
        <v>SI</v>
      </c>
      <c r="T1833">
        <v>42</v>
      </c>
    </row>
    <row r="1834" spans="1:20" x14ac:dyDescent="0.3">
      <c r="A1834" t="s">
        <v>19</v>
      </c>
      <c r="B1834" t="s">
        <v>776</v>
      </c>
      <c r="C1834">
        <v>1130</v>
      </c>
      <c r="D1834" s="3">
        <v>445000</v>
      </c>
      <c r="E1834" s="1">
        <f>datos_limpios[[#This Row],[Price INR   ]]*0.011</f>
        <v>4895</v>
      </c>
      <c r="F1834">
        <v>2018</v>
      </c>
      <c r="G1834">
        <v>71000</v>
      </c>
      <c r="H1834" t="s">
        <v>13</v>
      </c>
      <c r="I1834" t="s">
        <v>14</v>
      </c>
      <c r="J1834" t="s">
        <v>22</v>
      </c>
      <c r="K1834" t="s">
        <v>16</v>
      </c>
      <c r="L1834" t="s">
        <v>72</v>
      </c>
      <c r="M1834" t="s">
        <v>73</v>
      </c>
      <c r="N1834" s="2" t="str">
        <f t="shared" si="28"/>
        <v/>
      </c>
      <c r="O1834">
        <v>3.6</v>
      </c>
      <c r="P1834">
        <v>1.6</v>
      </c>
      <c r="Q1834">
        <v>1.56</v>
      </c>
      <c r="R1834">
        <v>5</v>
      </c>
      <c r="S1834" t="str">
        <f>IF(datos_limpios[[#This Row],[Seating Capacity ]]&gt;4,"SI","NO")</f>
        <v>SI</v>
      </c>
      <c r="T1834">
        <v>35</v>
      </c>
    </row>
    <row r="1835" spans="1:20" x14ac:dyDescent="0.3">
      <c r="A1835" t="s">
        <v>19</v>
      </c>
      <c r="B1835" t="s">
        <v>538</v>
      </c>
      <c r="C1835">
        <v>1133</v>
      </c>
      <c r="D1835" s="3">
        <v>450000</v>
      </c>
      <c r="E1835" s="1">
        <f>datos_limpios[[#This Row],[Price INR   ]]*0.011</f>
        <v>4950</v>
      </c>
      <c r="F1835">
        <v>2016</v>
      </c>
      <c r="G1835">
        <v>45000</v>
      </c>
      <c r="H1835" t="s">
        <v>13</v>
      </c>
      <c r="I1835" t="s">
        <v>14</v>
      </c>
      <c r="J1835" t="s">
        <v>22</v>
      </c>
      <c r="K1835" t="s">
        <v>16</v>
      </c>
      <c r="L1835" t="s">
        <v>29</v>
      </c>
      <c r="M1835" t="s">
        <v>141</v>
      </c>
      <c r="N1835" s="2" t="str">
        <f t="shared" si="28"/>
        <v/>
      </c>
      <c r="O1835">
        <v>3.85</v>
      </c>
      <c r="P1835">
        <v>1.6950000000000001</v>
      </c>
      <c r="Q1835">
        <v>1.53</v>
      </c>
      <c r="R1835">
        <v>5</v>
      </c>
      <c r="S1835" t="str">
        <f>IF(datos_limpios[[#This Row],[Seating Capacity ]]&gt;4,"SI","NO")</f>
        <v>SI</v>
      </c>
      <c r="T1835">
        <v>42</v>
      </c>
    </row>
    <row r="1836" spans="1:20" x14ac:dyDescent="0.3">
      <c r="A1836" t="s">
        <v>19</v>
      </c>
      <c r="B1836" t="s">
        <v>267</v>
      </c>
      <c r="C1836">
        <v>1134</v>
      </c>
      <c r="D1836" s="3">
        <v>450000</v>
      </c>
      <c r="E1836" s="1">
        <f>datos_limpios[[#This Row],[Price INR   ]]*0.011</f>
        <v>4950</v>
      </c>
      <c r="F1836">
        <v>2017</v>
      </c>
      <c r="G1836">
        <v>75000</v>
      </c>
      <c r="H1836" t="s">
        <v>13</v>
      </c>
      <c r="I1836" t="s">
        <v>14</v>
      </c>
      <c r="J1836" t="s">
        <v>22</v>
      </c>
      <c r="K1836" t="s">
        <v>16</v>
      </c>
      <c r="L1836" t="s">
        <v>29</v>
      </c>
      <c r="M1836" t="s">
        <v>141</v>
      </c>
      <c r="N1836" s="2" t="str">
        <f t="shared" si="28"/>
        <v/>
      </c>
      <c r="O1836">
        <v>3.9950000000000001</v>
      </c>
      <c r="P1836">
        <v>1.6950000000000001</v>
      </c>
      <c r="Q1836">
        <v>1.5549999999999999</v>
      </c>
      <c r="R1836">
        <v>5</v>
      </c>
      <c r="S1836" t="str">
        <f>IF(datos_limpios[[#This Row],[Seating Capacity ]]&gt;4,"SI","NO")</f>
        <v>SI</v>
      </c>
      <c r="T1836">
        <v>42</v>
      </c>
    </row>
    <row r="1837" spans="1:20" x14ac:dyDescent="0.3">
      <c r="A1837" t="s">
        <v>19</v>
      </c>
      <c r="B1837" t="s">
        <v>174</v>
      </c>
      <c r="C1837">
        <v>1136</v>
      </c>
      <c r="D1837" s="3">
        <v>450000</v>
      </c>
      <c r="E1837" s="1">
        <f>datos_limpios[[#This Row],[Price INR   ]]*0.011</f>
        <v>4950</v>
      </c>
      <c r="F1837">
        <v>2018</v>
      </c>
      <c r="G1837">
        <v>32000</v>
      </c>
      <c r="H1837" t="s">
        <v>13</v>
      </c>
      <c r="I1837" t="s">
        <v>14</v>
      </c>
      <c r="J1837" t="s">
        <v>22</v>
      </c>
      <c r="K1837" t="s">
        <v>23</v>
      </c>
      <c r="L1837" t="s">
        <v>175</v>
      </c>
      <c r="M1837" t="s">
        <v>176</v>
      </c>
      <c r="N1837" s="2" t="str">
        <f t="shared" si="28"/>
        <v/>
      </c>
      <c r="O1837">
        <v>3.6749999999999998</v>
      </c>
      <c r="P1837">
        <v>1.4750000000000001</v>
      </c>
      <c r="Q1837">
        <v>1.8</v>
      </c>
      <c r="R1837">
        <v>7</v>
      </c>
      <c r="S1837" t="str">
        <f>IF(datos_limpios[[#This Row],[Seating Capacity ]]&gt;4,"SI","NO")</f>
        <v>SI</v>
      </c>
      <c r="T1837">
        <v>40</v>
      </c>
    </row>
    <row r="1838" spans="1:20" x14ac:dyDescent="0.3">
      <c r="A1838" t="s">
        <v>19</v>
      </c>
      <c r="B1838" t="s">
        <v>1358</v>
      </c>
      <c r="C1838">
        <v>1138</v>
      </c>
      <c r="D1838" s="3">
        <v>450000</v>
      </c>
      <c r="E1838" s="1">
        <f>datos_limpios[[#This Row],[Price INR   ]]*0.011</f>
        <v>4950</v>
      </c>
      <c r="F1838">
        <v>2018</v>
      </c>
      <c r="G1838">
        <v>43000</v>
      </c>
      <c r="H1838" t="s">
        <v>13</v>
      </c>
      <c r="I1838" t="s">
        <v>14</v>
      </c>
      <c r="J1838" t="s">
        <v>22</v>
      </c>
      <c r="K1838" t="s">
        <v>16</v>
      </c>
      <c r="L1838" t="s">
        <v>72</v>
      </c>
      <c r="M1838" t="s">
        <v>1359</v>
      </c>
      <c r="N1838" s="2" t="str">
        <f t="shared" si="28"/>
        <v/>
      </c>
      <c r="O1838">
        <v>3.6360000000000001</v>
      </c>
      <c r="P1838">
        <v>1.4750000000000001</v>
      </c>
      <c r="Q1838">
        <v>1.67</v>
      </c>
      <c r="R1838">
        <v>5</v>
      </c>
      <c r="S1838" t="str">
        <f>IF(datos_limpios[[#This Row],[Seating Capacity ]]&gt;4,"SI","NO")</f>
        <v>SI</v>
      </c>
      <c r="T1838">
        <v>35</v>
      </c>
    </row>
    <row r="1839" spans="1:20" x14ac:dyDescent="0.3">
      <c r="A1839" t="s">
        <v>19</v>
      </c>
      <c r="B1839" t="s">
        <v>267</v>
      </c>
      <c r="C1839">
        <v>1141</v>
      </c>
      <c r="D1839" s="3">
        <v>450000</v>
      </c>
      <c r="E1839" s="1">
        <f>datos_limpios[[#This Row],[Price INR   ]]*0.011</f>
        <v>4950</v>
      </c>
      <c r="F1839">
        <v>2015</v>
      </c>
      <c r="G1839">
        <v>52000</v>
      </c>
      <c r="H1839" t="s">
        <v>13</v>
      </c>
      <c r="I1839" t="s">
        <v>14</v>
      </c>
      <c r="J1839" t="s">
        <v>22</v>
      </c>
      <c r="K1839" t="s">
        <v>16</v>
      </c>
      <c r="L1839" t="s">
        <v>29</v>
      </c>
      <c r="M1839" t="s">
        <v>95</v>
      </c>
      <c r="N1839" s="2" t="str">
        <f t="shared" si="28"/>
        <v/>
      </c>
      <c r="O1839">
        <v>3.9950000000000001</v>
      </c>
      <c r="P1839">
        <v>1.6950000000000001</v>
      </c>
      <c r="Q1839">
        <v>1.5549999999999999</v>
      </c>
      <c r="R1839">
        <v>5</v>
      </c>
      <c r="S1839" t="str">
        <f>IF(datos_limpios[[#This Row],[Seating Capacity ]]&gt;4,"SI","NO")</f>
        <v>SI</v>
      </c>
      <c r="T1839">
        <v>42</v>
      </c>
    </row>
    <row r="1840" spans="1:20" x14ac:dyDescent="0.3">
      <c r="A1840" t="s">
        <v>19</v>
      </c>
      <c r="B1840" t="s">
        <v>514</v>
      </c>
      <c r="C1840">
        <v>1146</v>
      </c>
      <c r="D1840" s="3">
        <v>465000</v>
      </c>
      <c r="E1840" s="1">
        <f>datos_limpios[[#This Row],[Price INR   ]]*0.011</f>
        <v>5115</v>
      </c>
      <c r="F1840">
        <v>2014</v>
      </c>
      <c r="G1840">
        <v>75000</v>
      </c>
      <c r="H1840" t="s">
        <v>13</v>
      </c>
      <c r="I1840" t="s">
        <v>14</v>
      </c>
      <c r="J1840" t="s">
        <v>22</v>
      </c>
      <c r="K1840" t="s">
        <v>16</v>
      </c>
      <c r="L1840" t="s">
        <v>29</v>
      </c>
      <c r="M1840" t="s">
        <v>95</v>
      </c>
      <c r="N1840" s="2" t="str">
        <f t="shared" si="28"/>
        <v/>
      </c>
      <c r="O1840">
        <v>3.85</v>
      </c>
      <c r="P1840">
        <v>1.6950000000000001</v>
      </c>
      <c r="Q1840">
        <v>1.53</v>
      </c>
      <c r="R1840">
        <v>5</v>
      </c>
      <c r="S1840" t="str">
        <f>IF(datos_limpios[[#This Row],[Seating Capacity ]]&gt;4,"SI","NO")</f>
        <v>SI</v>
      </c>
      <c r="T1840">
        <v>42</v>
      </c>
    </row>
    <row r="1841" spans="1:20" x14ac:dyDescent="0.3">
      <c r="A1841" t="s">
        <v>19</v>
      </c>
      <c r="B1841" t="s">
        <v>267</v>
      </c>
      <c r="C1841">
        <v>1147</v>
      </c>
      <c r="D1841" s="3">
        <v>465000</v>
      </c>
      <c r="E1841" s="1">
        <f>datos_limpios[[#This Row],[Price INR   ]]*0.011</f>
        <v>5115</v>
      </c>
      <c r="F1841">
        <v>2014</v>
      </c>
      <c r="G1841">
        <v>65000</v>
      </c>
      <c r="H1841" t="s">
        <v>13</v>
      </c>
      <c r="I1841" t="s">
        <v>14</v>
      </c>
      <c r="J1841" t="s">
        <v>22</v>
      </c>
      <c r="K1841" t="s">
        <v>23</v>
      </c>
      <c r="L1841" t="s">
        <v>29</v>
      </c>
      <c r="M1841" t="s">
        <v>95</v>
      </c>
      <c r="N1841" s="2" t="str">
        <f t="shared" si="28"/>
        <v/>
      </c>
      <c r="O1841">
        <v>3.9950000000000001</v>
      </c>
      <c r="P1841">
        <v>1.6950000000000001</v>
      </c>
      <c r="Q1841">
        <v>1.5549999999999999</v>
      </c>
      <c r="R1841">
        <v>5</v>
      </c>
      <c r="S1841" t="str">
        <f>IF(datos_limpios[[#This Row],[Seating Capacity ]]&gt;4,"SI","NO")</f>
        <v>SI</v>
      </c>
      <c r="T1841">
        <v>42</v>
      </c>
    </row>
    <row r="1842" spans="1:20" x14ac:dyDescent="0.3">
      <c r="A1842" t="s">
        <v>19</v>
      </c>
      <c r="B1842" t="s">
        <v>267</v>
      </c>
      <c r="C1842">
        <v>1149</v>
      </c>
      <c r="D1842" s="3">
        <v>470000</v>
      </c>
      <c r="E1842" s="1">
        <f>datos_limpios[[#This Row],[Price INR   ]]*0.011</f>
        <v>5170</v>
      </c>
      <c r="F1842">
        <v>2016</v>
      </c>
      <c r="G1842">
        <v>74000</v>
      </c>
      <c r="H1842" t="s">
        <v>13</v>
      </c>
      <c r="I1842" t="s">
        <v>14</v>
      </c>
      <c r="J1842" t="s">
        <v>22</v>
      </c>
      <c r="K1842" t="s">
        <v>16</v>
      </c>
      <c r="L1842" t="s">
        <v>29</v>
      </c>
      <c r="M1842" t="s">
        <v>141</v>
      </c>
      <c r="N1842" s="2" t="str">
        <f t="shared" si="28"/>
        <v/>
      </c>
      <c r="O1842">
        <v>3.9950000000000001</v>
      </c>
      <c r="P1842">
        <v>1.6950000000000001</v>
      </c>
      <c r="Q1842">
        <v>1.5549999999999999</v>
      </c>
      <c r="R1842">
        <v>5</v>
      </c>
      <c r="S1842" t="str">
        <f>IF(datos_limpios[[#This Row],[Seating Capacity ]]&gt;4,"SI","NO")</f>
        <v>SI</v>
      </c>
      <c r="T1842">
        <v>42</v>
      </c>
    </row>
    <row r="1843" spans="1:20" x14ac:dyDescent="0.3">
      <c r="A1843" t="s">
        <v>19</v>
      </c>
      <c r="B1843" t="s">
        <v>211</v>
      </c>
      <c r="C1843">
        <v>1158</v>
      </c>
      <c r="D1843" s="3">
        <v>490000</v>
      </c>
      <c r="E1843" s="1">
        <f>datos_limpios[[#This Row],[Price INR   ]]*0.011</f>
        <v>5390</v>
      </c>
      <c r="F1843">
        <v>2017</v>
      </c>
      <c r="G1843">
        <v>82000</v>
      </c>
      <c r="H1843" t="s">
        <v>13</v>
      </c>
      <c r="I1843" t="s">
        <v>14</v>
      </c>
      <c r="J1843" t="s">
        <v>22</v>
      </c>
      <c r="K1843" t="s">
        <v>16</v>
      </c>
      <c r="L1843" t="s">
        <v>29</v>
      </c>
      <c r="M1843" t="s">
        <v>141</v>
      </c>
      <c r="N1843" s="2" t="str">
        <f t="shared" si="28"/>
        <v/>
      </c>
      <c r="O1843">
        <v>3.9950000000000001</v>
      </c>
      <c r="P1843">
        <v>1.7450000000000001</v>
      </c>
      <c r="Q1843">
        <v>1.5</v>
      </c>
      <c r="R1843">
        <v>5</v>
      </c>
      <c r="S1843" t="str">
        <f>IF(datos_limpios[[#This Row],[Seating Capacity ]]&gt;4,"SI","NO")</f>
        <v>SI</v>
      </c>
      <c r="T1843">
        <v>37</v>
      </c>
    </row>
    <row r="1844" spans="1:20" x14ac:dyDescent="0.3">
      <c r="A1844" t="s">
        <v>19</v>
      </c>
      <c r="B1844" t="s">
        <v>267</v>
      </c>
      <c r="C1844">
        <v>1163</v>
      </c>
      <c r="D1844" s="3">
        <v>500000</v>
      </c>
      <c r="E1844" s="1">
        <f>datos_limpios[[#This Row],[Price INR   ]]*0.011</f>
        <v>5500</v>
      </c>
      <c r="F1844">
        <v>2016</v>
      </c>
      <c r="G1844">
        <v>26000</v>
      </c>
      <c r="H1844" t="s">
        <v>13</v>
      </c>
      <c r="I1844" t="s">
        <v>14</v>
      </c>
      <c r="J1844" t="s">
        <v>22</v>
      </c>
      <c r="K1844" t="s">
        <v>16</v>
      </c>
      <c r="L1844" t="s">
        <v>29</v>
      </c>
      <c r="M1844" t="s">
        <v>141</v>
      </c>
      <c r="N1844" s="2" t="str">
        <f t="shared" si="28"/>
        <v/>
      </c>
      <c r="O1844">
        <v>3.9950000000000001</v>
      </c>
      <c r="P1844">
        <v>1.6950000000000001</v>
      </c>
      <c r="Q1844">
        <v>1.5549999999999999</v>
      </c>
      <c r="R1844">
        <v>5</v>
      </c>
      <c r="S1844" t="str">
        <f>IF(datos_limpios[[#This Row],[Seating Capacity ]]&gt;4,"SI","NO")</f>
        <v>SI</v>
      </c>
      <c r="T1844">
        <v>42</v>
      </c>
    </row>
    <row r="1845" spans="1:20" x14ac:dyDescent="0.3">
      <c r="A1845" t="s">
        <v>19</v>
      </c>
      <c r="B1845" t="s">
        <v>1124</v>
      </c>
      <c r="C1845">
        <v>1167</v>
      </c>
      <c r="D1845" s="3">
        <v>509999</v>
      </c>
      <c r="E1845" s="1">
        <f>datos_limpios[[#This Row],[Price INR   ]]*0.011</f>
        <v>5609.9889999999996</v>
      </c>
      <c r="F1845">
        <v>2015</v>
      </c>
      <c r="G1845">
        <v>42000</v>
      </c>
      <c r="H1845" t="s">
        <v>13</v>
      </c>
      <c r="I1845" t="s">
        <v>14</v>
      </c>
      <c r="J1845" t="s">
        <v>22</v>
      </c>
      <c r="K1845" t="s">
        <v>16</v>
      </c>
      <c r="L1845" t="s">
        <v>72</v>
      </c>
      <c r="M1845" t="s">
        <v>73</v>
      </c>
      <c r="N1845" s="2" t="str">
        <f t="shared" si="28"/>
        <v/>
      </c>
      <c r="O1845">
        <v>3.6</v>
      </c>
      <c r="P1845">
        <v>1.6</v>
      </c>
      <c r="Q1845">
        <v>1.56</v>
      </c>
      <c r="R1845">
        <v>5</v>
      </c>
      <c r="S1845" t="str">
        <f>IF(datos_limpios[[#This Row],[Seating Capacity ]]&gt;4,"SI","NO")</f>
        <v>SI</v>
      </c>
      <c r="T1845">
        <v>35</v>
      </c>
    </row>
    <row r="1846" spans="1:20" x14ac:dyDescent="0.3">
      <c r="A1846" t="s">
        <v>19</v>
      </c>
      <c r="B1846" t="s">
        <v>1385</v>
      </c>
      <c r="C1846">
        <v>1168</v>
      </c>
      <c r="D1846" s="3">
        <v>509999</v>
      </c>
      <c r="E1846" s="1">
        <f>datos_limpios[[#This Row],[Price INR   ]]*0.011</f>
        <v>5609.9889999999996</v>
      </c>
      <c r="F1846">
        <v>2019</v>
      </c>
      <c r="G1846">
        <v>48000</v>
      </c>
      <c r="H1846" t="s">
        <v>13</v>
      </c>
      <c r="I1846" t="s">
        <v>14</v>
      </c>
      <c r="J1846" t="s">
        <v>22</v>
      </c>
      <c r="K1846" t="s">
        <v>16</v>
      </c>
      <c r="L1846" t="s">
        <v>72</v>
      </c>
      <c r="M1846" t="s">
        <v>73</v>
      </c>
      <c r="N1846" s="2" t="str">
        <f t="shared" si="28"/>
        <v/>
      </c>
      <c r="O1846">
        <v>3.6949999999999998</v>
      </c>
      <c r="P1846">
        <v>1.6</v>
      </c>
      <c r="Q1846">
        <v>1.56</v>
      </c>
      <c r="R1846">
        <v>5</v>
      </c>
      <c r="S1846" t="str">
        <f>IF(datos_limpios[[#This Row],[Seating Capacity ]]&gt;4,"SI","NO")</f>
        <v>SI</v>
      </c>
      <c r="T1846">
        <v>35</v>
      </c>
    </row>
    <row r="1847" spans="1:20" x14ac:dyDescent="0.3">
      <c r="A1847" t="s">
        <v>19</v>
      </c>
      <c r="B1847" t="s">
        <v>1127</v>
      </c>
      <c r="C1847">
        <v>1183</v>
      </c>
      <c r="D1847" s="3">
        <v>540000</v>
      </c>
      <c r="E1847" s="1">
        <f>datos_limpios[[#This Row],[Price INR   ]]*0.011</f>
        <v>5940</v>
      </c>
      <c r="F1847">
        <v>2019</v>
      </c>
      <c r="G1847">
        <v>34000</v>
      </c>
      <c r="H1847" t="s">
        <v>13</v>
      </c>
      <c r="I1847" t="s">
        <v>14</v>
      </c>
      <c r="J1847" t="s">
        <v>22</v>
      </c>
      <c r="K1847" t="s">
        <v>16</v>
      </c>
      <c r="L1847" t="s">
        <v>72</v>
      </c>
      <c r="M1847" t="s">
        <v>73</v>
      </c>
      <c r="N1847" s="2" t="str">
        <f t="shared" si="28"/>
        <v/>
      </c>
      <c r="O1847">
        <v>3.6949999999999998</v>
      </c>
      <c r="P1847">
        <v>1.6</v>
      </c>
      <c r="Q1847">
        <v>1.56</v>
      </c>
      <c r="R1847">
        <v>5</v>
      </c>
      <c r="S1847" t="str">
        <f>IF(datos_limpios[[#This Row],[Seating Capacity ]]&gt;4,"SI","NO")</f>
        <v>SI</v>
      </c>
      <c r="T1847">
        <v>35</v>
      </c>
    </row>
    <row r="1848" spans="1:20" x14ac:dyDescent="0.3">
      <c r="A1848" t="s">
        <v>19</v>
      </c>
      <c r="B1848" t="s">
        <v>280</v>
      </c>
      <c r="C1848">
        <v>1185</v>
      </c>
      <c r="D1848" s="3">
        <v>545000</v>
      </c>
      <c r="E1848" s="1">
        <f>datos_limpios[[#This Row],[Price INR   ]]*0.011</f>
        <v>5995</v>
      </c>
      <c r="F1848">
        <v>2019</v>
      </c>
      <c r="G1848">
        <v>10340</v>
      </c>
      <c r="H1848" t="s">
        <v>13</v>
      </c>
      <c r="I1848" t="s">
        <v>14</v>
      </c>
      <c r="J1848" t="s">
        <v>22</v>
      </c>
      <c r="K1848" t="s">
        <v>16</v>
      </c>
      <c r="L1848" t="s">
        <v>72</v>
      </c>
      <c r="M1848" t="s">
        <v>281</v>
      </c>
      <c r="N1848" s="2" t="str">
        <f t="shared" si="28"/>
        <v/>
      </c>
      <c r="O1848">
        <v>3.5990000000000002</v>
      </c>
      <c r="P1848">
        <v>1.4950000000000001</v>
      </c>
      <c r="Q1848">
        <v>1.7</v>
      </c>
      <c r="R1848">
        <v>5</v>
      </c>
      <c r="S1848" t="str">
        <f>IF(datos_limpios[[#This Row],[Seating Capacity ]]&gt;4,"SI","NO")</f>
        <v>SI</v>
      </c>
      <c r="T1848">
        <v>35</v>
      </c>
    </row>
    <row r="1849" spans="1:20" x14ac:dyDescent="0.3">
      <c r="A1849" t="s">
        <v>19</v>
      </c>
      <c r="B1849" t="s">
        <v>211</v>
      </c>
      <c r="C1849">
        <v>1186</v>
      </c>
      <c r="D1849" s="3">
        <v>545000</v>
      </c>
      <c r="E1849" s="1">
        <f>datos_limpios[[#This Row],[Price INR   ]]*0.011</f>
        <v>5995</v>
      </c>
      <c r="F1849">
        <v>2016</v>
      </c>
      <c r="G1849">
        <v>53000</v>
      </c>
      <c r="H1849" t="s">
        <v>13</v>
      </c>
      <c r="I1849" t="s">
        <v>14</v>
      </c>
      <c r="J1849" t="s">
        <v>22</v>
      </c>
      <c r="K1849" t="s">
        <v>16</v>
      </c>
      <c r="L1849" t="s">
        <v>29</v>
      </c>
      <c r="M1849" t="s">
        <v>141</v>
      </c>
      <c r="N1849" s="2" t="str">
        <f t="shared" si="28"/>
        <v/>
      </c>
      <c r="O1849">
        <v>3.9950000000000001</v>
      </c>
      <c r="P1849">
        <v>1.7450000000000001</v>
      </c>
      <c r="Q1849">
        <v>1.5</v>
      </c>
      <c r="R1849">
        <v>5</v>
      </c>
      <c r="S1849" t="str">
        <f>IF(datos_limpios[[#This Row],[Seating Capacity ]]&gt;4,"SI","NO")</f>
        <v>SI</v>
      </c>
      <c r="T1849">
        <v>37</v>
      </c>
    </row>
    <row r="1850" spans="1:20" x14ac:dyDescent="0.3">
      <c r="A1850" t="s">
        <v>19</v>
      </c>
      <c r="B1850" t="s">
        <v>540</v>
      </c>
      <c r="C1850">
        <v>1194</v>
      </c>
      <c r="D1850" s="3">
        <v>550000</v>
      </c>
      <c r="E1850" s="1">
        <f>datos_limpios[[#This Row],[Price INR   ]]*0.011</f>
        <v>6050</v>
      </c>
      <c r="F1850">
        <v>2018</v>
      </c>
      <c r="G1850">
        <v>50000</v>
      </c>
      <c r="H1850" t="s">
        <v>13</v>
      </c>
      <c r="I1850" t="s">
        <v>14</v>
      </c>
      <c r="J1850" t="s">
        <v>22</v>
      </c>
      <c r="K1850" t="s">
        <v>16</v>
      </c>
      <c r="L1850" t="s">
        <v>29</v>
      </c>
      <c r="M1850" t="s">
        <v>141</v>
      </c>
      <c r="N1850" s="2" t="str">
        <f t="shared" si="28"/>
        <v/>
      </c>
      <c r="O1850">
        <v>3.85</v>
      </c>
      <c r="P1850">
        <v>1.6950000000000001</v>
      </c>
      <c r="Q1850">
        <v>1.53</v>
      </c>
      <c r="R1850">
        <v>5</v>
      </c>
      <c r="S1850" t="str">
        <f>IF(datos_limpios[[#This Row],[Seating Capacity ]]&gt;4,"SI","NO")</f>
        <v>SI</v>
      </c>
      <c r="T1850">
        <v>42</v>
      </c>
    </row>
    <row r="1851" spans="1:20" x14ac:dyDescent="0.3">
      <c r="A1851" t="s">
        <v>19</v>
      </c>
      <c r="B1851" t="s">
        <v>847</v>
      </c>
      <c r="C1851">
        <v>1199</v>
      </c>
      <c r="D1851" s="3">
        <v>565000</v>
      </c>
      <c r="E1851" s="1">
        <f>datos_limpios[[#This Row],[Price INR   ]]*0.011</f>
        <v>6215</v>
      </c>
      <c r="F1851">
        <v>2020</v>
      </c>
      <c r="G1851">
        <v>47000</v>
      </c>
      <c r="H1851" t="s">
        <v>13</v>
      </c>
      <c r="I1851" t="s">
        <v>14</v>
      </c>
      <c r="J1851" t="s">
        <v>22</v>
      </c>
      <c r="K1851" t="s">
        <v>16</v>
      </c>
      <c r="L1851" t="s">
        <v>72</v>
      </c>
      <c r="M1851" t="s">
        <v>73</v>
      </c>
      <c r="N1851" s="2" t="str">
        <f t="shared" si="28"/>
        <v/>
      </c>
      <c r="O1851">
        <v>3.6949999999999998</v>
      </c>
      <c r="P1851">
        <v>1.6</v>
      </c>
      <c r="Q1851">
        <v>1.56</v>
      </c>
      <c r="R1851">
        <v>5</v>
      </c>
      <c r="S1851" t="str">
        <f>IF(datos_limpios[[#This Row],[Seating Capacity ]]&gt;4,"SI","NO")</f>
        <v>SI</v>
      </c>
      <c r="T1851">
        <v>35</v>
      </c>
    </row>
    <row r="1852" spans="1:20" x14ac:dyDescent="0.3">
      <c r="A1852" t="s">
        <v>19</v>
      </c>
      <c r="B1852" t="s">
        <v>594</v>
      </c>
      <c r="C1852">
        <v>1202</v>
      </c>
      <c r="D1852" s="3">
        <v>570000</v>
      </c>
      <c r="E1852" s="1">
        <f>datos_limpios[[#This Row],[Price INR   ]]*0.011</f>
        <v>6270</v>
      </c>
      <c r="F1852">
        <v>2017</v>
      </c>
      <c r="G1852">
        <v>36000</v>
      </c>
      <c r="H1852" t="s">
        <v>13</v>
      </c>
      <c r="I1852" t="s">
        <v>43</v>
      </c>
      <c r="J1852" t="s">
        <v>22</v>
      </c>
      <c r="K1852" t="s">
        <v>16</v>
      </c>
      <c r="L1852" t="s">
        <v>29</v>
      </c>
      <c r="M1852" t="s">
        <v>141</v>
      </c>
      <c r="N1852" s="2" t="str">
        <f t="shared" si="28"/>
        <v/>
      </c>
      <c r="O1852">
        <v>3.9950000000000001</v>
      </c>
      <c r="P1852">
        <v>1.7450000000000001</v>
      </c>
      <c r="Q1852">
        <v>1.5</v>
      </c>
      <c r="R1852">
        <v>5</v>
      </c>
      <c r="S1852" t="str">
        <f>IF(datos_limpios[[#This Row],[Seating Capacity ]]&gt;4,"SI","NO")</f>
        <v>SI</v>
      </c>
      <c r="T1852">
        <v>37</v>
      </c>
    </row>
    <row r="1853" spans="1:20" x14ac:dyDescent="0.3">
      <c r="A1853" t="s">
        <v>19</v>
      </c>
      <c r="B1853" t="s">
        <v>975</v>
      </c>
      <c r="C1853">
        <v>1203</v>
      </c>
      <c r="D1853" s="3">
        <v>570000</v>
      </c>
      <c r="E1853" s="1">
        <f>datos_limpios[[#This Row],[Price INR   ]]*0.011</f>
        <v>6270</v>
      </c>
      <c r="F1853">
        <v>2015</v>
      </c>
      <c r="G1853">
        <v>60798</v>
      </c>
      <c r="H1853" t="s">
        <v>13</v>
      </c>
      <c r="I1853" t="s">
        <v>14</v>
      </c>
      <c r="J1853" t="s">
        <v>22</v>
      </c>
      <c r="K1853" t="s">
        <v>16</v>
      </c>
      <c r="L1853" t="s">
        <v>39</v>
      </c>
      <c r="M1853" t="s">
        <v>40</v>
      </c>
      <c r="N1853" s="2" t="str">
        <f t="shared" si="28"/>
        <v/>
      </c>
      <c r="O1853">
        <v>4.49</v>
      </c>
      <c r="P1853">
        <v>1.73</v>
      </c>
      <c r="Q1853">
        <v>1.4850000000000001</v>
      </c>
      <c r="R1853">
        <v>5</v>
      </c>
      <c r="S1853" t="str">
        <f>IF(datos_limpios[[#This Row],[Seating Capacity ]]&gt;4,"SI","NO")</f>
        <v>SI</v>
      </c>
      <c r="T1853">
        <v>43</v>
      </c>
    </row>
    <row r="1854" spans="1:20" x14ac:dyDescent="0.3">
      <c r="A1854" t="s">
        <v>19</v>
      </c>
      <c r="B1854" t="s">
        <v>681</v>
      </c>
      <c r="C1854">
        <v>1209</v>
      </c>
      <c r="D1854" s="3">
        <v>575000</v>
      </c>
      <c r="E1854" s="1">
        <f>datos_limpios[[#This Row],[Price INR   ]]*0.011</f>
        <v>6325</v>
      </c>
      <c r="F1854">
        <v>2015</v>
      </c>
      <c r="G1854">
        <v>50599</v>
      </c>
      <c r="H1854" t="s">
        <v>13</v>
      </c>
      <c r="I1854" t="s">
        <v>14</v>
      </c>
      <c r="J1854" t="s">
        <v>22</v>
      </c>
      <c r="K1854" t="s">
        <v>23</v>
      </c>
      <c r="L1854" t="s">
        <v>29</v>
      </c>
      <c r="M1854" t="s">
        <v>95</v>
      </c>
      <c r="N1854" s="2" t="str">
        <f t="shared" si="28"/>
        <v/>
      </c>
      <c r="O1854">
        <v>3.85</v>
      </c>
      <c r="P1854">
        <v>1.6950000000000001</v>
      </c>
      <c r="Q1854">
        <v>1.53</v>
      </c>
      <c r="R1854">
        <v>5</v>
      </c>
      <c r="S1854" t="str">
        <f>IF(datos_limpios[[#This Row],[Seating Capacity ]]&gt;4,"SI","NO")</f>
        <v>SI</v>
      </c>
      <c r="T1854">
        <v>42</v>
      </c>
    </row>
    <row r="1855" spans="1:20" x14ac:dyDescent="0.3">
      <c r="A1855" t="s">
        <v>19</v>
      </c>
      <c r="B1855" t="s">
        <v>145</v>
      </c>
      <c r="C1855">
        <v>1218</v>
      </c>
      <c r="D1855" s="3">
        <v>590000</v>
      </c>
      <c r="E1855" s="1">
        <f>datos_limpios[[#This Row],[Price INR   ]]*0.011</f>
        <v>6490</v>
      </c>
      <c r="F1855">
        <v>2015</v>
      </c>
      <c r="G1855">
        <v>39000</v>
      </c>
      <c r="H1855" t="s">
        <v>13</v>
      </c>
      <c r="I1855" t="s">
        <v>14</v>
      </c>
      <c r="J1855" t="s">
        <v>22</v>
      </c>
      <c r="K1855" t="s">
        <v>16</v>
      </c>
      <c r="L1855" t="s">
        <v>39</v>
      </c>
      <c r="M1855" t="s">
        <v>40</v>
      </c>
      <c r="N1855" s="2" t="str">
        <f t="shared" si="28"/>
        <v/>
      </c>
      <c r="O1855">
        <v>4.49</v>
      </c>
      <c r="P1855">
        <v>1.73</v>
      </c>
      <c r="Q1855">
        <v>1.4850000000000001</v>
      </c>
      <c r="R1855">
        <v>5</v>
      </c>
      <c r="S1855" t="str">
        <f>IF(datos_limpios[[#This Row],[Seating Capacity ]]&gt;4,"SI","NO")</f>
        <v>SI</v>
      </c>
      <c r="T1855">
        <v>43</v>
      </c>
    </row>
    <row r="1856" spans="1:20" x14ac:dyDescent="0.3">
      <c r="A1856" t="s">
        <v>19</v>
      </c>
      <c r="B1856" t="s">
        <v>540</v>
      </c>
      <c r="C1856">
        <v>1228</v>
      </c>
      <c r="D1856" s="3">
        <v>600000</v>
      </c>
      <c r="E1856" s="1">
        <f>datos_limpios[[#This Row],[Price INR   ]]*0.011</f>
        <v>6600</v>
      </c>
      <c r="F1856">
        <v>2020</v>
      </c>
      <c r="G1856">
        <v>10000</v>
      </c>
      <c r="H1856" t="s">
        <v>13</v>
      </c>
      <c r="I1856" t="s">
        <v>14</v>
      </c>
      <c r="J1856" t="s">
        <v>22</v>
      </c>
      <c r="K1856" t="s">
        <v>16</v>
      </c>
      <c r="L1856" t="s">
        <v>29</v>
      </c>
      <c r="M1856" t="s">
        <v>141</v>
      </c>
      <c r="N1856" s="2" t="str">
        <f t="shared" si="28"/>
        <v/>
      </c>
      <c r="O1856">
        <v>3.85</v>
      </c>
      <c r="P1856">
        <v>1.6950000000000001</v>
      </c>
      <c r="Q1856">
        <v>1.53</v>
      </c>
      <c r="R1856">
        <v>5</v>
      </c>
      <c r="S1856" t="str">
        <f>IF(datos_limpios[[#This Row],[Seating Capacity ]]&gt;4,"SI","NO")</f>
        <v>SI</v>
      </c>
      <c r="T1856">
        <v>42</v>
      </c>
    </row>
    <row r="1857" spans="1:20" x14ac:dyDescent="0.3">
      <c r="A1857" t="s">
        <v>19</v>
      </c>
      <c r="B1857" t="s">
        <v>540</v>
      </c>
      <c r="C1857">
        <v>1230</v>
      </c>
      <c r="D1857" s="3">
        <v>600000</v>
      </c>
      <c r="E1857" s="1">
        <f>datos_limpios[[#This Row],[Price INR   ]]*0.011</f>
        <v>6600</v>
      </c>
      <c r="F1857">
        <v>2018</v>
      </c>
      <c r="G1857">
        <v>54000</v>
      </c>
      <c r="H1857" t="s">
        <v>13</v>
      </c>
      <c r="I1857" t="s">
        <v>14</v>
      </c>
      <c r="J1857" t="s">
        <v>22</v>
      </c>
      <c r="K1857" t="s">
        <v>16</v>
      </c>
      <c r="L1857" t="s">
        <v>29</v>
      </c>
      <c r="M1857" t="s">
        <v>141</v>
      </c>
      <c r="N1857" s="2" t="str">
        <f t="shared" si="28"/>
        <v/>
      </c>
      <c r="O1857">
        <v>3.85</v>
      </c>
      <c r="P1857">
        <v>1.6950000000000001</v>
      </c>
      <c r="Q1857">
        <v>1.53</v>
      </c>
      <c r="R1857">
        <v>5</v>
      </c>
      <c r="S1857" t="str">
        <f>IF(datos_limpios[[#This Row],[Seating Capacity ]]&gt;4,"SI","NO")</f>
        <v>SI</v>
      </c>
      <c r="T1857">
        <v>42</v>
      </c>
    </row>
    <row r="1858" spans="1:20" x14ac:dyDescent="0.3">
      <c r="A1858" t="s">
        <v>19</v>
      </c>
      <c r="B1858" t="s">
        <v>140</v>
      </c>
      <c r="C1858">
        <v>1252</v>
      </c>
      <c r="D1858" s="3">
        <v>636000</v>
      </c>
      <c r="E1858" s="1">
        <f>datos_limpios[[#This Row],[Price INR   ]]*0.011</f>
        <v>6996</v>
      </c>
      <c r="F1858">
        <v>2021</v>
      </c>
      <c r="G1858">
        <v>35500</v>
      </c>
      <c r="H1858" t="s">
        <v>13</v>
      </c>
      <c r="I1858" t="s">
        <v>14</v>
      </c>
      <c r="J1858" t="s">
        <v>22</v>
      </c>
      <c r="K1858" t="s">
        <v>16</v>
      </c>
      <c r="L1858" t="s">
        <v>29</v>
      </c>
      <c r="M1858" t="s">
        <v>141</v>
      </c>
      <c r="N1858" s="2" t="str">
        <f t="shared" ref="N1858:N1921" si="29">MID(M1858, 1, FIND("@", M1858) - LEN(MID(M1858, 1, FIND("@", M1858) - 1)) - 1)</f>
        <v/>
      </c>
      <c r="O1858">
        <v>3.9950000000000001</v>
      </c>
      <c r="P1858">
        <v>1.7450000000000001</v>
      </c>
      <c r="Q1858">
        <v>1.5</v>
      </c>
      <c r="R1858">
        <v>5</v>
      </c>
      <c r="S1858" t="str">
        <f>IF(datos_limpios[[#This Row],[Seating Capacity ]]&gt;4,"SI","NO")</f>
        <v>SI</v>
      </c>
      <c r="T1858">
        <v>37</v>
      </c>
    </row>
    <row r="1859" spans="1:20" x14ac:dyDescent="0.3">
      <c r="A1859" t="s">
        <v>19</v>
      </c>
      <c r="B1859" t="s">
        <v>975</v>
      </c>
      <c r="C1859">
        <v>1254</v>
      </c>
      <c r="D1859" s="3">
        <v>640000</v>
      </c>
      <c r="E1859" s="1">
        <f>datos_limpios[[#This Row],[Price INR   ]]*0.011</f>
        <v>7040</v>
      </c>
      <c r="F1859">
        <v>2016</v>
      </c>
      <c r="G1859">
        <v>50800</v>
      </c>
      <c r="H1859" t="s">
        <v>13</v>
      </c>
      <c r="I1859" t="s">
        <v>14</v>
      </c>
      <c r="J1859" t="s">
        <v>22</v>
      </c>
      <c r="K1859" t="s">
        <v>16</v>
      </c>
      <c r="L1859" t="s">
        <v>39</v>
      </c>
      <c r="M1859" t="s">
        <v>40</v>
      </c>
      <c r="N1859" s="2" t="str">
        <f t="shared" si="29"/>
        <v/>
      </c>
      <c r="O1859">
        <v>4.49</v>
      </c>
      <c r="P1859">
        <v>1.73</v>
      </c>
      <c r="Q1859">
        <v>1.4850000000000001</v>
      </c>
      <c r="R1859">
        <v>5</v>
      </c>
      <c r="S1859" t="str">
        <f>IF(datos_limpios[[#This Row],[Seating Capacity ]]&gt;4,"SI","NO")</f>
        <v>SI</v>
      </c>
      <c r="T1859">
        <v>43</v>
      </c>
    </row>
    <row r="1860" spans="1:20" x14ac:dyDescent="0.3">
      <c r="A1860" t="s">
        <v>19</v>
      </c>
      <c r="B1860" t="s">
        <v>540</v>
      </c>
      <c r="C1860">
        <v>1260</v>
      </c>
      <c r="D1860" s="3">
        <v>650000</v>
      </c>
      <c r="E1860" s="1">
        <f>datos_limpios[[#This Row],[Price INR   ]]*0.011</f>
        <v>7150</v>
      </c>
      <c r="F1860">
        <v>2019</v>
      </c>
      <c r="G1860">
        <v>44710</v>
      </c>
      <c r="H1860" t="s">
        <v>13</v>
      </c>
      <c r="I1860" t="s">
        <v>14</v>
      </c>
      <c r="J1860" t="s">
        <v>22</v>
      </c>
      <c r="K1860" t="s">
        <v>16</v>
      </c>
      <c r="L1860" t="s">
        <v>29</v>
      </c>
      <c r="M1860" t="s">
        <v>141</v>
      </c>
      <c r="N1860" s="2" t="str">
        <f t="shared" si="29"/>
        <v/>
      </c>
      <c r="O1860">
        <v>3.85</v>
      </c>
      <c r="P1860">
        <v>1.6950000000000001</v>
      </c>
      <c r="Q1860">
        <v>1.53</v>
      </c>
      <c r="R1860">
        <v>5</v>
      </c>
      <c r="S1860" t="str">
        <f>IF(datos_limpios[[#This Row],[Seating Capacity ]]&gt;4,"SI","NO")</f>
        <v>SI</v>
      </c>
      <c r="T1860">
        <v>42</v>
      </c>
    </row>
    <row r="1861" spans="1:20" x14ac:dyDescent="0.3">
      <c r="A1861" t="s">
        <v>19</v>
      </c>
      <c r="B1861" t="s">
        <v>929</v>
      </c>
      <c r="C1861">
        <v>1262</v>
      </c>
      <c r="D1861" s="3">
        <v>650000</v>
      </c>
      <c r="E1861" s="1">
        <f>datos_limpios[[#This Row],[Price INR   ]]*0.011</f>
        <v>7150</v>
      </c>
      <c r="F1861">
        <v>2022</v>
      </c>
      <c r="G1861">
        <v>6000</v>
      </c>
      <c r="H1861" t="s">
        <v>13</v>
      </c>
      <c r="I1861" t="s">
        <v>14</v>
      </c>
      <c r="J1861" t="s">
        <v>22</v>
      </c>
      <c r="K1861" t="s">
        <v>16</v>
      </c>
      <c r="L1861" t="s">
        <v>29</v>
      </c>
      <c r="M1861" t="s">
        <v>101</v>
      </c>
      <c r="N1861" s="2" t="str">
        <f t="shared" si="29"/>
        <v/>
      </c>
      <c r="O1861">
        <v>3.8450000000000002</v>
      </c>
      <c r="P1861">
        <v>1.7350000000000001</v>
      </c>
      <c r="Q1861">
        <v>1.53</v>
      </c>
      <c r="R1861">
        <v>5</v>
      </c>
      <c r="S1861" t="str">
        <f>IF(datos_limpios[[#This Row],[Seating Capacity ]]&gt;4,"SI","NO")</f>
        <v>SI</v>
      </c>
      <c r="T1861">
        <v>37</v>
      </c>
    </row>
    <row r="1862" spans="1:20" x14ac:dyDescent="0.3">
      <c r="A1862" t="s">
        <v>19</v>
      </c>
      <c r="B1862" t="s">
        <v>221</v>
      </c>
      <c r="C1862">
        <v>1264</v>
      </c>
      <c r="D1862" s="3">
        <v>650000</v>
      </c>
      <c r="E1862" s="1">
        <f>datos_limpios[[#This Row],[Price INR   ]]*0.011</f>
        <v>7150</v>
      </c>
      <c r="F1862">
        <v>2020</v>
      </c>
      <c r="G1862">
        <v>42000</v>
      </c>
      <c r="H1862" t="s">
        <v>13</v>
      </c>
      <c r="I1862" t="s">
        <v>14</v>
      </c>
      <c r="J1862" t="s">
        <v>22</v>
      </c>
      <c r="K1862" t="s">
        <v>16</v>
      </c>
      <c r="L1862" t="s">
        <v>29</v>
      </c>
      <c r="M1862" t="s">
        <v>101</v>
      </c>
      <c r="N1862" s="2" t="str">
        <f t="shared" si="29"/>
        <v/>
      </c>
      <c r="O1862">
        <v>3.9950000000000001</v>
      </c>
      <c r="P1862">
        <v>1.7350000000000001</v>
      </c>
      <c r="Q1862">
        <v>1.5149999999999999</v>
      </c>
      <c r="R1862">
        <v>5</v>
      </c>
      <c r="S1862" t="str">
        <f>IF(datos_limpios[[#This Row],[Seating Capacity ]]&gt;4,"SI","NO")</f>
        <v>SI</v>
      </c>
      <c r="T1862">
        <v>37</v>
      </c>
    </row>
    <row r="1863" spans="1:20" x14ac:dyDescent="0.3">
      <c r="A1863" t="s">
        <v>19</v>
      </c>
      <c r="B1863" t="s">
        <v>221</v>
      </c>
      <c r="C1863">
        <v>1284</v>
      </c>
      <c r="D1863" s="3">
        <v>691000</v>
      </c>
      <c r="E1863" s="1">
        <f>datos_limpios[[#This Row],[Price INR   ]]*0.011</f>
        <v>7601</v>
      </c>
      <c r="F1863">
        <v>2019</v>
      </c>
      <c r="G1863">
        <v>16652</v>
      </c>
      <c r="H1863" t="s">
        <v>13</v>
      </c>
      <c r="I1863" t="s">
        <v>14</v>
      </c>
      <c r="J1863" t="s">
        <v>22</v>
      </c>
      <c r="K1863" t="s">
        <v>16</v>
      </c>
      <c r="L1863" t="s">
        <v>29</v>
      </c>
      <c r="M1863" t="s">
        <v>101</v>
      </c>
      <c r="N1863" s="2" t="str">
        <f t="shared" si="29"/>
        <v/>
      </c>
      <c r="O1863">
        <v>3.9950000000000001</v>
      </c>
      <c r="P1863">
        <v>1.7350000000000001</v>
      </c>
      <c r="Q1863">
        <v>1.5149999999999999</v>
      </c>
      <c r="R1863">
        <v>5</v>
      </c>
      <c r="S1863" t="str">
        <f>IF(datos_limpios[[#This Row],[Seating Capacity ]]&gt;4,"SI","NO")</f>
        <v>SI</v>
      </c>
      <c r="T1863">
        <v>37</v>
      </c>
    </row>
    <row r="1864" spans="1:20" x14ac:dyDescent="0.3">
      <c r="A1864" t="s">
        <v>19</v>
      </c>
      <c r="B1864" t="s">
        <v>78</v>
      </c>
      <c r="C1864">
        <v>1293</v>
      </c>
      <c r="D1864" s="3">
        <v>699000</v>
      </c>
      <c r="E1864" s="1">
        <f>datos_limpios[[#This Row],[Price INR   ]]*0.011</f>
        <v>7689</v>
      </c>
      <c r="F1864">
        <v>2020</v>
      </c>
      <c r="G1864">
        <v>30777</v>
      </c>
      <c r="H1864" t="s">
        <v>13</v>
      </c>
      <c r="I1864" t="s">
        <v>43</v>
      </c>
      <c r="J1864" t="s">
        <v>22</v>
      </c>
      <c r="K1864" t="s">
        <v>16</v>
      </c>
      <c r="L1864" t="s">
        <v>29</v>
      </c>
      <c r="M1864" t="s">
        <v>34</v>
      </c>
      <c r="N1864" s="2" t="str">
        <f t="shared" si="29"/>
        <v/>
      </c>
      <c r="O1864">
        <v>3.6549999999999998</v>
      </c>
      <c r="P1864">
        <v>1.62</v>
      </c>
      <c r="Q1864">
        <v>1.675</v>
      </c>
      <c r="R1864">
        <v>5</v>
      </c>
      <c r="S1864" t="str">
        <f>IF(datos_limpios[[#This Row],[Seating Capacity ]]&gt;4,"SI","NO")</f>
        <v>SI</v>
      </c>
      <c r="T1864">
        <v>32</v>
      </c>
    </row>
    <row r="1865" spans="1:20" x14ac:dyDescent="0.3">
      <c r="A1865" t="s">
        <v>19</v>
      </c>
      <c r="B1865" t="s">
        <v>930</v>
      </c>
      <c r="C1865">
        <v>1302</v>
      </c>
      <c r="D1865" s="3">
        <v>721000</v>
      </c>
      <c r="E1865" s="1">
        <f>datos_limpios[[#This Row],[Price INR   ]]*0.011</f>
        <v>7930.9999999999991</v>
      </c>
      <c r="F1865">
        <v>2018</v>
      </c>
      <c r="G1865">
        <v>46000</v>
      </c>
      <c r="H1865" t="s">
        <v>13</v>
      </c>
      <c r="I1865" t="s">
        <v>14</v>
      </c>
      <c r="J1865" t="s">
        <v>22</v>
      </c>
      <c r="K1865" t="s">
        <v>16</v>
      </c>
      <c r="L1865" t="s">
        <v>39</v>
      </c>
      <c r="M1865" t="s">
        <v>40</v>
      </c>
      <c r="N1865" s="2" t="str">
        <f t="shared" si="29"/>
        <v/>
      </c>
      <c r="O1865">
        <v>4.49</v>
      </c>
      <c r="P1865">
        <v>1.73</v>
      </c>
      <c r="Q1865">
        <v>1.4850000000000001</v>
      </c>
      <c r="R1865">
        <v>5</v>
      </c>
      <c r="S1865" t="str">
        <f>IF(datos_limpios[[#This Row],[Seating Capacity ]]&gt;4,"SI","NO")</f>
        <v>SI</v>
      </c>
      <c r="T1865">
        <v>43</v>
      </c>
    </row>
    <row r="1866" spans="1:20" x14ac:dyDescent="0.3">
      <c r="A1866" t="s">
        <v>19</v>
      </c>
      <c r="B1866" t="s">
        <v>910</v>
      </c>
      <c r="C1866">
        <v>1305</v>
      </c>
      <c r="D1866" s="3">
        <v>725000</v>
      </c>
      <c r="E1866" s="1">
        <f>datos_limpios[[#This Row],[Price INR   ]]*0.011</f>
        <v>7974.9999999999991</v>
      </c>
      <c r="F1866">
        <v>2019</v>
      </c>
      <c r="G1866">
        <v>11874</v>
      </c>
      <c r="H1866" t="s">
        <v>13</v>
      </c>
      <c r="I1866" t="s">
        <v>43</v>
      </c>
      <c r="J1866" t="s">
        <v>22</v>
      </c>
      <c r="K1866" t="s">
        <v>16</v>
      </c>
      <c r="L1866" t="s">
        <v>29</v>
      </c>
      <c r="M1866" t="s">
        <v>34</v>
      </c>
      <c r="N1866" s="2" t="str">
        <f t="shared" si="29"/>
        <v/>
      </c>
      <c r="O1866">
        <v>3.84</v>
      </c>
      <c r="P1866">
        <v>1.7350000000000001</v>
      </c>
      <c r="Q1866">
        <v>1.53</v>
      </c>
      <c r="R1866">
        <v>5</v>
      </c>
      <c r="S1866" t="str">
        <f>IF(datos_limpios[[#This Row],[Seating Capacity ]]&gt;4,"SI","NO")</f>
        <v>SI</v>
      </c>
      <c r="T1866">
        <v>37</v>
      </c>
    </row>
    <row r="1867" spans="1:20" x14ac:dyDescent="0.3">
      <c r="A1867" t="s">
        <v>19</v>
      </c>
      <c r="B1867" t="s">
        <v>910</v>
      </c>
      <c r="C1867">
        <v>1307</v>
      </c>
      <c r="D1867" s="3">
        <v>725000</v>
      </c>
      <c r="E1867" s="1">
        <f>datos_limpios[[#This Row],[Price INR   ]]*0.011</f>
        <v>7974.9999999999991</v>
      </c>
      <c r="F1867">
        <v>2019</v>
      </c>
      <c r="G1867">
        <v>11874</v>
      </c>
      <c r="H1867" t="s">
        <v>13</v>
      </c>
      <c r="I1867" t="s">
        <v>43</v>
      </c>
      <c r="J1867" t="s">
        <v>22</v>
      </c>
      <c r="K1867" t="s">
        <v>16</v>
      </c>
      <c r="L1867" t="s">
        <v>29</v>
      </c>
      <c r="M1867" t="s">
        <v>34</v>
      </c>
      <c r="N1867" s="2" t="str">
        <f t="shared" si="29"/>
        <v/>
      </c>
      <c r="O1867">
        <v>3.84</v>
      </c>
      <c r="P1867">
        <v>1.7350000000000001</v>
      </c>
      <c r="Q1867">
        <v>1.53</v>
      </c>
      <c r="R1867">
        <v>5</v>
      </c>
      <c r="S1867" t="str">
        <f>IF(datos_limpios[[#This Row],[Seating Capacity ]]&gt;4,"SI","NO")</f>
        <v>SI</v>
      </c>
      <c r="T1867">
        <v>37</v>
      </c>
    </row>
    <row r="1868" spans="1:20" x14ac:dyDescent="0.3">
      <c r="A1868" t="s">
        <v>19</v>
      </c>
      <c r="B1868" t="s">
        <v>1467</v>
      </c>
      <c r="C1868">
        <v>1312</v>
      </c>
      <c r="D1868" s="3">
        <v>725000</v>
      </c>
      <c r="E1868" s="1">
        <f>datos_limpios[[#This Row],[Price INR   ]]*0.011</f>
        <v>7974.9999999999991</v>
      </c>
      <c r="F1868">
        <v>2017</v>
      </c>
      <c r="G1868">
        <v>55000</v>
      </c>
      <c r="H1868" t="s">
        <v>13</v>
      </c>
      <c r="I1868" t="s">
        <v>43</v>
      </c>
      <c r="J1868" t="s">
        <v>22</v>
      </c>
      <c r="K1868" t="s">
        <v>16</v>
      </c>
      <c r="L1868" t="s">
        <v>39</v>
      </c>
      <c r="M1868" t="s">
        <v>40</v>
      </c>
      <c r="N1868" s="2" t="str">
        <f t="shared" si="29"/>
        <v/>
      </c>
      <c r="O1868">
        <v>4.49</v>
      </c>
      <c r="P1868">
        <v>1.73</v>
      </c>
      <c r="Q1868">
        <v>1.4850000000000001</v>
      </c>
      <c r="R1868">
        <v>5</v>
      </c>
      <c r="S1868" t="str">
        <f>IF(datos_limpios[[#This Row],[Seating Capacity ]]&gt;4,"SI","NO")</f>
        <v>SI</v>
      </c>
      <c r="T1868">
        <v>43</v>
      </c>
    </row>
    <row r="1869" spans="1:20" x14ac:dyDescent="0.3">
      <c r="A1869" t="s">
        <v>19</v>
      </c>
      <c r="B1869" t="s">
        <v>514</v>
      </c>
      <c r="C1869">
        <v>1317</v>
      </c>
      <c r="D1869" s="3">
        <v>745000</v>
      </c>
      <c r="E1869" s="1">
        <f>datos_limpios[[#This Row],[Price INR   ]]*0.011</f>
        <v>8195</v>
      </c>
      <c r="F1869">
        <v>2021</v>
      </c>
      <c r="G1869">
        <v>14722</v>
      </c>
      <c r="H1869" t="s">
        <v>13</v>
      </c>
      <c r="I1869" t="s">
        <v>14</v>
      </c>
      <c r="J1869" t="s">
        <v>22</v>
      </c>
      <c r="K1869" t="s">
        <v>16</v>
      </c>
      <c r="L1869" t="s">
        <v>29</v>
      </c>
      <c r="M1869" t="s">
        <v>101</v>
      </c>
      <c r="N1869" s="2" t="str">
        <f t="shared" si="29"/>
        <v/>
      </c>
      <c r="O1869">
        <v>3.8450000000000002</v>
      </c>
      <c r="P1869">
        <v>1.7350000000000001</v>
      </c>
      <c r="Q1869">
        <v>1.53</v>
      </c>
      <c r="R1869">
        <v>5</v>
      </c>
      <c r="S1869" t="str">
        <f>IF(datos_limpios[[#This Row],[Seating Capacity ]]&gt;4,"SI","NO")</f>
        <v>SI</v>
      </c>
      <c r="T1869">
        <v>37</v>
      </c>
    </row>
    <row r="1870" spans="1:20" x14ac:dyDescent="0.3">
      <c r="A1870" t="s">
        <v>19</v>
      </c>
      <c r="B1870" t="s">
        <v>213</v>
      </c>
      <c r="C1870">
        <v>1321</v>
      </c>
      <c r="D1870" s="3">
        <v>750000</v>
      </c>
      <c r="E1870" s="1">
        <f>datos_limpios[[#This Row],[Price INR   ]]*0.011</f>
        <v>8250</v>
      </c>
      <c r="F1870">
        <v>2021</v>
      </c>
      <c r="G1870">
        <v>58000</v>
      </c>
      <c r="H1870" t="s">
        <v>13</v>
      </c>
      <c r="I1870" t="s">
        <v>14</v>
      </c>
      <c r="J1870" t="s">
        <v>22</v>
      </c>
      <c r="K1870" t="s">
        <v>16</v>
      </c>
      <c r="L1870" t="s">
        <v>29</v>
      </c>
      <c r="M1870" t="s">
        <v>141</v>
      </c>
      <c r="N1870" s="2" t="str">
        <f t="shared" si="29"/>
        <v/>
      </c>
      <c r="O1870">
        <v>3.9950000000000001</v>
      </c>
      <c r="P1870">
        <v>1.7450000000000001</v>
      </c>
      <c r="Q1870">
        <v>1.5</v>
      </c>
      <c r="R1870">
        <v>5</v>
      </c>
      <c r="S1870" t="str">
        <f>IF(datos_limpios[[#This Row],[Seating Capacity ]]&gt;4,"SI","NO")</f>
        <v>SI</v>
      </c>
      <c r="T1870">
        <v>37</v>
      </c>
    </row>
    <row r="1871" spans="1:20" x14ac:dyDescent="0.3">
      <c r="A1871" t="s">
        <v>19</v>
      </c>
      <c r="B1871" t="s">
        <v>1080</v>
      </c>
      <c r="C1871">
        <v>1322</v>
      </c>
      <c r="D1871" s="3">
        <v>750000</v>
      </c>
      <c r="E1871" s="1">
        <f>datos_limpios[[#This Row],[Price INR   ]]*0.011</f>
        <v>8250</v>
      </c>
      <c r="F1871">
        <v>2017</v>
      </c>
      <c r="G1871">
        <v>48069</v>
      </c>
      <c r="H1871" t="s">
        <v>13</v>
      </c>
      <c r="I1871" t="s">
        <v>43</v>
      </c>
      <c r="J1871" t="s">
        <v>22</v>
      </c>
      <c r="K1871" t="s">
        <v>16</v>
      </c>
      <c r="L1871" t="s">
        <v>29</v>
      </c>
      <c r="M1871" t="s">
        <v>141</v>
      </c>
      <c r="N1871" s="2" t="str">
        <f t="shared" si="29"/>
        <v/>
      </c>
      <c r="O1871">
        <v>3.9950000000000001</v>
      </c>
      <c r="P1871">
        <v>1.6950000000000001</v>
      </c>
      <c r="Q1871">
        <v>1.5549999999999999</v>
      </c>
      <c r="R1871">
        <v>5</v>
      </c>
      <c r="S1871" t="str">
        <f>IF(datos_limpios[[#This Row],[Seating Capacity ]]&gt;4,"SI","NO")</f>
        <v>SI</v>
      </c>
      <c r="T1871">
        <v>42</v>
      </c>
    </row>
    <row r="1872" spans="1:20" x14ac:dyDescent="0.3">
      <c r="A1872" t="s">
        <v>19</v>
      </c>
      <c r="B1872" t="s">
        <v>930</v>
      </c>
      <c r="C1872">
        <v>1324</v>
      </c>
      <c r="D1872" s="3">
        <v>755000</v>
      </c>
      <c r="E1872" s="1">
        <f>datos_limpios[[#This Row],[Price INR   ]]*0.011</f>
        <v>8305</v>
      </c>
      <c r="F1872">
        <v>2017</v>
      </c>
      <c r="G1872">
        <v>57000</v>
      </c>
      <c r="H1872" t="s">
        <v>13</v>
      </c>
      <c r="I1872" t="s">
        <v>14</v>
      </c>
      <c r="J1872" t="s">
        <v>22</v>
      </c>
      <c r="K1872" t="s">
        <v>16</v>
      </c>
      <c r="L1872" t="s">
        <v>39</v>
      </c>
      <c r="M1872" t="s">
        <v>40</v>
      </c>
      <c r="N1872" s="2" t="str">
        <f t="shared" si="29"/>
        <v/>
      </c>
      <c r="O1872">
        <v>4.49</v>
      </c>
      <c r="P1872">
        <v>1.73</v>
      </c>
      <c r="Q1872">
        <v>1.4850000000000001</v>
      </c>
      <c r="R1872">
        <v>5</v>
      </c>
      <c r="S1872" t="str">
        <f>IF(datos_limpios[[#This Row],[Seating Capacity ]]&gt;4,"SI","NO")</f>
        <v>SI</v>
      </c>
      <c r="T1872">
        <v>43</v>
      </c>
    </row>
    <row r="1873" spans="1:20" x14ac:dyDescent="0.3">
      <c r="A1873" t="s">
        <v>19</v>
      </c>
      <c r="B1873" t="s">
        <v>712</v>
      </c>
      <c r="C1873">
        <v>1339</v>
      </c>
      <c r="D1873" s="3">
        <v>800000</v>
      </c>
      <c r="E1873" s="1">
        <f>datos_limpios[[#This Row],[Price INR   ]]*0.011</f>
        <v>8800</v>
      </c>
      <c r="F1873">
        <v>2017</v>
      </c>
      <c r="G1873">
        <v>82300</v>
      </c>
      <c r="H1873" t="s">
        <v>13</v>
      </c>
      <c r="I1873" t="s">
        <v>14</v>
      </c>
      <c r="J1873" t="s">
        <v>22</v>
      </c>
      <c r="K1873" t="s">
        <v>16</v>
      </c>
      <c r="L1873" t="s">
        <v>39</v>
      </c>
      <c r="M1873" t="s">
        <v>40</v>
      </c>
      <c r="N1873" s="2" t="str">
        <f t="shared" si="29"/>
        <v/>
      </c>
      <c r="O1873">
        <v>4.49</v>
      </c>
      <c r="P1873">
        <v>1.73</v>
      </c>
      <c r="Q1873">
        <v>1.4850000000000001</v>
      </c>
      <c r="R1873">
        <v>5</v>
      </c>
      <c r="S1873" t="str">
        <f>IF(datos_limpios[[#This Row],[Seating Capacity ]]&gt;4,"SI","NO")</f>
        <v>SI</v>
      </c>
      <c r="T1873">
        <v>43</v>
      </c>
    </row>
    <row r="1874" spans="1:20" x14ac:dyDescent="0.3">
      <c r="A1874" t="s">
        <v>19</v>
      </c>
      <c r="B1874" t="s">
        <v>681</v>
      </c>
      <c r="C1874">
        <v>1342</v>
      </c>
      <c r="D1874" s="3">
        <v>800000</v>
      </c>
      <c r="E1874" s="1">
        <f>datos_limpios[[#This Row],[Price INR   ]]*0.011</f>
        <v>8800</v>
      </c>
      <c r="F1874">
        <v>2022</v>
      </c>
      <c r="G1874">
        <v>10000</v>
      </c>
      <c r="H1874" t="s">
        <v>13</v>
      </c>
      <c r="I1874" t="s">
        <v>14</v>
      </c>
      <c r="J1874" t="s">
        <v>22</v>
      </c>
      <c r="K1874" t="s">
        <v>16</v>
      </c>
      <c r="L1874" t="s">
        <v>29</v>
      </c>
      <c r="M1874" t="s">
        <v>101</v>
      </c>
      <c r="N1874" s="2" t="str">
        <f t="shared" si="29"/>
        <v/>
      </c>
      <c r="O1874">
        <v>3.8450000000000002</v>
      </c>
      <c r="P1874">
        <v>1.7350000000000001</v>
      </c>
      <c r="Q1874">
        <v>1.53</v>
      </c>
      <c r="R1874">
        <v>5</v>
      </c>
      <c r="S1874" t="str">
        <f>IF(datos_limpios[[#This Row],[Seating Capacity ]]&gt;4,"SI","NO")</f>
        <v>SI</v>
      </c>
      <c r="T1874">
        <v>37</v>
      </c>
    </row>
    <row r="1875" spans="1:20" x14ac:dyDescent="0.3">
      <c r="A1875" t="s">
        <v>19</v>
      </c>
      <c r="B1875" t="s">
        <v>1395</v>
      </c>
      <c r="C1875">
        <v>1353</v>
      </c>
      <c r="D1875" s="3">
        <v>825000</v>
      </c>
      <c r="E1875" s="1">
        <f>datos_limpios[[#This Row],[Price INR   ]]*0.011</f>
        <v>9075</v>
      </c>
      <c r="F1875">
        <v>2019</v>
      </c>
      <c r="G1875">
        <v>44000</v>
      </c>
      <c r="H1875" t="s">
        <v>13</v>
      </c>
      <c r="I1875" t="s">
        <v>14</v>
      </c>
      <c r="J1875" t="s">
        <v>22</v>
      </c>
      <c r="K1875" t="s">
        <v>16</v>
      </c>
      <c r="L1875" t="s">
        <v>61</v>
      </c>
      <c r="M1875" t="s">
        <v>62</v>
      </c>
      <c r="N1875" s="2" t="str">
        <f t="shared" si="29"/>
        <v/>
      </c>
      <c r="O1875">
        <v>4.49</v>
      </c>
      <c r="P1875">
        <v>1.73</v>
      </c>
      <c r="Q1875">
        <v>1.4850000000000001</v>
      </c>
      <c r="R1875">
        <v>5</v>
      </c>
      <c r="S1875" t="str">
        <f>IF(datos_limpios[[#This Row],[Seating Capacity ]]&gt;4,"SI","NO")</f>
        <v>SI</v>
      </c>
      <c r="T1875">
        <v>43</v>
      </c>
    </row>
    <row r="1876" spans="1:20" x14ac:dyDescent="0.3">
      <c r="A1876" t="s">
        <v>19</v>
      </c>
      <c r="B1876" t="s">
        <v>1105</v>
      </c>
      <c r="C1876">
        <v>1355</v>
      </c>
      <c r="D1876" s="3">
        <v>840000</v>
      </c>
      <c r="E1876" s="1">
        <f>datos_limpios[[#This Row],[Price INR   ]]*0.011</f>
        <v>9240</v>
      </c>
      <c r="F1876">
        <v>2020</v>
      </c>
      <c r="G1876">
        <v>11000</v>
      </c>
      <c r="H1876" t="s">
        <v>13</v>
      </c>
      <c r="I1876" t="s">
        <v>14</v>
      </c>
      <c r="J1876" t="s">
        <v>22</v>
      </c>
      <c r="K1876" t="s">
        <v>16</v>
      </c>
      <c r="L1876" t="s">
        <v>29</v>
      </c>
      <c r="M1876" t="s">
        <v>34</v>
      </c>
      <c r="N1876" s="2" t="str">
        <f t="shared" si="29"/>
        <v/>
      </c>
      <c r="O1876">
        <v>3.84</v>
      </c>
      <c r="P1876">
        <v>1.7350000000000001</v>
      </c>
      <c r="Q1876">
        <v>1.53</v>
      </c>
      <c r="R1876">
        <v>5</v>
      </c>
      <c r="S1876" t="str">
        <f>IF(datos_limpios[[#This Row],[Seating Capacity ]]&gt;4,"SI","NO")</f>
        <v>SI</v>
      </c>
      <c r="T1876">
        <v>37</v>
      </c>
    </row>
    <row r="1877" spans="1:20" x14ac:dyDescent="0.3">
      <c r="A1877" t="s">
        <v>19</v>
      </c>
      <c r="B1877" t="s">
        <v>1360</v>
      </c>
      <c r="C1877">
        <v>1356</v>
      </c>
      <c r="D1877" s="3">
        <v>849000</v>
      </c>
      <c r="E1877" s="1">
        <f>datos_limpios[[#This Row],[Price INR   ]]*0.011</f>
        <v>9339</v>
      </c>
      <c r="F1877">
        <v>2021</v>
      </c>
      <c r="G1877">
        <v>17283</v>
      </c>
      <c r="H1877" t="s">
        <v>13</v>
      </c>
      <c r="I1877" t="s">
        <v>14</v>
      </c>
      <c r="J1877" t="s">
        <v>22</v>
      </c>
      <c r="K1877" t="s">
        <v>16</v>
      </c>
      <c r="L1877" t="s">
        <v>61</v>
      </c>
      <c r="M1877" t="s">
        <v>62</v>
      </c>
      <c r="N1877" s="2" t="str">
        <f t="shared" si="29"/>
        <v/>
      </c>
      <c r="O1877">
        <v>3.9950000000000001</v>
      </c>
      <c r="P1877">
        <v>1.79</v>
      </c>
      <c r="Q1877">
        <v>1.64</v>
      </c>
      <c r="R1877">
        <v>5</v>
      </c>
      <c r="S1877" t="str">
        <f>IF(datos_limpios[[#This Row],[Seating Capacity ]]&gt;4,"SI","NO")</f>
        <v>SI</v>
      </c>
      <c r="T1877">
        <v>48</v>
      </c>
    </row>
    <row r="1878" spans="1:20" x14ac:dyDescent="0.3">
      <c r="A1878" t="s">
        <v>19</v>
      </c>
      <c r="B1878" t="s">
        <v>1360</v>
      </c>
      <c r="C1878">
        <v>1371</v>
      </c>
      <c r="D1878" s="3">
        <v>925000</v>
      </c>
      <c r="E1878" s="1">
        <f>datos_limpios[[#This Row],[Price INR   ]]*0.011</f>
        <v>10175</v>
      </c>
      <c r="F1878">
        <v>2021</v>
      </c>
      <c r="G1878">
        <v>48000</v>
      </c>
      <c r="H1878" t="s">
        <v>13</v>
      </c>
      <c r="I1878" t="s">
        <v>14</v>
      </c>
      <c r="J1878" t="s">
        <v>22</v>
      </c>
      <c r="K1878" t="s">
        <v>16</v>
      </c>
      <c r="L1878" t="s">
        <v>61</v>
      </c>
      <c r="M1878" t="s">
        <v>62</v>
      </c>
      <c r="N1878" s="2" t="str">
        <f t="shared" si="29"/>
        <v/>
      </c>
      <c r="O1878">
        <v>3.9950000000000001</v>
      </c>
      <c r="P1878">
        <v>1.79</v>
      </c>
      <c r="Q1878">
        <v>1.64</v>
      </c>
      <c r="R1878">
        <v>5</v>
      </c>
      <c r="S1878" t="str">
        <f>IF(datos_limpios[[#This Row],[Seating Capacity ]]&gt;4,"SI","NO")</f>
        <v>SI</v>
      </c>
      <c r="T1878">
        <v>48</v>
      </c>
    </row>
    <row r="1879" spans="1:20" x14ac:dyDescent="0.3">
      <c r="A1879" t="s">
        <v>19</v>
      </c>
      <c r="B1879" t="s">
        <v>1314</v>
      </c>
      <c r="C1879">
        <v>1380</v>
      </c>
      <c r="D1879" s="3">
        <v>990000</v>
      </c>
      <c r="E1879" s="1">
        <f>datos_limpios[[#This Row],[Price INR   ]]*0.011</f>
        <v>10890</v>
      </c>
      <c r="F1879">
        <v>2019</v>
      </c>
      <c r="G1879">
        <v>21894</v>
      </c>
      <c r="H1879" t="s">
        <v>13</v>
      </c>
      <c r="I1879" t="s">
        <v>43</v>
      </c>
      <c r="J1879" t="s">
        <v>22</v>
      </c>
      <c r="K1879" t="s">
        <v>16</v>
      </c>
      <c r="L1879" t="s">
        <v>61</v>
      </c>
      <c r="M1879" t="s">
        <v>62</v>
      </c>
      <c r="N1879" s="2" t="str">
        <f t="shared" si="29"/>
        <v/>
      </c>
      <c r="O1879">
        <v>4.3949999999999996</v>
      </c>
      <c r="P1879">
        <v>1.7350000000000001</v>
      </c>
      <c r="Q1879">
        <v>1.69</v>
      </c>
      <c r="R1879">
        <v>7</v>
      </c>
      <c r="S1879" t="str">
        <f>IF(datos_limpios[[#This Row],[Seating Capacity ]]&gt;4,"SI","NO")</f>
        <v>SI</v>
      </c>
      <c r="T1879">
        <v>45</v>
      </c>
    </row>
    <row r="1880" spans="1:20" x14ac:dyDescent="0.3">
      <c r="A1880" t="s">
        <v>19</v>
      </c>
      <c r="B1880" t="s">
        <v>1318</v>
      </c>
      <c r="C1880">
        <v>1392</v>
      </c>
      <c r="D1880" s="3">
        <v>1225000</v>
      </c>
      <c r="E1880" s="1">
        <f>datos_limpios[[#This Row],[Price INR   ]]*0.011</f>
        <v>13475</v>
      </c>
      <c r="F1880">
        <v>2021</v>
      </c>
      <c r="G1880">
        <v>23000</v>
      </c>
      <c r="H1880" t="s">
        <v>13</v>
      </c>
      <c r="I1880" t="s">
        <v>14</v>
      </c>
      <c r="J1880" t="s">
        <v>22</v>
      </c>
      <c r="K1880" t="s">
        <v>16</v>
      </c>
      <c r="L1880" t="s">
        <v>61</v>
      </c>
      <c r="M1880" t="s">
        <v>62</v>
      </c>
      <c r="N1880" s="2" t="str">
        <f t="shared" si="29"/>
        <v/>
      </c>
      <c r="O1880">
        <v>4.3949999999999996</v>
      </c>
      <c r="P1880">
        <v>1.7350000000000001</v>
      </c>
      <c r="Q1880">
        <v>1.69</v>
      </c>
      <c r="R1880">
        <v>7</v>
      </c>
      <c r="S1880" t="str">
        <f>IF(datos_limpios[[#This Row],[Seating Capacity ]]&gt;4,"SI","NO")</f>
        <v>SI</v>
      </c>
      <c r="T1880">
        <v>45</v>
      </c>
    </row>
    <row r="1881" spans="1:20" x14ac:dyDescent="0.3">
      <c r="A1881" t="s">
        <v>19</v>
      </c>
      <c r="B1881" t="s">
        <v>790</v>
      </c>
      <c r="C1881">
        <v>1393</v>
      </c>
      <c r="D1881" s="3">
        <v>1245000</v>
      </c>
      <c r="E1881" s="1">
        <f>datos_limpios[[#This Row],[Price INR   ]]*0.011</f>
        <v>13695</v>
      </c>
      <c r="F1881">
        <v>2021</v>
      </c>
      <c r="G1881">
        <v>7239</v>
      </c>
      <c r="H1881" t="s">
        <v>13</v>
      </c>
      <c r="I1881" t="s">
        <v>14</v>
      </c>
      <c r="J1881" t="s">
        <v>22</v>
      </c>
      <c r="K1881" t="s">
        <v>16</v>
      </c>
      <c r="L1881" t="s">
        <v>61</v>
      </c>
      <c r="M1881" t="s">
        <v>62</v>
      </c>
      <c r="N1881" s="2" t="str">
        <f t="shared" si="29"/>
        <v/>
      </c>
      <c r="O1881">
        <v>4.4450000000000003</v>
      </c>
      <c r="P1881">
        <v>1.7749999999999999</v>
      </c>
      <c r="Q1881">
        <v>1.7</v>
      </c>
      <c r="R1881">
        <v>6</v>
      </c>
      <c r="S1881" t="str">
        <f>IF(datos_limpios[[#This Row],[Seating Capacity ]]&gt;4,"SI","NO")</f>
        <v>SI</v>
      </c>
      <c r="T1881">
        <v>45</v>
      </c>
    </row>
    <row r="1882" spans="1:20" x14ac:dyDescent="0.3">
      <c r="A1882" t="s">
        <v>19</v>
      </c>
      <c r="B1882" t="s">
        <v>647</v>
      </c>
      <c r="C1882">
        <v>1394</v>
      </c>
      <c r="D1882" s="3">
        <v>1299000</v>
      </c>
      <c r="E1882" s="1">
        <f>datos_limpios[[#This Row],[Price INR   ]]*0.011</f>
        <v>14289</v>
      </c>
      <c r="F1882">
        <v>2021</v>
      </c>
      <c r="G1882">
        <v>13400</v>
      </c>
      <c r="H1882" t="s">
        <v>13</v>
      </c>
      <c r="I1882" t="s">
        <v>14</v>
      </c>
      <c r="J1882" t="s">
        <v>22</v>
      </c>
      <c r="K1882" t="s">
        <v>16</v>
      </c>
      <c r="L1882" t="s">
        <v>61</v>
      </c>
      <c r="M1882" t="s">
        <v>62</v>
      </c>
      <c r="N1882" s="2" t="str">
        <f t="shared" si="29"/>
        <v/>
      </c>
      <c r="O1882">
        <v>4.4450000000000003</v>
      </c>
      <c r="P1882">
        <v>1.7749999999999999</v>
      </c>
      <c r="Q1882">
        <v>1.7</v>
      </c>
      <c r="R1882">
        <v>6</v>
      </c>
      <c r="S1882" t="str">
        <f>IF(datos_limpios[[#This Row],[Seating Capacity ]]&gt;4,"SI","NO")</f>
        <v>SI</v>
      </c>
      <c r="T1882">
        <v>45</v>
      </c>
    </row>
    <row r="1883" spans="1:20" x14ac:dyDescent="0.3">
      <c r="A1883" t="s">
        <v>119</v>
      </c>
      <c r="B1883" t="s">
        <v>619</v>
      </c>
      <c r="C1883">
        <v>1403</v>
      </c>
      <c r="D1883" s="3">
        <v>980000</v>
      </c>
      <c r="E1883" s="1">
        <f>datos_limpios[[#This Row],[Price INR   ]]*0.011</f>
        <v>10780</v>
      </c>
      <c r="F1883">
        <v>2011</v>
      </c>
      <c r="G1883">
        <v>78000</v>
      </c>
      <c r="H1883" t="s">
        <v>13</v>
      </c>
      <c r="I1883" t="s">
        <v>43</v>
      </c>
      <c r="J1883" t="s">
        <v>22</v>
      </c>
      <c r="K1883" t="s">
        <v>23</v>
      </c>
      <c r="L1883" t="s">
        <v>462</v>
      </c>
      <c r="M1883" t="s">
        <v>1549</v>
      </c>
      <c r="N1883" s="2" t="str">
        <f t="shared" si="29"/>
        <v/>
      </c>
      <c r="O1883">
        <v>4.8680000000000003</v>
      </c>
      <c r="P1883">
        <v>1.8540000000000001</v>
      </c>
      <c r="Q1883">
        <v>1.4710000000000001</v>
      </c>
      <c r="R1883">
        <v>5</v>
      </c>
      <c r="S1883" t="str">
        <f>IF(datos_limpios[[#This Row],[Seating Capacity ]]&gt;4,"SI","NO")</f>
        <v>SI</v>
      </c>
      <c r="T1883">
        <v>80</v>
      </c>
    </row>
    <row r="1884" spans="1:20" x14ac:dyDescent="0.3">
      <c r="A1884" t="s">
        <v>119</v>
      </c>
      <c r="B1884" t="s">
        <v>1477</v>
      </c>
      <c r="C1884">
        <v>1407</v>
      </c>
      <c r="D1884" s="3">
        <v>1150000</v>
      </c>
      <c r="E1884" s="1">
        <f>datos_limpios[[#This Row],[Price INR   ]]*0.011</f>
        <v>12650</v>
      </c>
      <c r="F1884">
        <v>2014</v>
      </c>
      <c r="G1884">
        <v>39000</v>
      </c>
      <c r="H1884" t="s">
        <v>13</v>
      </c>
      <c r="I1884" t="s">
        <v>43</v>
      </c>
      <c r="J1884" t="s">
        <v>22</v>
      </c>
      <c r="K1884" t="s">
        <v>23</v>
      </c>
      <c r="L1884" t="s">
        <v>1234</v>
      </c>
      <c r="M1884" t="s">
        <v>1442</v>
      </c>
      <c r="N1884" s="2" t="str">
        <f t="shared" si="29"/>
        <v/>
      </c>
      <c r="O1884">
        <v>4.359</v>
      </c>
      <c r="P1884">
        <v>2.0099999999999998</v>
      </c>
      <c r="Q1884">
        <v>1.5569999999999999</v>
      </c>
      <c r="R1884">
        <v>5</v>
      </c>
      <c r="S1884" t="str">
        <f>IF(datos_limpios[[#This Row],[Seating Capacity ]]&gt;4,"SI","NO")</f>
        <v>SI</v>
      </c>
      <c r="T1884">
        <v>50</v>
      </c>
    </row>
    <row r="1885" spans="1:20" x14ac:dyDescent="0.3">
      <c r="A1885" t="s">
        <v>119</v>
      </c>
      <c r="B1885" t="s">
        <v>1233</v>
      </c>
      <c r="C1885">
        <v>1413</v>
      </c>
      <c r="D1885" s="3">
        <v>1350000</v>
      </c>
      <c r="E1885" s="1">
        <f>datos_limpios[[#This Row],[Price INR   ]]*0.011</f>
        <v>14850</v>
      </c>
      <c r="F1885">
        <v>2014</v>
      </c>
      <c r="G1885">
        <v>80000</v>
      </c>
      <c r="H1885" t="s">
        <v>13</v>
      </c>
      <c r="I1885" t="s">
        <v>43</v>
      </c>
      <c r="J1885" t="s">
        <v>22</v>
      </c>
      <c r="K1885" t="s">
        <v>184</v>
      </c>
      <c r="L1885" t="s">
        <v>1234</v>
      </c>
      <c r="M1885" t="s">
        <v>1235</v>
      </c>
      <c r="N1885" s="2" t="str">
        <f t="shared" si="29"/>
        <v/>
      </c>
      <c r="O1885">
        <v>4.2919999999999998</v>
      </c>
      <c r="P1885">
        <v>1.78</v>
      </c>
      <c r="Q1885">
        <v>1.4330000000000001</v>
      </c>
      <c r="R1885">
        <v>4</v>
      </c>
      <c r="S1885" t="str">
        <f>IF(datos_limpios[[#This Row],[Seating Capacity ]]&gt;4,"SI","NO")</f>
        <v>NO</v>
      </c>
      <c r="T1885">
        <v>50</v>
      </c>
    </row>
    <row r="1886" spans="1:20" x14ac:dyDescent="0.3">
      <c r="A1886" t="s">
        <v>119</v>
      </c>
      <c r="B1886" t="s">
        <v>1011</v>
      </c>
      <c r="C1886">
        <v>1421</v>
      </c>
      <c r="D1886" s="3">
        <v>1691000</v>
      </c>
      <c r="E1886" s="1">
        <f>datos_limpios[[#This Row],[Price INR   ]]*0.011</f>
        <v>18601</v>
      </c>
      <c r="F1886">
        <v>2015</v>
      </c>
      <c r="G1886">
        <v>45000</v>
      </c>
      <c r="H1886" t="s">
        <v>13</v>
      </c>
      <c r="I1886" t="s">
        <v>43</v>
      </c>
      <c r="J1886" t="s">
        <v>22</v>
      </c>
      <c r="K1886" t="s">
        <v>23</v>
      </c>
      <c r="L1886" t="s">
        <v>232</v>
      </c>
      <c r="M1886" t="s">
        <v>330</v>
      </c>
      <c r="N1886" s="2" t="str">
        <f t="shared" si="29"/>
        <v/>
      </c>
      <c r="O1886">
        <v>4.4169999999999998</v>
      </c>
      <c r="P1886">
        <v>1.804</v>
      </c>
      <c r="Q1886">
        <v>1.494</v>
      </c>
      <c r="R1886">
        <v>5</v>
      </c>
      <c r="S1886" t="str">
        <f>IF(datos_limpios[[#This Row],[Seating Capacity ]]&gt;4,"SI","NO")</f>
        <v>SI</v>
      </c>
      <c r="T1886">
        <v>50</v>
      </c>
    </row>
    <row r="1887" spans="1:20" x14ac:dyDescent="0.3">
      <c r="A1887" t="s">
        <v>119</v>
      </c>
      <c r="B1887" t="s">
        <v>397</v>
      </c>
      <c r="C1887">
        <v>1449</v>
      </c>
      <c r="D1887" s="3">
        <v>2485000</v>
      </c>
      <c r="E1887" s="1">
        <f>datos_limpios[[#This Row],[Price INR   ]]*0.011</f>
        <v>27335</v>
      </c>
      <c r="F1887">
        <v>2012</v>
      </c>
      <c r="G1887">
        <v>44724</v>
      </c>
      <c r="H1887" t="s">
        <v>13</v>
      </c>
      <c r="I1887" t="s">
        <v>43</v>
      </c>
      <c r="J1887" t="s">
        <v>22</v>
      </c>
      <c r="K1887" t="s">
        <v>16</v>
      </c>
      <c r="L1887" t="s">
        <v>398</v>
      </c>
      <c r="M1887" t="s">
        <v>399</v>
      </c>
      <c r="N1887" s="2" t="str">
        <f t="shared" si="29"/>
        <v/>
      </c>
      <c r="O1887">
        <v>5.157</v>
      </c>
      <c r="P1887">
        <v>2.1829999999999998</v>
      </c>
      <c r="Q1887">
        <v>1.659</v>
      </c>
      <c r="R1887">
        <v>7</v>
      </c>
      <c r="S1887" t="str">
        <f>IF(datos_limpios[[#This Row],[Seating Capacity ]]&gt;4,"SI","NO")</f>
        <v>SI</v>
      </c>
      <c r="T1887">
        <v>80</v>
      </c>
    </row>
    <row r="1888" spans="1:20" x14ac:dyDescent="0.3">
      <c r="A1888" t="s">
        <v>119</v>
      </c>
      <c r="B1888" t="s">
        <v>1328</v>
      </c>
      <c r="C1888">
        <v>1479</v>
      </c>
      <c r="D1888" s="3">
        <v>4150000</v>
      </c>
      <c r="E1888" s="1">
        <f>datos_limpios[[#This Row],[Price INR   ]]*0.011</f>
        <v>45650</v>
      </c>
      <c r="F1888">
        <v>2021</v>
      </c>
      <c r="G1888">
        <v>6000</v>
      </c>
      <c r="H1888" t="s">
        <v>13</v>
      </c>
      <c r="I1888" t="s">
        <v>43</v>
      </c>
      <c r="J1888" t="s">
        <v>22</v>
      </c>
      <c r="K1888" t="s">
        <v>16</v>
      </c>
      <c r="L1888" t="s">
        <v>1329</v>
      </c>
      <c r="M1888" t="s">
        <v>1140</v>
      </c>
      <c r="N1888" s="2" t="str">
        <f t="shared" si="29"/>
        <v/>
      </c>
      <c r="O1888">
        <v>4.5490000000000004</v>
      </c>
      <c r="P1888">
        <v>1.796</v>
      </c>
      <c r="Q1888">
        <v>1.446</v>
      </c>
      <c r="R1888">
        <v>5</v>
      </c>
      <c r="S1888" t="str">
        <f>IF(datos_limpios[[#This Row],[Seating Capacity ]]&gt;4,"SI","NO")</f>
        <v>SI</v>
      </c>
      <c r="T1888">
        <v>43</v>
      </c>
    </row>
    <row r="1889" spans="1:20" x14ac:dyDescent="0.3">
      <c r="A1889" t="s">
        <v>119</v>
      </c>
      <c r="B1889" t="s">
        <v>568</v>
      </c>
      <c r="C1889">
        <v>1493</v>
      </c>
      <c r="D1889" s="3">
        <v>4900000</v>
      </c>
      <c r="E1889" s="1">
        <f>datos_limpios[[#This Row],[Price INR   ]]*0.011</f>
        <v>53900</v>
      </c>
      <c r="F1889">
        <v>2022</v>
      </c>
      <c r="G1889">
        <v>5000</v>
      </c>
      <c r="H1889" t="s">
        <v>13</v>
      </c>
      <c r="I1889" t="s">
        <v>43</v>
      </c>
      <c r="J1889" t="s">
        <v>22</v>
      </c>
      <c r="K1889" t="s">
        <v>16</v>
      </c>
      <c r="L1889" t="s">
        <v>169</v>
      </c>
      <c r="M1889" t="s">
        <v>569</v>
      </c>
      <c r="N1889" s="2" t="str">
        <f t="shared" si="29"/>
        <v/>
      </c>
      <c r="O1889">
        <v>4.6859999999999999</v>
      </c>
      <c r="P1889">
        <v>1.81</v>
      </c>
      <c r="Q1889">
        <v>1.4419999999999999</v>
      </c>
      <c r="R1889">
        <v>5</v>
      </c>
      <c r="S1889" t="str">
        <f>IF(datos_limpios[[#This Row],[Seating Capacity ]]&gt;4,"SI","NO")</f>
        <v>SI</v>
      </c>
      <c r="T1889">
        <v>66</v>
      </c>
    </row>
    <row r="1890" spans="1:20" x14ac:dyDescent="0.3">
      <c r="A1890" t="s">
        <v>119</v>
      </c>
      <c r="B1890" t="s">
        <v>821</v>
      </c>
      <c r="C1890">
        <v>1495</v>
      </c>
      <c r="D1890" s="3">
        <v>4975000</v>
      </c>
      <c r="E1890" s="1">
        <f>datos_limpios[[#This Row],[Price INR   ]]*0.011</f>
        <v>54725</v>
      </c>
      <c r="F1890">
        <v>2021</v>
      </c>
      <c r="G1890">
        <v>2610</v>
      </c>
      <c r="H1890" t="s">
        <v>13</v>
      </c>
      <c r="I1890" t="s">
        <v>43</v>
      </c>
      <c r="J1890" t="s">
        <v>22</v>
      </c>
      <c r="K1890" t="s">
        <v>16</v>
      </c>
      <c r="L1890" t="s">
        <v>232</v>
      </c>
      <c r="M1890" t="s">
        <v>822</v>
      </c>
      <c r="N1890" s="2" t="str">
        <f t="shared" si="29"/>
        <v/>
      </c>
      <c r="O1890">
        <v>4.6859999999999999</v>
      </c>
      <c r="P1890">
        <v>1.81</v>
      </c>
      <c r="Q1890">
        <v>1.4419999999999999</v>
      </c>
      <c r="R1890">
        <v>5</v>
      </c>
      <c r="S1890" t="str">
        <f>IF(datos_limpios[[#This Row],[Seating Capacity ]]&gt;4,"SI","NO")</f>
        <v>SI</v>
      </c>
      <c r="T1890">
        <v>66</v>
      </c>
    </row>
    <row r="1891" spans="1:20" x14ac:dyDescent="0.3">
      <c r="A1891" t="s">
        <v>119</v>
      </c>
      <c r="B1891" t="s">
        <v>231</v>
      </c>
      <c r="C1891">
        <v>1497</v>
      </c>
      <c r="D1891" s="3">
        <v>5100000</v>
      </c>
      <c r="E1891" s="1">
        <f>datos_limpios[[#This Row],[Price INR   ]]*0.011</f>
        <v>56100</v>
      </c>
      <c r="F1891">
        <v>2017</v>
      </c>
      <c r="G1891">
        <v>56000</v>
      </c>
      <c r="H1891" t="s">
        <v>13</v>
      </c>
      <c r="I1891" t="s">
        <v>43</v>
      </c>
      <c r="J1891" t="s">
        <v>22</v>
      </c>
      <c r="K1891" t="s">
        <v>23</v>
      </c>
      <c r="L1891" t="s">
        <v>232</v>
      </c>
      <c r="M1891" t="s">
        <v>233</v>
      </c>
      <c r="N1891" s="2" t="str">
        <f t="shared" si="29"/>
        <v/>
      </c>
      <c r="O1891">
        <v>4.6859999999999999</v>
      </c>
      <c r="P1891">
        <v>1.81</v>
      </c>
      <c r="Q1891">
        <v>1.409</v>
      </c>
      <c r="R1891">
        <v>4</v>
      </c>
      <c r="S1891" t="str">
        <f>IF(datos_limpios[[#This Row],[Seating Capacity ]]&gt;4,"SI","NO")</f>
        <v>NO</v>
      </c>
      <c r="T1891">
        <v>59</v>
      </c>
    </row>
    <row r="1892" spans="1:20" x14ac:dyDescent="0.3">
      <c r="A1892" t="s">
        <v>119</v>
      </c>
      <c r="B1892" t="s">
        <v>231</v>
      </c>
      <c r="C1892">
        <v>1518</v>
      </c>
      <c r="D1892" s="3">
        <v>6500000</v>
      </c>
      <c r="E1892" s="1">
        <f>datos_limpios[[#This Row],[Price INR   ]]*0.011</f>
        <v>71500</v>
      </c>
      <c r="F1892">
        <v>2020</v>
      </c>
      <c r="G1892">
        <v>21000</v>
      </c>
      <c r="H1892" t="s">
        <v>13</v>
      </c>
      <c r="I1892" t="s">
        <v>43</v>
      </c>
      <c r="J1892" t="s">
        <v>22</v>
      </c>
      <c r="K1892" t="s">
        <v>23</v>
      </c>
      <c r="L1892" t="s">
        <v>232</v>
      </c>
      <c r="M1892" t="s">
        <v>233</v>
      </c>
      <c r="N1892" s="2" t="str">
        <f t="shared" si="29"/>
        <v/>
      </c>
      <c r="O1892">
        <v>4.6859999999999999</v>
      </c>
      <c r="P1892">
        <v>1.81</v>
      </c>
      <c r="Q1892">
        <v>1.409</v>
      </c>
      <c r="R1892">
        <v>4</v>
      </c>
      <c r="S1892" t="str">
        <f>IF(datos_limpios[[#This Row],[Seating Capacity ]]&gt;4,"SI","NO")</f>
        <v>NO</v>
      </c>
      <c r="T1892">
        <v>59</v>
      </c>
    </row>
    <row r="1893" spans="1:20" x14ac:dyDescent="0.3">
      <c r="A1893" t="s">
        <v>119</v>
      </c>
      <c r="B1893" t="s">
        <v>774</v>
      </c>
      <c r="C1893">
        <v>1522</v>
      </c>
      <c r="D1893" s="3">
        <v>6600000</v>
      </c>
      <c r="E1893" s="1">
        <f>datos_limpios[[#This Row],[Price INR   ]]*0.011</f>
        <v>72600</v>
      </c>
      <c r="F1893">
        <v>2021</v>
      </c>
      <c r="G1893">
        <v>16785</v>
      </c>
      <c r="H1893" t="s">
        <v>13</v>
      </c>
      <c r="I1893" t="s">
        <v>43</v>
      </c>
      <c r="J1893" t="s">
        <v>22</v>
      </c>
      <c r="K1893" t="s">
        <v>16</v>
      </c>
      <c r="L1893" t="s">
        <v>232</v>
      </c>
      <c r="M1893" t="s">
        <v>775</v>
      </c>
      <c r="N1893" s="2" t="str">
        <f t="shared" si="29"/>
        <v/>
      </c>
      <c r="O1893">
        <v>4.6580000000000004</v>
      </c>
      <c r="P1893">
        <v>1.89</v>
      </c>
      <c r="Q1893">
        <v>1.6439999999999999</v>
      </c>
      <c r="R1893">
        <v>5</v>
      </c>
      <c r="S1893" t="str">
        <f>IF(datos_limpios[[#This Row],[Seating Capacity ]]&gt;4,"SI","NO")</f>
        <v>SI</v>
      </c>
      <c r="T1893">
        <v>66</v>
      </c>
    </row>
    <row r="1894" spans="1:20" x14ac:dyDescent="0.3">
      <c r="A1894" t="s">
        <v>119</v>
      </c>
      <c r="B1894" t="s">
        <v>774</v>
      </c>
      <c r="C1894">
        <v>1526</v>
      </c>
      <c r="D1894" s="3">
        <v>6975000</v>
      </c>
      <c r="E1894" s="1">
        <f>datos_limpios[[#This Row],[Price INR   ]]*0.011</f>
        <v>76725</v>
      </c>
      <c r="F1894">
        <v>2022</v>
      </c>
      <c r="G1894">
        <v>2000</v>
      </c>
      <c r="H1894" t="s">
        <v>13</v>
      </c>
      <c r="I1894" t="s">
        <v>43</v>
      </c>
      <c r="J1894" t="s">
        <v>22</v>
      </c>
      <c r="K1894" t="s">
        <v>16</v>
      </c>
      <c r="L1894" t="s">
        <v>232</v>
      </c>
      <c r="M1894" t="s">
        <v>775</v>
      </c>
      <c r="N1894" s="2" t="str">
        <f t="shared" si="29"/>
        <v/>
      </c>
      <c r="O1894">
        <v>4.6580000000000004</v>
      </c>
      <c r="P1894">
        <v>1.89</v>
      </c>
      <c r="Q1894">
        <v>1.6439999999999999</v>
      </c>
      <c r="R1894">
        <v>5</v>
      </c>
      <c r="S1894" t="str">
        <f>IF(datos_limpios[[#This Row],[Seating Capacity ]]&gt;4,"SI","NO")</f>
        <v>SI</v>
      </c>
      <c r="T1894">
        <v>66</v>
      </c>
    </row>
    <row r="1895" spans="1:20" x14ac:dyDescent="0.3">
      <c r="A1895" t="s">
        <v>119</v>
      </c>
      <c r="B1895" t="s">
        <v>1248</v>
      </c>
      <c r="C1895">
        <v>1528</v>
      </c>
      <c r="D1895" s="3">
        <v>7000000</v>
      </c>
      <c r="E1895" s="1">
        <f>datos_limpios[[#This Row],[Price INR   ]]*0.011</f>
        <v>77000</v>
      </c>
      <c r="F1895">
        <v>2020</v>
      </c>
      <c r="G1895">
        <v>19000</v>
      </c>
      <c r="H1895" t="s">
        <v>13</v>
      </c>
      <c r="I1895" t="s">
        <v>43</v>
      </c>
      <c r="J1895" t="s">
        <v>22</v>
      </c>
      <c r="K1895" t="s">
        <v>16</v>
      </c>
      <c r="L1895" t="s">
        <v>431</v>
      </c>
      <c r="M1895" t="s">
        <v>1249</v>
      </c>
      <c r="N1895" s="2" t="str">
        <f t="shared" si="29"/>
        <v/>
      </c>
      <c r="O1895">
        <v>4.6929999999999996</v>
      </c>
      <c r="P1895">
        <v>1.81</v>
      </c>
      <c r="Q1895">
        <v>1.4019999999999999</v>
      </c>
      <c r="R1895">
        <v>4</v>
      </c>
      <c r="S1895" t="str">
        <f>IF(datos_limpios[[#This Row],[Seating Capacity ]]&gt;4,"SI","NO")</f>
        <v>NO</v>
      </c>
      <c r="T1895">
        <v>66</v>
      </c>
    </row>
    <row r="1896" spans="1:20" x14ac:dyDescent="0.3">
      <c r="A1896" t="s">
        <v>119</v>
      </c>
      <c r="B1896" t="s">
        <v>1294</v>
      </c>
      <c r="C1896">
        <v>1551</v>
      </c>
      <c r="D1896" s="3">
        <v>13100000</v>
      </c>
      <c r="E1896" s="1">
        <f>datos_limpios[[#This Row],[Price INR   ]]*0.011</f>
        <v>144100</v>
      </c>
      <c r="F1896">
        <v>2021</v>
      </c>
      <c r="G1896">
        <v>17000</v>
      </c>
      <c r="H1896" t="s">
        <v>13</v>
      </c>
      <c r="I1896" t="s">
        <v>43</v>
      </c>
      <c r="J1896" t="s">
        <v>22</v>
      </c>
      <c r="K1896" t="s">
        <v>16</v>
      </c>
      <c r="L1896" t="s">
        <v>468</v>
      </c>
      <c r="M1896" t="s">
        <v>432</v>
      </c>
      <c r="N1896" s="2" t="str">
        <f t="shared" si="29"/>
        <v/>
      </c>
      <c r="O1896">
        <v>5.2069999999999999</v>
      </c>
      <c r="P1896">
        <v>2.157</v>
      </c>
      <c r="Q1896">
        <v>1.823</v>
      </c>
      <c r="R1896">
        <v>7</v>
      </c>
      <c r="S1896" t="str">
        <f>IF(datos_limpios[[#This Row],[Seating Capacity ]]&gt;4,"SI","NO")</f>
        <v>SI</v>
      </c>
      <c r="T1896">
        <v>90</v>
      </c>
    </row>
    <row r="1897" spans="1:20" x14ac:dyDescent="0.3">
      <c r="A1897" t="s">
        <v>119</v>
      </c>
      <c r="B1897" t="s">
        <v>1431</v>
      </c>
      <c r="C1897">
        <v>1554</v>
      </c>
      <c r="D1897" s="3">
        <v>20000000</v>
      </c>
      <c r="E1897" s="1">
        <f>datos_limpios[[#This Row],[Price INR   ]]*0.011</f>
        <v>220000</v>
      </c>
      <c r="F1897">
        <v>2021</v>
      </c>
      <c r="G1897">
        <v>6600</v>
      </c>
      <c r="H1897" t="s">
        <v>13</v>
      </c>
      <c r="I1897" t="s">
        <v>43</v>
      </c>
      <c r="J1897" t="s">
        <v>22</v>
      </c>
      <c r="K1897" t="s">
        <v>16</v>
      </c>
      <c r="L1897" t="s">
        <v>431</v>
      </c>
      <c r="M1897" t="s">
        <v>1432</v>
      </c>
      <c r="N1897" s="2" t="str">
        <f t="shared" si="29"/>
        <v/>
      </c>
      <c r="O1897">
        <v>5.2460000000000004</v>
      </c>
      <c r="P1897">
        <v>1.899</v>
      </c>
      <c r="Q1897">
        <v>1.494</v>
      </c>
      <c r="R1897">
        <v>5</v>
      </c>
      <c r="S1897" t="str">
        <f>IF(datos_limpios[[#This Row],[Seating Capacity ]]&gt;4,"SI","NO")</f>
        <v>SI</v>
      </c>
      <c r="T1897">
        <v>80</v>
      </c>
    </row>
    <row r="1898" spans="1:20" x14ac:dyDescent="0.3">
      <c r="A1898" t="s">
        <v>149</v>
      </c>
      <c r="B1898" t="s">
        <v>319</v>
      </c>
      <c r="C1898">
        <v>1565</v>
      </c>
      <c r="D1898" s="3">
        <v>1889999</v>
      </c>
      <c r="E1898" s="1">
        <f>datos_limpios[[#This Row],[Price INR   ]]*0.011</f>
        <v>20789.988999999998</v>
      </c>
      <c r="F1898">
        <v>2021</v>
      </c>
      <c r="G1898">
        <v>17000</v>
      </c>
      <c r="H1898" t="s">
        <v>13</v>
      </c>
      <c r="I1898" t="s">
        <v>43</v>
      </c>
      <c r="J1898" t="s">
        <v>22</v>
      </c>
      <c r="K1898" t="s">
        <v>16</v>
      </c>
      <c r="L1898" t="s">
        <v>320</v>
      </c>
      <c r="M1898" t="s">
        <v>321</v>
      </c>
      <c r="N1898" s="2" t="str">
        <f t="shared" si="29"/>
        <v/>
      </c>
      <c r="O1898">
        <v>4.6550000000000002</v>
      </c>
      <c r="P1898">
        <v>1.835</v>
      </c>
      <c r="Q1898">
        <v>1.76</v>
      </c>
      <c r="R1898">
        <v>5</v>
      </c>
      <c r="S1898" t="str">
        <f>IF(datos_limpios[[#This Row],[Seating Capacity ]]&gt;4,"SI","NO")</f>
        <v>SI</v>
      </c>
      <c r="T1898">
        <v>60</v>
      </c>
    </row>
    <row r="1899" spans="1:20" x14ac:dyDescent="0.3">
      <c r="A1899" t="s">
        <v>50</v>
      </c>
      <c r="B1899" t="s">
        <v>1454</v>
      </c>
      <c r="C1899">
        <v>1586</v>
      </c>
      <c r="D1899" s="3">
        <v>315000</v>
      </c>
      <c r="E1899" s="1">
        <f>datos_limpios[[#This Row],[Price INR   ]]*0.011</f>
        <v>3465</v>
      </c>
      <c r="F1899">
        <v>2012</v>
      </c>
      <c r="G1899">
        <v>57000</v>
      </c>
      <c r="H1899" t="s">
        <v>13</v>
      </c>
      <c r="I1899" t="s">
        <v>14</v>
      </c>
      <c r="J1899" t="s">
        <v>22</v>
      </c>
      <c r="K1899" t="s">
        <v>16</v>
      </c>
      <c r="L1899" t="s">
        <v>201</v>
      </c>
      <c r="M1899" t="s">
        <v>1455</v>
      </c>
      <c r="N1899" s="2" t="str">
        <f t="shared" si="29"/>
        <v/>
      </c>
      <c r="O1899">
        <v>4.4249999999999998</v>
      </c>
      <c r="P1899">
        <v>1.6950000000000001</v>
      </c>
      <c r="Q1899">
        <v>1.5049999999999999</v>
      </c>
      <c r="R1899">
        <v>5</v>
      </c>
      <c r="S1899" t="str">
        <f>IF(datos_limpios[[#This Row],[Seating Capacity ]]&gt;4,"SI","NO")</f>
        <v>SI</v>
      </c>
      <c r="T1899">
        <v>41</v>
      </c>
    </row>
    <row r="1900" spans="1:20" x14ac:dyDescent="0.3">
      <c r="A1900" t="s">
        <v>50</v>
      </c>
      <c r="B1900" t="s">
        <v>999</v>
      </c>
      <c r="C1900">
        <v>1599</v>
      </c>
      <c r="D1900" s="3">
        <v>625000</v>
      </c>
      <c r="E1900" s="1">
        <f>datos_limpios[[#This Row],[Price INR   ]]*0.011</f>
        <v>6875</v>
      </c>
      <c r="F1900">
        <v>2021</v>
      </c>
      <c r="G1900">
        <v>28000</v>
      </c>
      <c r="H1900" t="s">
        <v>13</v>
      </c>
      <c r="I1900" t="s">
        <v>14</v>
      </c>
      <c r="J1900" t="s">
        <v>22</v>
      </c>
      <c r="K1900" t="s">
        <v>16</v>
      </c>
      <c r="L1900" t="s">
        <v>57</v>
      </c>
      <c r="M1900" t="s">
        <v>1000</v>
      </c>
      <c r="N1900" s="2" t="str">
        <f t="shared" si="29"/>
        <v/>
      </c>
      <c r="O1900">
        <v>3.9940000000000002</v>
      </c>
      <c r="P1900">
        <v>1.758</v>
      </c>
      <c r="Q1900">
        <v>1.5720000000000001</v>
      </c>
      <c r="R1900">
        <v>5</v>
      </c>
      <c r="S1900" t="str">
        <f>IF(datos_limpios[[#This Row],[Seating Capacity ]]&gt;4,"SI","NO")</f>
        <v>SI</v>
      </c>
      <c r="T1900">
        <v>40</v>
      </c>
    </row>
    <row r="1901" spans="1:20" x14ac:dyDescent="0.3">
      <c r="A1901" t="s">
        <v>55</v>
      </c>
      <c r="B1901" t="s">
        <v>934</v>
      </c>
      <c r="C1901">
        <v>1613</v>
      </c>
      <c r="D1901" s="3">
        <v>250000</v>
      </c>
      <c r="E1901" s="1">
        <f>datos_limpios[[#This Row],[Price INR   ]]*0.011</f>
        <v>2750</v>
      </c>
      <c r="F1901">
        <v>2017</v>
      </c>
      <c r="G1901">
        <v>32000</v>
      </c>
      <c r="H1901" t="s">
        <v>13</v>
      </c>
      <c r="I1901" t="s">
        <v>14</v>
      </c>
      <c r="J1901" t="s">
        <v>22</v>
      </c>
      <c r="K1901" t="s">
        <v>16</v>
      </c>
      <c r="L1901" t="s">
        <v>402</v>
      </c>
      <c r="M1901" t="s">
        <v>403</v>
      </c>
      <c r="N1901" s="2" t="str">
        <f t="shared" si="29"/>
        <v/>
      </c>
      <c r="O1901">
        <v>3.6789999999999998</v>
      </c>
      <c r="P1901">
        <v>1.579</v>
      </c>
      <c r="Q1901">
        <v>1.478</v>
      </c>
      <c r="R1901">
        <v>5</v>
      </c>
      <c r="S1901" t="str">
        <f>IF(datos_limpios[[#This Row],[Seating Capacity ]]&gt;4,"SI","NO")</f>
        <v>SI</v>
      </c>
      <c r="T1901">
        <v>28</v>
      </c>
    </row>
    <row r="1902" spans="1:20" x14ac:dyDescent="0.3">
      <c r="A1902" t="s">
        <v>55</v>
      </c>
      <c r="B1902" t="s">
        <v>595</v>
      </c>
      <c r="C1902">
        <v>1652</v>
      </c>
      <c r="D1902" s="3">
        <v>800000</v>
      </c>
      <c r="E1902" s="1">
        <f>datos_limpios[[#This Row],[Price INR   ]]*0.011</f>
        <v>8800</v>
      </c>
      <c r="F1902">
        <v>2021</v>
      </c>
      <c r="G1902">
        <v>13000</v>
      </c>
      <c r="H1902" t="s">
        <v>13</v>
      </c>
      <c r="I1902" t="s">
        <v>43</v>
      </c>
      <c r="J1902" t="s">
        <v>22</v>
      </c>
      <c r="K1902" t="s">
        <v>16</v>
      </c>
      <c r="L1902" t="s">
        <v>57</v>
      </c>
      <c r="M1902" t="s">
        <v>596</v>
      </c>
      <c r="N1902" s="2" t="str">
        <f t="shared" si="29"/>
        <v/>
      </c>
      <c r="O1902">
        <v>3.9910000000000001</v>
      </c>
      <c r="P1902">
        <v>1.75</v>
      </c>
      <c r="Q1902">
        <v>1.605</v>
      </c>
      <c r="R1902">
        <v>5</v>
      </c>
      <c r="S1902" t="str">
        <f>IF(datos_limpios[[#This Row],[Seating Capacity ]]&gt;4,"SI","NO")</f>
        <v>SI</v>
      </c>
      <c r="T1902">
        <v>40</v>
      </c>
    </row>
    <row r="1903" spans="1:20" x14ac:dyDescent="0.3">
      <c r="A1903" t="s">
        <v>55</v>
      </c>
      <c r="B1903" t="s">
        <v>289</v>
      </c>
      <c r="C1903">
        <v>1653</v>
      </c>
      <c r="D1903" s="3">
        <v>890000</v>
      </c>
      <c r="E1903" s="1">
        <f>datos_limpios[[#This Row],[Price INR   ]]*0.011</f>
        <v>9790</v>
      </c>
      <c r="F1903">
        <v>2020</v>
      </c>
      <c r="G1903">
        <v>23500</v>
      </c>
      <c r="H1903" t="s">
        <v>13</v>
      </c>
      <c r="I1903" t="s">
        <v>14</v>
      </c>
      <c r="J1903" t="s">
        <v>22</v>
      </c>
      <c r="K1903" t="s">
        <v>16</v>
      </c>
      <c r="L1903" t="s">
        <v>201</v>
      </c>
      <c r="M1903" t="s">
        <v>290</v>
      </c>
      <c r="N1903" s="2" t="str">
        <f t="shared" si="29"/>
        <v/>
      </c>
      <c r="O1903">
        <v>4.3600000000000003</v>
      </c>
      <c r="P1903">
        <v>1.8220000000000001</v>
      </c>
      <c r="Q1903">
        <v>1.6950000000000001</v>
      </c>
      <c r="R1903">
        <v>5</v>
      </c>
      <c r="S1903" t="str">
        <f>IF(datos_limpios[[#This Row],[Seating Capacity ]]&gt;4,"SI","NO")</f>
        <v>SI</v>
      </c>
      <c r="T1903">
        <v>50</v>
      </c>
    </row>
    <row r="1904" spans="1:20" x14ac:dyDescent="0.3">
      <c r="A1904" t="s">
        <v>55</v>
      </c>
      <c r="B1904" t="s">
        <v>1366</v>
      </c>
      <c r="C1904">
        <v>1655</v>
      </c>
      <c r="D1904" s="3">
        <v>1000000</v>
      </c>
      <c r="E1904" s="1">
        <f>datos_limpios[[#This Row],[Price INR   ]]*0.011</f>
        <v>11000</v>
      </c>
      <c r="F1904">
        <v>2022</v>
      </c>
      <c r="G1904">
        <v>4000</v>
      </c>
      <c r="H1904" t="s">
        <v>13</v>
      </c>
      <c r="I1904" t="s">
        <v>43</v>
      </c>
      <c r="J1904" t="s">
        <v>22</v>
      </c>
      <c r="K1904" t="s">
        <v>23</v>
      </c>
      <c r="L1904" t="s">
        <v>57</v>
      </c>
      <c r="M1904" t="s">
        <v>1000</v>
      </c>
      <c r="N1904" s="2" t="str">
        <f t="shared" si="29"/>
        <v/>
      </c>
      <c r="O1904">
        <v>3.9910000000000001</v>
      </c>
      <c r="P1904">
        <v>1.75</v>
      </c>
      <c r="Q1904">
        <v>1.605</v>
      </c>
      <c r="R1904">
        <v>5</v>
      </c>
      <c r="S1904" t="str">
        <f>IF(datos_limpios[[#This Row],[Seating Capacity ]]&gt;4,"SI","NO")</f>
        <v>SI</v>
      </c>
      <c r="T1904">
        <v>40</v>
      </c>
    </row>
    <row r="1905" spans="1:20" x14ac:dyDescent="0.3">
      <c r="A1905" t="s">
        <v>1022</v>
      </c>
      <c r="B1905" t="s">
        <v>1173</v>
      </c>
      <c r="C1905">
        <v>1658</v>
      </c>
      <c r="D1905" s="3">
        <v>20000000</v>
      </c>
      <c r="E1905" s="1">
        <f>datos_limpios[[#This Row],[Price INR   ]]*0.011</f>
        <v>220000</v>
      </c>
      <c r="F1905">
        <v>2012</v>
      </c>
      <c r="G1905">
        <v>55000</v>
      </c>
      <c r="H1905" t="s">
        <v>13</v>
      </c>
      <c r="I1905" t="s">
        <v>43</v>
      </c>
      <c r="J1905" t="s">
        <v>22</v>
      </c>
      <c r="K1905" t="s">
        <v>184</v>
      </c>
      <c r="L1905" t="s">
        <v>1024</v>
      </c>
      <c r="M1905" t="s">
        <v>1025</v>
      </c>
      <c r="N1905" s="2" t="str">
        <f t="shared" si="29"/>
        <v/>
      </c>
      <c r="O1905">
        <v>5.569</v>
      </c>
      <c r="P1905">
        <v>1.948</v>
      </c>
      <c r="Q1905">
        <v>1.55</v>
      </c>
      <c r="R1905">
        <v>5</v>
      </c>
      <c r="S1905" t="str">
        <f>IF(datos_limpios[[#This Row],[Seating Capacity ]]&gt;4,"SI","NO")</f>
        <v>SI</v>
      </c>
      <c r="T1905">
        <v>82.5</v>
      </c>
    </row>
    <row r="1906" spans="1:20" x14ac:dyDescent="0.3">
      <c r="A1906" t="s">
        <v>46</v>
      </c>
      <c r="B1906" t="s">
        <v>957</v>
      </c>
      <c r="C1906">
        <v>1662</v>
      </c>
      <c r="D1906" s="3">
        <v>425000</v>
      </c>
      <c r="E1906" s="1">
        <f>datos_limpios[[#This Row],[Price INR   ]]*0.011</f>
        <v>4675</v>
      </c>
      <c r="F1906">
        <v>2013</v>
      </c>
      <c r="G1906">
        <v>57000</v>
      </c>
      <c r="H1906" t="s">
        <v>13</v>
      </c>
      <c r="I1906" t="s">
        <v>43</v>
      </c>
      <c r="J1906" t="s">
        <v>22</v>
      </c>
      <c r="K1906" t="s">
        <v>23</v>
      </c>
      <c r="L1906" t="s">
        <v>215</v>
      </c>
      <c r="M1906" t="s">
        <v>216</v>
      </c>
      <c r="N1906" s="2" t="str">
        <f t="shared" si="29"/>
        <v/>
      </c>
      <c r="O1906">
        <v>4.3860000000000001</v>
      </c>
      <c r="P1906">
        <v>1.6990000000000001</v>
      </c>
      <c r="Q1906">
        <v>1.466</v>
      </c>
      <c r="R1906">
        <v>5</v>
      </c>
      <c r="S1906" t="str">
        <f>IF(datos_limpios[[#This Row],[Seating Capacity ]]&gt;4,"SI","NO")</f>
        <v>SI</v>
      </c>
      <c r="T1906">
        <v>55</v>
      </c>
    </row>
    <row r="1907" spans="1:20" x14ac:dyDescent="0.3">
      <c r="A1907" t="s">
        <v>46</v>
      </c>
      <c r="B1907" t="s">
        <v>1067</v>
      </c>
      <c r="C1907">
        <v>1669</v>
      </c>
      <c r="D1907" s="3">
        <v>795000</v>
      </c>
      <c r="E1907" s="1">
        <f>datos_limpios[[#This Row],[Price INR   ]]*0.011</f>
        <v>8745</v>
      </c>
      <c r="F1907">
        <v>2014</v>
      </c>
      <c r="G1907">
        <v>53000</v>
      </c>
      <c r="H1907" t="s">
        <v>13</v>
      </c>
      <c r="I1907" t="s">
        <v>43</v>
      </c>
      <c r="J1907" t="s">
        <v>22</v>
      </c>
      <c r="K1907" t="s">
        <v>23</v>
      </c>
      <c r="L1907" t="s">
        <v>48</v>
      </c>
      <c r="M1907" t="s">
        <v>1068</v>
      </c>
      <c r="N1907" s="2" t="str">
        <f t="shared" si="29"/>
        <v/>
      </c>
      <c r="O1907">
        <v>4.8380000000000001</v>
      </c>
      <c r="P1907">
        <v>1.8169999999999999</v>
      </c>
      <c r="Q1907">
        <v>1.482</v>
      </c>
      <c r="R1907">
        <v>5</v>
      </c>
      <c r="S1907" t="str">
        <f>IF(datos_limpios[[#This Row],[Seating Capacity ]]&gt;4,"SI","NO")</f>
        <v>SI</v>
      </c>
      <c r="T1907">
        <v>60</v>
      </c>
    </row>
    <row r="1908" spans="1:20" x14ac:dyDescent="0.3">
      <c r="A1908" t="s">
        <v>46</v>
      </c>
      <c r="B1908" t="s">
        <v>1417</v>
      </c>
      <c r="C1908">
        <v>1671</v>
      </c>
      <c r="D1908" s="3">
        <v>880000</v>
      </c>
      <c r="E1908" s="1">
        <f>datos_limpios[[#This Row],[Price INR   ]]*0.011</f>
        <v>9680</v>
      </c>
      <c r="F1908">
        <v>2018</v>
      </c>
      <c r="G1908">
        <v>47000</v>
      </c>
      <c r="H1908" t="s">
        <v>13</v>
      </c>
      <c r="I1908" t="s">
        <v>14</v>
      </c>
      <c r="J1908" t="s">
        <v>22</v>
      </c>
      <c r="K1908" t="s">
        <v>16</v>
      </c>
      <c r="L1908" t="s">
        <v>215</v>
      </c>
      <c r="M1908" t="s">
        <v>256</v>
      </c>
      <c r="N1908" s="2" t="str">
        <f t="shared" si="29"/>
        <v/>
      </c>
      <c r="O1908">
        <v>4.3860000000000001</v>
      </c>
      <c r="P1908">
        <v>1.6990000000000001</v>
      </c>
      <c r="Q1908">
        <v>1.466</v>
      </c>
      <c r="R1908">
        <v>5</v>
      </c>
      <c r="S1908" t="str">
        <f>IF(datos_limpios[[#This Row],[Seating Capacity ]]&gt;4,"SI","NO")</f>
        <v>SI</v>
      </c>
      <c r="T1908">
        <v>55</v>
      </c>
    </row>
    <row r="1909" spans="1:20" x14ac:dyDescent="0.3">
      <c r="A1909" t="s">
        <v>46</v>
      </c>
      <c r="B1909" t="s">
        <v>47</v>
      </c>
      <c r="C1909">
        <v>1679</v>
      </c>
      <c r="D1909" s="3">
        <v>1390000</v>
      </c>
      <c r="E1909" s="1">
        <f>datos_limpios[[#This Row],[Price INR   ]]*0.011</f>
        <v>15290</v>
      </c>
      <c r="F1909">
        <v>2017</v>
      </c>
      <c r="G1909">
        <v>56000</v>
      </c>
      <c r="H1909" t="s">
        <v>13</v>
      </c>
      <c r="I1909" t="s">
        <v>43</v>
      </c>
      <c r="J1909" t="s">
        <v>22</v>
      </c>
      <c r="K1909" t="s">
        <v>16</v>
      </c>
      <c r="L1909" t="s">
        <v>48</v>
      </c>
      <c r="M1909" t="s">
        <v>49</v>
      </c>
      <c r="N1909" s="2" t="str">
        <f t="shared" si="29"/>
        <v/>
      </c>
      <c r="O1909">
        <v>4.67</v>
      </c>
      <c r="P1909">
        <v>1.8140000000000001</v>
      </c>
      <c r="Q1909">
        <v>1.476</v>
      </c>
      <c r="R1909">
        <v>5</v>
      </c>
      <c r="S1909" t="str">
        <f>IF(datos_limpios[[#This Row],[Seating Capacity ]]&gt;4,"SI","NO")</f>
        <v>SI</v>
      </c>
      <c r="T1909">
        <v>50</v>
      </c>
    </row>
    <row r="1910" spans="1:20" x14ac:dyDescent="0.3">
      <c r="A1910" t="s">
        <v>46</v>
      </c>
      <c r="B1910" t="s">
        <v>47</v>
      </c>
      <c r="C1910">
        <v>1680</v>
      </c>
      <c r="D1910" s="3">
        <v>1390000</v>
      </c>
      <c r="E1910" s="1">
        <f>datos_limpios[[#This Row],[Price INR   ]]*0.011</f>
        <v>15290</v>
      </c>
      <c r="F1910">
        <v>2017</v>
      </c>
      <c r="G1910">
        <v>56000</v>
      </c>
      <c r="H1910" t="s">
        <v>13</v>
      </c>
      <c r="I1910" t="s">
        <v>43</v>
      </c>
      <c r="J1910" t="s">
        <v>22</v>
      </c>
      <c r="K1910" t="s">
        <v>16</v>
      </c>
      <c r="L1910" t="s">
        <v>48</v>
      </c>
      <c r="M1910" t="s">
        <v>49</v>
      </c>
      <c r="N1910" s="2" t="str">
        <f t="shared" si="29"/>
        <v/>
      </c>
      <c r="O1910">
        <v>4.67</v>
      </c>
      <c r="P1910">
        <v>1.8140000000000001</v>
      </c>
      <c r="Q1910">
        <v>1.476</v>
      </c>
      <c r="R1910">
        <v>5</v>
      </c>
      <c r="S1910" t="str">
        <f>IF(datos_limpios[[#This Row],[Seating Capacity ]]&gt;4,"SI","NO")</f>
        <v>SI</v>
      </c>
      <c r="T1910">
        <v>50</v>
      </c>
    </row>
    <row r="1911" spans="1:20" x14ac:dyDescent="0.3">
      <c r="A1911" t="s">
        <v>46</v>
      </c>
      <c r="B1911" t="s">
        <v>585</v>
      </c>
      <c r="C1911">
        <v>1683</v>
      </c>
      <c r="D1911" s="3">
        <v>1500000</v>
      </c>
      <c r="E1911" s="1">
        <f>datos_limpios[[#This Row],[Price INR   ]]*0.011</f>
        <v>16500</v>
      </c>
      <c r="F1911">
        <v>2016</v>
      </c>
      <c r="G1911">
        <v>70000</v>
      </c>
      <c r="H1911" t="s">
        <v>13</v>
      </c>
      <c r="I1911" t="s">
        <v>43</v>
      </c>
      <c r="J1911" t="s">
        <v>22</v>
      </c>
      <c r="K1911" t="s">
        <v>23</v>
      </c>
      <c r="L1911" t="s">
        <v>48</v>
      </c>
      <c r="M1911" t="s">
        <v>49</v>
      </c>
      <c r="N1911" s="2" t="str">
        <f t="shared" si="29"/>
        <v/>
      </c>
      <c r="O1911">
        <v>4.8609999999999998</v>
      </c>
      <c r="P1911">
        <v>1.8640000000000001</v>
      </c>
      <c r="Q1911">
        <v>1.4830000000000001</v>
      </c>
      <c r="R1911">
        <v>5</v>
      </c>
      <c r="S1911" t="str">
        <f>IF(datos_limpios[[#This Row],[Seating Capacity ]]&gt;4,"SI","NO")</f>
        <v>SI</v>
      </c>
      <c r="T1911">
        <v>66</v>
      </c>
    </row>
    <row r="1912" spans="1:20" x14ac:dyDescent="0.3">
      <c r="A1912" t="s">
        <v>46</v>
      </c>
      <c r="B1912" t="s">
        <v>1345</v>
      </c>
      <c r="C1912">
        <v>1694</v>
      </c>
      <c r="D1912" s="3">
        <v>3325000</v>
      </c>
      <c r="E1912" s="1">
        <f>datos_limpios[[#This Row],[Price INR   ]]*0.011</f>
        <v>36575</v>
      </c>
      <c r="F1912">
        <v>2021</v>
      </c>
      <c r="G1912">
        <v>13092</v>
      </c>
      <c r="H1912" t="s">
        <v>13</v>
      </c>
      <c r="I1912" t="s">
        <v>43</v>
      </c>
      <c r="J1912" t="s">
        <v>22</v>
      </c>
      <c r="K1912" t="s">
        <v>16</v>
      </c>
      <c r="L1912" t="s">
        <v>274</v>
      </c>
      <c r="M1912" t="s">
        <v>275</v>
      </c>
      <c r="N1912" s="2" t="str">
        <f t="shared" si="29"/>
        <v/>
      </c>
      <c r="O1912">
        <v>4.8689999999999998</v>
      </c>
      <c r="P1912">
        <v>1.8640000000000001</v>
      </c>
      <c r="Q1912">
        <v>1.4690000000000001</v>
      </c>
      <c r="R1912">
        <v>5</v>
      </c>
      <c r="S1912" t="str">
        <f>IF(datos_limpios[[#This Row],[Seating Capacity ]]&gt;4,"SI","NO")</f>
        <v>SI</v>
      </c>
      <c r="T1912">
        <v>66</v>
      </c>
    </row>
    <row r="1913" spans="1:20" x14ac:dyDescent="0.3">
      <c r="A1913" t="s">
        <v>63</v>
      </c>
      <c r="B1913" t="s">
        <v>673</v>
      </c>
      <c r="C1913">
        <v>1699</v>
      </c>
      <c r="D1913" s="3">
        <v>49000</v>
      </c>
      <c r="E1913" s="1">
        <f>datos_limpios[[#This Row],[Price INR   ]]*0.011</f>
        <v>539</v>
      </c>
      <c r="F1913">
        <v>2010</v>
      </c>
      <c r="G1913">
        <v>60000</v>
      </c>
      <c r="H1913" t="s">
        <v>13</v>
      </c>
      <c r="I1913" t="s">
        <v>14</v>
      </c>
      <c r="J1913" t="s">
        <v>22</v>
      </c>
      <c r="K1913" t="s">
        <v>16</v>
      </c>
      <c r="L1913" t="s">
        <v>674</v>
      </c>
      <c r="M1913" t="s">
        <v>1548</v>
      </c>
      <c r="N1913" s="2" t="str">
        <f t="shared" si="29"/>
        <v/>
      </c>
      <c r="O1913">
        <v>3.0990000000000002</v>
      </c>
      <c r="P1913">
        <v>1.4950000000000001</v>
      </c>
      <c r="Q1913">
        <v>1.6519999999999999</v>
      </c>
      <c r="R1913">
        <v>4</v>
      </c>
      <c r="S1913" t="str">
        <f>IF(datos_limpios[[#This Row],[Seating Capacity ]]&gt;4,"SI","NO")</f>
        <v>NO</v>
      </c>
      <c r="T1913">
        <v>15</v>
      </c>
    </row>
    <row r="1914" spans="1:20" x14ac:dyDescent="0.3">
      <c r="A1914" t="s">
        <v>63</v>
      </c>
      <c r="B1914" t="s">
        <v>112</v>
      </c>
      <c r="C1914">
        <v>1706</v>
      </c>
      <c r="D1914" s="3">
        <v>395000</v>
      </c>
      <c r="E1914" s="1">
        <f>datos_limpios[[#This Row],[Price INR   ]]*0.011</f>
        <v>4345</v>
      </c>
      <c r="F1914">
        <v>2017</v>
      </c>
      <c r="G1914">
        <v>46992</v>
      </c>
      <c r="H1914" t="s">
        <v>13</v>
      </c>
      <c r="I1914" t="s">
        <v>14</v>
      </c>
      <c r="J1914" t="s">
        <v>22</v>
      </c>
      <c r="K1914" t="s">
        <v>16</v>
      </c>
      <c r="L1914" t="s">
        <v>100</v>
      </c>
      <c r="M1914" t="s">
        <v>113</v>
      </c>
      <c r="N1914" s="2" t="str">
        <f t="shared" si="29"/>
        <v/>
      </c>
      <c r="O1914">
        <v>3.746</v>
      </c>
      <c r="P1914">
        <v>1.647</v>
      </c>
      <c r="Q1914">
        <v>1.5349999999999999</v>
      </c>
      <c r="R1914">
        <v>5</v>
      </c>
      <c r="S1914" t="str">
        <f>IF(datos_limpios[[#This Row],[Seating Capacity ]]&gt;4,"SI","NO")</f>
        <v>SI</v>
      </c>
      <c r="T1914">
        <v>35</v>
      </c>
    </row>
    <row r="1915" spans="1:20" x14ac:dyDescent="0.3">
      <c r="A1915" t="s">
        <v>63</v>
      </c>
      <c r="B1915" t="s">
        <v>112</v>
      </c>
      <c r="C1915">
        <v>1708</v>
      </c>
      <c r="D1915" s="3">
        <v>409000</v>
      </c>
      <c r="E1915" s="1">
        <f>datos_limpios[[#This Row],[Price INR   ]]*0.011</f>
        <v>4499</v>
      </c>
      <c r="F1915">
        <v>2018</v>
      </c>
      <c r="G1915">
        <v>27069</v>
      </c>
      <c r="H1915" t="s">
        <v>13</v>
      </c>
      <c r="I1915" t="s">
        <v>14</v>
      </c>
      <c r="J1915" t="s">
        <v>22</v>
      </c>
      <c r="K1915" t="s">
        <v>16</v>
      </c>
      <c r="L1915" t="s">
        <v>100</v>
      </c>
      <c r="M1915" t="s">
        <v>113</v>
      </c>
      <c r="N1915" s="2" t="str">
        <f t="shared" si="29"/>
        <v/>
      </c>
      <c r="O1915">
        <v>3.746</v>
      </c>
      <c r="P1915">
        <v>1.647</v>
      </c>
      <c r="Q1915">
        <v>1.5349999999999999</v>
      </c>
      <c r="R1915">
        <v>5</v>
      </c>
      <c r="S1915" t="str">
        <f>IF(datos_limpios[[#This Row],[Seating Capacity ]]&gt;4,"SI","NO")</f>
        <v>SI</v>
      </c>
      <c r="T1915">
        <v>35</v>
      </c>
    </row>
    <row r="1916" spans="1:20" x14ac:dyDescent="0.3">
      <c r="A1916" t="s">
        <v>63</v>
      </c>
      <c r="B1916" t="s">
        <v>1447</v>
      </c>
      <c r="C1916">
        <v>1720</v>
      </c>
      <c r="D1916" s="3">
        <v>575000</v>
      </c>
      <c r="E1916" s="1">
        <f>datos_limpios[[#This Row],[Price INR   ]]*0.011</f>
        <v>6325</v>
      </c>
      <c r="F1916">
        <v>2020</v>
      </c>
      <c r="G1916">
        <v>40000</v>
      </c>
      <c r="H1916" t="s">
        <v>13</v>
      </c>
      <c r="I1916" t="s">
        <v>14</v>
      </c>
      <c r="J1916" t="s">
        <v>22</v>
      </c>
      <c r="K1916" t="s">
        <v>16</v>
      </c>
      <c r="L1916" t="s">
        <v>100</v>
      </c>
      <c r="M1916" t="s">
        <v>95</v>
      </c>
      <c r="N1916" s="2" t="str">
        <f t="shared" si="29"/>
        <v/>
      </c>
      <c r="O1916">
        <v>3.99</v>
      </c>
      <c r="P1916">
        <v>1.7549999999999999</v>
      </c>
      <c r="Q1916">
        <v>1.5229999999999999</v>
      </c>
      <c r="R1916">
        <v>5</v>
      </c>
      <c r="S1916" t="str">
        <f>IF(datos_limpios[[#This Row],[Seating Capacity ]]&gt;4,"SI","NO")</f>
        <v>SI</v>
      </c>
      <c r="T1916">
        <v>37</v>
      </c>
    </row>
    <row r="1917" spans="1:20" x14ac:dyDescent="0.3">
      <c r="A1917" t="s">
        <v>63</v>
      </c>
      <c r="B1917" t="s">
        <v>438</v>
      </c>
      <c r="C1917">
        <v>1730</v>
      </c>
      <c r="D1917" s="3">
        <v>890000</v>
      </c>
      <c r="E1917" s="1">
        <f>datos_limpios[[#This Row],[Price INR   ]]*0.011</f>
        <v>9790</v>
      </c>
      <c r="F1917">
        <v>2022</v>
      </c>
      <c r="G1917">
        <v>7500</v>
      </c>
      <c r="H1917" t="s">
        <v>13</v>
      </c>
      <c r="I1917" t="s">
        <v>14</v>
      </c>
      <c r="J1917" t="s">
        <v>22</v>
      </c>
      <c r="K1917" t="s">
        <v>16</v>
      </c>
      <c r="L1917" t="s">
        <v>100</v>
      </c>
      <c r="M1917" t="s">
        <v>113</v>
      </c>
      <c r="N1917" s="2" t="str">
        <f t="shared" si="29"/>
        <v/>
      </c>
      <c r="O1917">
        <v>3.827</v>
      </c>
      <c r="P1917">
        <v>1.742</v>
      </c>
      <c r="Q1917">
        <v>1.615</v>
      </c>
      <c r="R1917">
        <v>5</v>
      </c>
      <c r="S1917" t="str">
        <f>IF(datos_limpios[[#This Row],[Seating Capacity ]]&gt;4,"SI","NO")</f>
        <v>SI</v>
      </c>
      <c r="T1917">
        <v>37</v>
      </c>
    </row>
    <row r="1918" spans="1:20" x14ac:dyDescent="0.3">
      <c r="A1918" t="s">
        <v>31</v>
      </c>
      <c r="B1918" t="s">
        <v>238</v>
      </c>
      <c r="C1918">
        <v>1757</v>
      </c>
      <c r="D1918" s="3">
        <v>340000</v>
      </c>
      <c r="E1918" s="1">
        <f>datos_limpios[[#This Row],[Price INR   ]]*0.011</f>
        <v>3740</v>
      </c>
      <c r="F1918">
        <v>2011</v>
      </c>
      <c r="G1918">
        <v>109000</v>
      </c>
      <c r="H1918" t="s">
        <v>13</v>
      </c>
      <c r="I1918" t="s">
        <v>14</v>
      </c>
      <c r="J1918" t="s">
        <v>22</v>
      </c>
      <c r="K1918" t="s">
        <v>23</v>
      </c>
      <c r="L1918" t="s">
        <v>977</v>
      </c>
      <c r="M1918" t="s">
        <v>1547</v>
      </c>
      <c r="N1918" s="2" t="str">
        <f t="shared" si="29"/>
        <v/>
      </c>
      <c r="O1918">
        <v>4.54</v>
      </c>
      <c r="P1918">
        <v>1.76</v>
      </c>
      <c r="Q1918">
        <v>1.48</v>
      </c>
      <c r="R1918">
        <v>5</v>
      </c>
      <c r="S1918" t="str">
        <f>IF(datos_limpios[[#This Row],[Seating Capacity ]]&gt;4,"SI","NO")</f>
        <v>SI</v>
      </c>
      <c r="T1918">
        <v>55</v>
      </c>
    </row>
    <row r="1919" spans="1:20" x14ac:dyDescent="0.3">
      <c r="A1919" t="s">
        <v>31</v>
      </c>
      <c r="B1919" t="s">
        <v>238</v>
      </c>
      <c r="C1919">
        <v>1760</v>
      </c>
      <c r="D1919" s="3">
        <v>390000</v>
      </c>
      <c r="E1919" s="1">
        <f>datos_limpios[[#This Row],[Price INR   ]]*0.011</f>
        <v>4290</v>
      </c>
      <c r="F1919">
        <v>2009</v>
      </c>
      <c r="G1919">
        <v>68195</v>
      </c>
      <c r="H1919" t="s">
        <v>13</v>
      </c>
      <c r="I1919" t="s">
        <v>14</v>
      </c>
      <c r="J1919" t="s">
        <v>22</v>
      </c>
      <c r="K1919" t="s">
        <v>16</v>
      </c>
      <c r="L1919" t="s">
        <v>977</v>
      </c>
      <c r="M1919" t="s">
        <v>1547</v>
      </c>
      <c r="N1919" s="2" t="str">
        <f t="shared" si="29"/>
        <v/>
      </c>
      <c r="O1919">
        <v>4.54</v>
      </c>
      <c r="P1919">
        <v>1.76</v>
      </c>
      <c r="Q1919">
        <v>1.48</v>
      </c>
      <c r="R1919">
        <v>5</v>
      </c>
      <c r="S1919" t="str">
        <f>IF(datos_limpios[[#This Row],[Seating Capacity ]]&gt;4,"SI","NO")</f>
        <v>SI</v>
      </c>
      <c r="T1919">
        <v>55</v>
      </c>
    </row>
    <row r="1920" spans="1:20" x14ac:dyDescent="0.3">
      <c r="A1920" t="s">
        <v>31</v>
      </c>
      <c r="B1920" t="s">
        <v>976</v>
      </c>
      <c r="C1920">
        <v>1762</v>
      </c>
      <c r="D1920" s="3">
        <v>450000</v>
      </c>
      <c r="E1920" s="1">
        <f>datos_limpios[[#This Row],[Price INR   ]]*0.011</f>
        <v>4950</v>
      </c>
      <c r="F1920">
        <v>2011</v>
      </c>
      <c r="G1920">
        <v>95000</v>
      </c>
      <c r="H1920" t="s">
        <v>13</v>
      </c>
      <c r="I1920" t="s">
        <v>43</v>
      </c>
      <c r="J1920" t="s">
        <v>22</v>
      </c>
      <c r="K1920" t="s">
        <v>16</v>
      </c>
      <c r="L1920" t="s">
        <v>977</v>
      </c>
      <c r="M1920" t="s">
        <v>1547</v>
      </c>
      <c r="N1920" s="2" t="str">
        <f t="shared" si="29"/>
        <v/>
      </c>
      <c r="O1920">
        <v>4.54</v>
      </c>
      <c r="P1920">
        <v>1.76</v>
      </c>
      <c r="Q1920">
        <v>1.48</v>
      </c>
      <c r="R1920">
        <v>5</v>
      </c>
      <c r="S1920" t="str">
        <f>IF(datos_limpios[[#This Row],[Seating Capacity ]]&gt;4,"SI","NO")</f>
        <v>SI</v>
      </c>
      <c r="T1920">
        <v>55</v>
      </c>
    </row>
    <row r="1921" spans="1:20" x14ac:dyDescent="0.3">
      <c r="A1921" t="s">
        <v>31</v>
      </c>
      <c r="B1921" t="s">
        <v>471</v>
      </c>
      <c r="C1921">
        <v>1786</v>
      </c>
      <c r="D1921" s="3">
        <v>894999</v>
      </c>
      <c r="E1921" s="1">
        <f>datos_limpios[[#This Row],[Price INR   ]]*0.011</f>
        <v>9844.9889999999996</v>
      </c>
      <c r="F1921">
        <v>2015</v>
      </c>
      <c r="G1921">
        <v>39780</v>
      </c>
      <c r="H1921" t="s">
        <v>13</v>
      </c>
      <c r="I1921" t="s">
        <v>43</v>
      </c>
      <c r="J1921" t="s">
        <v>22</v>
      </c>
      <c r="K1921" t="s">
        <v>16</v>
      </c>
      <c r="L1921" t="s">
        <v>48</v>
      </c>
      <c r="M1921" t="s">
        <v>127</v>
      </c>
      <c r="N1921" s="2" t="str">
        <f t="shared" si="29"/>
        <v/>
      </c>
      <c r="O1921">
        <v>4.62</v>
      </c>
      <c r="P1921">
        <v>1.7749999999999999</v>
      </c>
      <c r="Q1921">
        <v>1.4750000000000001</v>
      </c>
      <c r="R1921">
        <v>5</v>
      </c>
      <c r="S1921" t="str">
        <f>IF(datos_limpios[[#This Row],[Seating Capacity ]]&gt;4,"SI","NO")</f>
        <v>SI</v>
      </c>
      <c r="T1921">
        <v>55</v>
      </c>
    </row>
    <row r="1922" spans="1:20" x14ac:dyDescent="0.3">
      <c r="A1922" t="s">
        <v>31</v>
      </c>
      <c r="B1922" t="s">
        <v>848</v>
      </c>
      <c r="C1922">
        <v>1793</v>
      </c>
      <c r="D1922" s="3">
        <v>1050000</v>
      </c>
      <c r="E1922" s="1">
        <f>datos_limpios[[#This Row],[Price INR   ]]*0.011</f>
        <v>11550</v>
      </c>
      <c r="F1922">
        <v>2021</v>
      </c>
      <c r="G1922">
        <v>1910</v>
      </c>
      <c r="H1922" t="s">
        <v>13</v>
      </c>
      <c r="I1922" t="s">
        <v>43</v>
      </c>
      <c r="J1922" t="s">
        <v>22</v>
      </c>
      <c r="K1922" t="s">
        <v>16</v>
      </c>
      <c r="L1922" t="s">
        <v>61</v>
      </c>
      <c r="M1922" t="s">
        <v>62</v>
      </c>
      <c r="N1922" s="2" t="str">
        <f t="shared" ref="N1922:N1985" si="30">MID(M1922, 1, FIND("@", M1922) - LEN(MID(M1922, 1, FIND("@", M1922) - 1)) - 1)</f>
        <v/>
      </c>
      <c r="O1922">
        <v>3.9950000000000001</v>
      </c>
      <c r="P1922">
        <v>1.79</v>
      </c>
      <c r="Q1922">
        <v>1.64</v>
      </c>
      <c r="R1922">
        <v>5</v>
      </c>
      <c r="S1922" t="str">
        <f>IF(datos_limpios[[#This Row],[Seating Capacity ]]&gt;4,"SI","NO")</f>
        <v>SI</v>
      </c>
      <c r="T1922">
        <v>48</v>
      </c>
    </row>
    <row r="1923" spans="1:20" x14ac:dyDescent="0.3">
      <c r="A1923" t="s">
        <v>31</v>
      </c>
      <c r="B1923" t="s">
        <v>1446</v>
      </c>
      <c r="C1923">
        <v>1795</v>
      </c>
      <c r="D1923" s="3">
        <v>1075000</v>
      </c>
      <c r="E1923" s="1">
        <f>datos_limpios[[#This Row],[Price INR   ]]*0.011</f>
        <v>11825</v>
      </c>
      <c r="F1923">
        <v>2016</v>
      </c>
      <c r="G1923">
        <v>70000</v>
      </c>
      <c r="H1923" t="s">
        <v>13</v>
      </c>
      <c r="I1923" t="s">
        <v>14</v>
      </c>
      <c r="J1923" t="s">
        <v>22</v>
      </c>
      <c r="K1923" t="s">
        <v>16</v>
      </c>
      <c r="L1923" t="s">
        <v>48</v>
      </c>
      <c r="M1923" t="s">
        <v>127</v>
      </c>
      <c r="N1923" s="2" t="str">
        <f t="shared" si="30"/>
        <v/>
      </c>
      <c r="O1923">
        <v>4.62</v>
      </c>
      <c r="P1923">
        <v>1.7749999999999999</v>
      </c>
      <c r="Q1923">
        <v>1.4750000000000001</v>
      </c>
      <c r="R1923">
        <v>5</v>
      </c>
      <c r="S1923" t="str">
        <f>IF(datos_limpios[[#This Row],[Seating Capacity ]]&gt;4,"SI","NO")</f>
        <v>SI</v>
      </c>
      <c r="T1923">
        <v>55</v>
      </c>
    </row>
    <row r="1924" spans="1:20" x14ac:dyDescent="0.3">
      <c r="A1924" t="s">
        <v>68</v>
      </c>
      <c r="B1924" t="s">
        <v>198</v>
      </c>
      <c r="C1924">
        <v>1888</v>
      </c>
      <c r="D1924" s="3">
        <v>385000</v>
      </c>
      <c r="E1924" s="1">
        <f>datos_limpios[[#This Row],[Price INR   ]]*0.011</f>
        <v>4235</v>
      </c>
      <c r="F1924">
        <v>2013</v>
      </c>
      <c r="G1924">
        <v>65000</v>
      </c>
      <c r="H1924" t="s">
        <v>13</v>
      </c>
      <c r="I1924" t="s">
        <v>14</v>
      </c>
      <c r="J1924" t="s">
        <v>22</v>
      </c>
      <c r="K1924" t="s">
        <v>16</v>
      </c>
      <c r="L1924" t="s">
        <v>17</v>
      </c>
      <c r="M1924" t="s">
        <v>199</v>
      </c>
      <c r="N1924" s="2" t="str">
        <f t="shared" si="30"/>
        <v/>
      </c>
      <c r="O1924">
        <v>3.97</v>
      </c>
      <c r="P1924">
        <v>1.6819999999999999</v>
      </c>
      <c r="Q1924">
        <v>1.4530000000000001</v>
      </c>
      <c r="R1924">
        <v>5</v>
      </c>
      <c r="S1924" t="str">
        <f>IF(datos_limpios[[#This Row],[Seating Capacity ]]&gt;4,"SI","NO")</f>
        <v>SI</v>
      </c>
      <c r="T1924">
        <v>45</v>
      </c>
    </row>
    <row r="1925" spans="1:20" x14ac:dyDescent="0.3">
      <c r="A1925" t="s">
        <v>68</v>
      </c>
      <c r="B1925" t="s">
        <v>198</v>
      </c>
      <c r="C1925">
        <v>1894</v>
      </c>
      <c r="D1925" s="3">
        <v>490000</v>
      </c>
      <c r="E1925" s="1">
        <f>datos_limpios[[#This Row],[Price INR   ]]*0.011</f>
        <v>5390</v>
      </c>
      <c r="F1925">
        <v>2015</v>
      </c>
      <c r="G1925">
        <v>50000</v>
      </c>
      <c r="H1925" t="s">
        <v>13</v>
      </c>
      <c r="I1925" t="s">
        <v>14</v>
      </c>
      <c r="J1925" t="s">
        <v>22</v>
      </c>
      <c r="K1925" t="s">
        <v>16</v>
      </c>
      <c r="L1925" t="s">
        <v>17</v>
      </c>
      <c r="M1925" t="s">
        <v>199</v>
      </c>
      <c r="N1925" s="2" t="str">
        <f t="shared" si="30"/>
        <v/>
      </c>
      <c r="O1925">
        <v>3.9710000000000001</v>
      </c>
      <c r="P1925">
        <v>1.6819999999999999</v>
      </c>
      <c r="Q1925">
        <v>1.4690000000000001</v>
      </c>
      <c r="R1925">
        <v>5</v>
      </c>
      <c r="S1925" t="str">
        <f>IF(datos_limpios[[#This Row],[Seating Capacity ]]&gt;4,"SI","NO")</f>
        <v>SI</v>
      </c>
      <c r="T1925">
        <v>45</v>
      </c>
    </row>
    <row r="1926" spans="1:20" x14ac:dyDescent="0.3">
      <c r="A1926" t="s">
        <v>68</v>
      </c>
      <c r="B1926" t="s">
        <v>69</v>
      </c>
      <c r="C1926">
        <v>1901</v>
      </c>
      <c r="D1926" s="3">
        <v>625000</v>
      </c>
      <c r="E1926" s="1">
        <f>datos_limpios[[#This Row],[Price INR   ]]*0.011</f>
        <v>6875</v>
      </c>
      <c r="F1926">
        <v>2016</v>
      </c>
      <c r="G1926">
        <v>68000</v>
      </c>
      <c r="H1926" t="s">
        <v>13</v>
      </c>
      <c r="I1926" t="s">
        <v>43</v>
      </c>
      <c r="J1926" t="s">
        <v>22</v>
      </c>
      <c r="K1926" t="s">
        <v>16</v>
      </c>
      <c r="L1926" t="s">
        <v>29</v>
      </c>
      <c r="M1926" t="s">
        <v>70</v>
      </c>
      <c r="N1926" s="2" t="str">
        <f t="shared" si="30"/>
        <v/>
      </c>
      <c r="O1926">
        <v>3.9710000000000001</v>
      </c>
      <c r="P1926">
        <v>1.6819999999999999</v>
      </c>
      <c r="Q1926">
        <v>1.4690000000000001</v>
      </c>
      <c r="R1926">
        <v>5</v>
      </c>
      <c r="S1926" t="str">
        <f>IF(datos_limpios[[#This Row],[Seating Capacity ]]&gt;4,"SI","NO")</f>
        <v>SI</v>
      </c>
      <c r="T1926">
        <v>45</v>
      </c>
    </row>
    <row r="1927" spans="1:20" x14ac:dyDescent="0.3">
      <c r="A1927" t="s">
        <v>68</v>
      </c>
      <c r="B1927" t="s">
        <v>520</v>
      </c>
      <c r="C1927">
        <v>1904</v>
      </c>
      <c r="D1927" s="3">
        <v>650000</v>
      </c>
      <c r="E1927" s="1">
        <f>datos_limpios[[#This Row],[Price INR   ]]*0.011</f>
        <v>7150</v>
      </c>
      <c r="F1927">
        <v>2017</v>
      </c>
      <c r="G1927">
        <v>51000</v>
      </c>
      <c r="H1927" t="s">
        <v>13</v>
      </c>
      <c r="I1927" t="s">
        <v>43</v>
      </c>
      <c r="J1927" t="s">
        <v>22</v>
      </c>
      <c r="K1927" t="s">
        <v>16</v>
      </c>
      <c r="L1927" t="s">
        <v>29</v>
      </c>
      <c r="M1927" t="s">
        <v>70</v>
      </c>
      <c r="N1927" s="2" t="str">
        <f t="shared" si="30"/>
        <v/>
      </c>
      <c r="O1927">
        <v>4.3840000000000003</v>
      </c>
      <c r="P1927">
        <v>1.6990000000000001</v>
      </c>
      <c r="Q1927">
        <v>1.466</v>
      </c>
      <c r="R1927">
        <v>5</v>
      </c>
      <c r="S1927" t="str">
        <f>IF(datos_limpios[[#This Row],[Seating Capacity ]]&gt;4,"SI","NO")</f>
        <v>SI</v>
      </c>
      <c r="T1927">
        <v>55</v>
      </c>
    </row>
    <row r="1928" spans="1:20" x14ac:dyDescent="0.3">
      <c r="A1928" t="s">
        <v>68</v>
      </c>
      <c r="B1928" t="s">
        <v>683</v>
      </c>
      <c r="C1928">
        <v>1910</v>
      </c>
      <c r="D1928" s="3">
        <v>775000</v>
      </c>
      <c r="E1928" s="1">
        <f>datos_limpios[[#This Row],[Price INR   ]]*0.011</f>
        <v>8525</v>
      </c>
      <c r="F1928">
        <v>2017</v>
      </c>
      <c r="G1928">
        <v>60500</v>
      </c>
      <c r="H1928" t="s">
        <v>13</v>
      </c>
      <c r="I1928" t="s">
        <v>43</v>
      </c>
      <c r="J1928" t="s">
        <v>22</v>
      </c>
      <c r="K1928" t="s">
        <v>16</v>
      </c>
      <c r="L1928" t="s">
        <v>29</v>
      </c>
      <c r="M1928" t="s">
        <v>70</v>
      </c>
      <c r="N1928" s="2" t="str">
        <f t="shared" si="30"/>
        <v/>
      </c>
      <c r="O1928">
        <v>4.3899999999999997</v>
      </c>
      <c r="P1928">
        <v>1.6990000000000001</v>
      </c>
      <c r="Q1928">
        <v>1.4670000000000001</v>
      </c>
      <c r="R1928">
        <v>5</v>
      </c>
      <c r="S1928" t="str">
        <f>IF(datos_limpios[[#This Row],[Seating Capacity ]]&gt;4,"SI","NO")</f>
        <v>SI</v>
      </c>
      <c r="T1928">
        <v>55</v>
      </c>
    </row>
    <row r="1929" spans="1:20" x14ac:dyDescent="0.3">
      <c r="A1929" t="s">
        <v>68</v>
      </c>
      <c r="B1929" t="s">
        <v>1264</v>
      </c>
      <c r="C1929">
        <v>1914</v>
      </c>
      <c r="D1929" s="3">
        <v>950000</v>
      </c>
      <c r="E1929" s="1">
        <f>datos_limpios[[#This Row],[Price INR   ]]*0.011</f>
        <v>10450</v>
      </c>
      <c r="F1929">
        <v>2021</v>
      </c>
      <c r="G1929">
        <v>24000</v>
      </c>
      <c r="H1929" t="s">
        <v>13</v>
      </c>
      <c r="I1929" t="s">
        <v>14</v>
      </c>
      <c r="J1929" t="s">
        <v>22</v>
      </c>
      <c r="K1929" t="s">
        <v>16</v>
      </c>
      <c r="L1929" t="s">
        <v>57</v>
      </c>
      <c r="M1929" t="s">
        <v>386</v>
      </c>
      <c r="N1929" s="2" t="str">
        <f t="shared" si="30"/>
        <v/>
      </c>
      <c r="O1929">
        <v>3.9710000000000001</v>
      </c>
      <c r="P1929">
        <v>1.6819999999999999</v>
      </c>
      <c r="Q1929">
        <v>1.4690000000000001</v>
      </c>
      <c r="R1929">
        <v>5</v>
      </c>
      <c r="S1929" t="str">
        <f>IF(datos_limpios[[#This Row],[Seating Capacity ]]&gt;4,"SI","NO")</f>
        <v>SI</v>
      </c>
      <c r="T1929">
        <v>45</v>
      </c>
    </row>
    <row r="1930" spans="1:20" x14ac:dyDescent="0.3">
      <c r="A1930" t="s">
        <v>369</v>
      </c>
      <c r="B1930" t="s">
        <v>1308</v>
      </c>
      <c r="C1930">
        <v>1934</v>
      </c>
      <c r="D1930" s="3">
        <v>4400000</v>
      </c>
      <c r="E1930" s="1">
        <f>datos_limpios[[#This Row],[Price INR   ]]*0.011</f>
        <v>48400</v>
      </c>
      <c r="F1930">
        <v>2020</v>
      </c>
      <c r="G1930">
        <v>16519</v>
      </c>
      <c r="H1930" t="s">
        <v>13</v>
      </c>
      <c r="I1930" t="s">
        <v>43</v>
      </c>
      <c r="J1930" t="s">
        <v>22</v>
      </c>
      <c r="K1930" t="s">
        <v>16</v>
      </c>
      <c r="L1930" t="s">
        <v>983</v>
      </c>
      <c r="M1930" t="s">
        <v>1309</v>
      </c>
      <c r="N1930" s="2" t="str">
        <f t="shared" si="30"/>
        <v/>
      </c>
      <c r="O1930">
        <v>4.4249999999999998</v>
      </c>
      <c r="P1930">
        <v>1.863</v>
      </c>
      <c r="Q1930">
        <v>1.6519999999999999</v>
      </c>
      <c r="R1930">
        <v>5</v>
      </c>
      <c r="S1930" t="str">
        <f>IF(datos_limpios[[#This Row],[Seating Capacity ]]&gt;4,"SI","NO")</f>
        <v>SI</v>
      </c>
      <c r="T1930">
        <v>54</v>
      </c>
    </row>
    <row r="1931" spans="1:20" x14ac:dyDescent="0.3">
      <c r="A1931" t="s">
        <v>19</v>
      </c>
      <c r="B1931" t="s">
        <v>780</v>
      </c>
      <c r="C1931">
        <v>1313</v>
      </c>
      <c r="D1931" s="3">
        <v>730000</v>
      </c>
      <c r="E1931" s="1">
        <f>datos_limpios[[#This Row],[Price INR   ]]*0.011</f>
        <v>8029.9999999999991</v>
      </c>
      <c r="F1931">
        <v>2017</v>
      </c>
      <c r="G1931">
        <v>80000</v>
      </c>
      <c r="H1931" t="s">
        <v>21</v>
      </c>
      <c r="I1931" t="s">
        <v>14</v>
      </c>
      <c r="J1931" t="s">
        <v>903</v>
      </c>
      <c r="K1931" t="s">
        <v>16</v>
      </c>
      <c r="L1931" t="s">
        <v>24</v>
      </c>
      <c r="M1931" t="s">
        <v>144</v>
      </c>
      <c r="N1931" s="2" t="str">
        <f t="shared" si="30"/>
        <v/>
      </c>
      <c r="O1931">
        <v>3.9950000000000001</v>
      </c>
      <c r="P1931">
        <v>1.79</v>
      </c>
      <c r="Q1931">
        <v>1.64</v>
      </c>
      <c r="R1931">
        <v>5</v>
      </c>
      <c r="S1931" t="str">
        <f>IF(datos_limpios[[#This Row],[Seating Capacity ]]&gt;4,"SI","NO")</f>
        <v>SI</v>
      </c>
      <c r="T1931">
        <v>48</v>
      </c>
    </row>
    <row r="1932" spans="1:20" x14ac:dyDescent="0.3">
      <c r="A1932" t="s">
        <v>638</v>
      </c>
      <c r="B1932" t="s">
        <v>1121</v>
      </c>
      <c r="C1932">
        <v>1574</v>
      </c>
      <c r="D1932" s="3">
        <v>2500000</v>
      </c>
      <c r="E1932" s="1">
        <f>datos_limpios[[#This Row],[Price INR   ]]*0.011</f>
        <v>27500</v>
      </c>
      <c r="F1932">
        <v>2015</v>
      </c>
      <c r="G1932">
        <v>34303</v>
      </c>
      <c r="H1932" t="s">
        <v>21</v>
      </c>
      <c r="I1932" t="s">
        <v>43</v>
      </c>
      <c r="J1932" t="s">
        <v>903</v>
      </c>
      <c r="K1932" t="s">
        <v>23</v>
      </c>
      <c r="L1932" t="s">
        <v>709</v>
      </c>
      <c r="M1932" t="s">
        <v>605</v>
      </c>
      <c r="N1932" s="2" t="str">
        <f t="shared" si="30"/>
        <v/>
      </c>
      <c r="O1932">
        <v>3.9820000000000002</v>
      </c>
      <c r="P1932">
        <v>1.7270000000000001</v>
      </c>
      <c r="Q1932">
        <v>1.425</v>
      </c>
      <c r="R1932">
        <v>5</v>
      </c>
      <c r="S1932" t="str">
        <f>IF(datos_limpios[[#This Row],[Seating Capacity ]]&gt;4,"SI","NO")</f>
        <v>SI</v>
      </c>
      <c r="T1932">
        <v>44</v>
      </c>
    </row>
    <row r="1933" spans="1:20" x14ac:dyDescent="0.3">
      <c r="A1933" t="s">
        <v>107</v>
      </c>
      <c r="B1933" t="s">
        <v>1060</v>
      </c>
      <c r="C1933">
        <v>274</v>
      </c>
      <c r="D1933" s="3">
        <v>7990000</v>
      </c>
      <c r="E1933" s="1">
        <f>datos_limpios[[#This Row],[Price INR   ]]*0.011</f>
        <v>87890</v>
      </c>
      <c r="F1933">
        <v>2018</v>
      </c>
      <c r="G1933">
        <v>23000</v>
      </c>
      <c r="H1933" t="s">
        <v>13</v>
      </c>
      <c r="I1933" t="s">
        <v>43</v>
      </c>
      <c r="J1933" t="s">
        <v>903</v>
      </c>
      <c r="K1933" t="s">
        <v>16</v>
      </c>
      <c r="L1933" t="s">
        <v>1061</v>
      </c>
      <c r="M1933" t="s">
        <v>1062</v>
      </c>
      <c r="N1933" s="2" t="str">
        <f t="shared" si="30"/>
        <v/>
      </c>
      <c r="O1933">
        <v>4.7839999999999998</v>
      </c>
      <c r="P1933">
        <v>2.08</v>
      </c>
      <c r="Q1933">
        <v>1.391</v>
      </c>
      <c r="R1933">
        <v>4</v>
      </c>
      <c r="S1933" t="str">
        <f>IF(datos_limpios[[#This Row],[Seating Capacity ]]&gt;4,"SI","NO")</f>
        <v>NO</v>
      </c>
      <c r="T1933">
        <v>60.9</v>
      </c>
    </row>
    <row r="1934" spans="1:20" x14ac:dyDescent="0.3">
      <c r="A1934" t="s">
        <v>19</v>
      </c>
      <c r="B1934" t="s">
        <v>213</v>
      </c>
      <c r="C1934">
        <v>1351</v>
      </c>
      <c r="D1934" s="3">
        <v>825000</v>
      </c>
      <c r="E1934" s="1">
        <f>datos_limpios[[#This Row],[Price INR   ]]*0.011</f>
        <v>9075</v>
      </c>
      <c r="F1934">
        <v>2021</v>
      </c>
      <c r="G1934">
        <v>8499</v>
      </c>
      <c r="H1934" t="s">
        <v>13</v>
      </c>
      <c r="I1934" t="s">
        <v>14</v>
      </c>
      <c r="J1934" t="s">
        <v>903</v>
      </c>
      <c r="K1934" t="s">
        <v>16</v>
      </c>
      <c r="L1934" t="s">
        <v>29</v>
      </c>
      <c r="M1934" t="s">
        <v>141</v>
      </c>
      <c r="N1934" s="2" t="str">
        <f t="shared" si="30"/>
        <v/>
      </c>
      <c r="O1934">
        <v>3.9950000000000001</v>
      </c>
      <c r="P1934">
        <v>1.7450000000000001</v>
      </c>
      <c r="Q1934">
        <v>1.5</v>
      </c>
      <c r="R1934">
        <v>5</v>
      </c>
      <c r="S1934" t="str">
        <f>IF(datos_limpios[[#This Row],[Seating Capacity ]]&gt;4,"SI","NO")</f>
        <v>SI</v>
      </c>
      <c r="T1934">
        <v>37</v>
      </c>
    </row>
    <row r="1935" spans="1:20" x14ac:dyDescent="0.3">
      <c r="A1935" t="s">
        <v>638</v>
      </c>
      <c r="B1935" t="s">
        <v>1372</v>
      </c>
      <c r="C1935">
        <v>1581</v>
      </c>
      <c r="D1935" s="3">
        <v>5200000</v>
      </c>
      <c r="E1935" s="1">
        <f>datos_limpios[[#This Row],[Price INR   ]]*0.011</f>
        <v>57200</v>
      </c>
      <c r="F1935">
        <v>2022</v>
      </c>
      <c r="G1935">
        <v>0</v>
      </c>
      <c r="H1935" t="s">
        <v>13</v>
      </c>
      <c r="I1935" t="s">
        <v>43</v>
      </c>
      <c r="J1935" t="s">
        <v>903</v>
      </c>
      <c r="K1935" t="s">
        <v>287</v>
      </c>
      <c r="L1935" t="s">
        <v>166</v>
      </c>
      <c r="M1935" t="s">
        <v>1373</v>
      </c>
      <c r="N1935" s="2" t="str">
        <f t="shared" si="30"/>
        <v/>
      </c>
      <c r="O1935">
        <v>3.85</v>
      </c>
      <c r="P1935">
        <v>1.7270000000000001</v>
      </c>
      <c r="Q1935">
        <v>1.4139999999999999</v>
      </c>
      <c r="R1935">
        <v>4</v>
      </c>
      <c r="S1935" t="str">
        <f>IF(datos_limpios[[#This Row],[Seating Capacity ]]&gt;4,"SI","NO")</f>
        <v>NO</v>
      </c>
      <c r="T1935">
        <v>44</v>
      </c>
    </row>
    <row r="1936" spans="1:20" x14ac:dyDescent="0.3">
      <c r="A1936" t="s">
        <v>227</v>
      </c>
      <c r="B1936" t="s">
        <v>902</v>
      </c>
      <c r="C1936">
        <v>1609</v>
      </c>
      <c r="D1936" s="3">
        <v>9500000</v>
      </c>
      <c r="E1936" s="1">
        <f>datos_limpios[[#This Row],[Price INR   ]]*0.011</f>
        <v>104500</v>
      </c>
      <c r="F1936">
        <v>2018</v>
      </c>
      <c r="G1936">
        <v>20000</v>
      </c>
      <c r="H1936" t="s">
        <v>13</v>
      </c>
      <c r="I1936" t="s">
        <v>43</v>
      </c>
      <c r="J1936" t="s">
        <v>903</v>
      </c>
      <c r="K1936" t="s">
        <v>16</v>
      </c>
      <c r="L1936" t="s">
        <v>650</v>
      </c>
      <c r="M1936" t="s">
        <v>651</v>
      </c>
      <c r="N1936" s="2" t="str">
        <f t="shared" si="30"/>
        <v/>
      </c>
      <c r="O1936">
        <v>4.3789999999999996</v>
      </c>
      <c r="P1936">
        <v>1.8009999999999999</v>
      </c>
      <c r="Q1936">
        <v>1.2809999999999999</v>
      </c>
      <c r="R1936">
        <v>2</v>
      </c>
      <c r="S1936" t="str">
        <f>IF(datos_limpios[[#This Row],[Seating Capacity ]]&gt;4,"SI","NO")</f>
        <v>NO</v>
      </c>
      <c r="T1936">
        <v>54</v>
      </c>
    </row>
  </sheetData>
  <hyperlinks>
    <hyperlink ref="M5" r:id="rId1" display="87@6000             " xr:uid="{5AAD7842-D3ED-4995-B346-DDF84107A27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5528-37D8-40D3-87CE-87ED57A25670}">
  <dimension ref="A1"/>
  <sheetViews>
    <sheetView workbookViewId="0">
      <selection activeCell="I10" sqref="I10"/>
    </sheetView>
  </sheetViews>
  <sheetFormatPr baseColWidth="10" defaultRowHeight="14.4" x14ac:dyDescent="0.3"/>
  <sheetData>
    <row r="1" spans="1:1" x14ac:dyDescent="0.3">
      <c r="A1" t="e" cm="1">
        <f t="array" ref="A1">IF([1]datos_simples!D2&lt;10000,Rango1,Rango2)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81E26-804C-4DCB-9D9D-F7C0405AD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Cuadro de mandos</vt:lpstr>
      <vt:lpstr>Precio</vt:lpstr>
      <vt:lpstr>Hoja5</vt:lpstr>
      <vt:lpstr>Tablas y graficos</vt:lpstr>
      <vt:lpstr>datos_limpios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GOMEZ COMENDADOR</dc:creator>
  <cp:lastModifiedBy>VICTOR FERNANDO GOMEZ COMENDADOR</cp:lastModifiedBy>
  <dcterms:created xsi:type="dcterms:W3CDTF">2024-04-27T10:22:22Z</dcterms:created>
  <dcterms:modified xsi:type="dcterms:W3CDTF">2024-04-27T16:51:36Z</dcterms:modified>
</cp:coreProperties>
</file>