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en\Desktop\"/>
    </mc:Choice>
  </mc:AlternateContent>
  <xr:revisionPtr revIDLastSave="0" documentId="13_ncr:1_{CF832A6D-A1E3-4F4A-98C6-DFE086259535}" xr6:coauthVersionLast="47" xr6:coauthVersionMax="47" xr10:uidLastSave="{00000000-0000-0000-0000-000000000000}"/>
  <bookViews>
    <workbookView xWindow="-110" yWindow="-110" windowWidth="19420" windowHeight="11020" xr2:uid="{0380ADE7-C8F7-4CF4-9054-F71D2C1C2B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C77" i="1"/>
  <c r="C76" i="1"/>
  <c r="C75" i="1"/>
  <c r="F63" i="1"/>
  <c r="F62" i="1"/>
  <c r="F61" i="1"/>
  <c r="C63" i="1"/>
  <c r="C62" i="1"/>
  <c r="C61" i="1"/>
  <c r="F45" i="1"/>
  <c r="F43" i="1"/>
  <c r="F41" i="1"/>
  <c r="C44" i="1"/>
  <c r="C43" i="1"/>
  <c r="C42" i="1"/>
  <c r="C30" i="1"/>
  <c r="H19" i="1"/>
  <c r="H16" i="1"/>
  <c r="H17" i="1"/>
  <c r="H18" i="1"/>
  <c r="H15" i="1"/>
  <c r="G16" i="1"/>
  <c r="G17" i="1"/>
  <c r="G18" i="1"/>
  <c r="G19" i="1"/>
  <c r="G15" i="1"/>
  <c r="F16" i="1"/>
  <c r="F17" i="1"/>
  <c r="F18" i="1"/>
  <c r="F19" i="1"/>
  <c r="F15" i="1"/>
  <c r="F27" i="1"/>
  <c r="D19" i="1"/>
  <c r="D18" i="1"/>
  <c r="D17" i="1"/>
  <c r="D16" i="1"/>
  <c r="C27" i="1"/>
  <c r="C26" i="1"/>
  <c r="C25" i="1"/>
  <c r="C22" i="1"/>
</calcChain>
</file>

<file path=xl/sharedStrings.xml><?xml version="1.0" encoding="utf-8"?>
<sst xmlns="http://schemas.openxmlformats.org/spreadsheetml/2006/main" count="66" uniqueCount="50">
  <si>
    <t>HW 1 on Chapter 11&amp;15</t>
  </si>
  <si>
    <t>Belén Llatas Beny</t>
  </si>
  <si>
    <t>15.11</t>
  </si>
  <si>
    <t>C =</t>
  </si>
  <si>
    <t>P =</t>
  </si>
  <si>
    <t>S =</t>
  </si>
  <si>
    <t xml:space="preserve">Demand </t>
  </si>
  <si>
    <t>Probability</t>
  </si>
  <si>
    <t xml:space="preserve">Demand = </t>
  </si>
  <si>
    <t xml:space="preserve">b) </t>
  </si>
  <si>
    <t>Cu = P - C =</t>
  </si>
  <si>
    <t>Co = C - S =</t>
  </si>
  <si>
    <t>CF =</t>
  </si>
  <si>
    <t>P(D&lt;Q)</t>
  </si>
  <si>
    <t>Q* -&gt; P(D&lt;Q) &lt; or = CF</t>
  </si>
  <si>
    <t>Q* =</t>
  </si>
  <si>
    <r>
      <rPr>
        <b/>
        <sz val="11"/>
        <color rgb="FFFF0000"/>
        <rFont val="Calibri"/>
        <family val="2"/>
        <scheme val="minor"/>
      </rPr>
      <t>a)</t>
    </r>
    <r>
      <rPr>
        <b/>
        <sz val="11"/>
        <color theme="1"/>
        <rFont val="Calibri"/>
        <family val="2"/>
        <scheme val="minor"/>
      </rPr>
      <t xml:space="preserve"> Expected </t>
    </r>
  </si>
  <si>
    <t>Sold Units</t>
  </si>
  <si>
    <t xml:space="preserve">Overstock units </t>
  </si>
  <si>
    <t>Understock units</t>
  </si>
  <si>
    <t>Profit</t>
  </si>
  <si>
    <r>
      <t xml:space="preserve">c) </t>
    </r>
    <r>
      <rPr>
        <b/>
        <sz val="11"/>
        <rFont val="Calibri"/>
        <family val="2"/>
        <scheme val="minor"/>
      </rPr>
      <t xml:space="preserve">Expected </t>
    </r>
  </si>
  <si>
    <t>Profit =</t>
  </si>
  <si>
    <t>$</t>
  </si>
  <si>
    <t>RECONSIDER EXAMPLE 11.5 (BLACKJACK AIRLINE)</t>
  </si>
  <si>
    <t>Mean =</t>
  </si>
  <si>
    <t>Standard</t>
  </si>
  <si>
    <t>Deviation =</t>
  </si>
  <si>
    <t>F =</t>
  </si>
  <si>
    <t>D =</t>
  </si>
  <si>
    <t>a)</t>
  </si>
  <si>
    <t>Co = D =</t>
  </si>
  <si>
    <t>Cu = F - D =</t>
  </si>
  <si>
    <t xml:space="preserve">CF = </t>
  </si>
  <si>
    <t>b)</t>
  </si>
  <si>
    <t>P(d&lt;x) &lt; or =</t>
  </si>
  <si>
    <t>Z Value =</t>
  </si>
  <si>
    <t>x =</t>
  </si>
  <si>
    <t xml:space="preserve">Blackjack should </t>
  </si>
  <si>
    <t>reserve 65</t>
  </si>
  <si>
    <t>full-fare seats</t>
  </si>
  <si>
    <t>11.9</t>
  </si>
  <si>
    <t>1. Compact cars</t>
  </si>
  <si>
    <t xml:space="preserve">Mean = </t>
  </si>
  <si>
    <t xml:space="preserve">Standard </t>
  </si>
  <si>
    <t xml:space="preserve">Deviation = </t>
  </si>
  <si>
    <t xml:space="preserve">Z value = </t>
  </si>
  <si>
    <t xml:space="preserve">x = </t>
  </si>
  <si>
    <t>2. Midsize cars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</si>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</sst>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3" fillId="3" borderId="0" xfId="0" applyFont="1" applyFill="1"/>
    <xf numFmtId="0" fontId="0" fillId="3" borderId="0" xfId="0" applyFill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D2BE-CFB3-4AB1-BEBF-96152BA86ED2}">
  <dimension ref="B3:H77"/>
  <sheetViews>
    <sheetView tabSelected="1" topLeftCell="A6" zoomScaleNormal="100" workbookViewId="0">
      <selection activeCell="H72" sqref="H72"/>
    </sheetView>
  </sheetViews>
  <sheetFormatPr baseColWidth="10" defaultRowHeight="14.5" x14ac:dyDescent="0.35"/>
  <cols>
    <col min="3" max="3" width="12.36328125" customWidth="1"/>
    <col min="4" max="4" width="11.36328125" customWidth="1"/>
    <col min="6" max="6" width="13.36328125" customWidth="1"/>
    <col min="7" max="7" width="15.08984375" customWidth="1"/>
  </cols>
  <sheetData>
    <row r="3" spans="2:8" ht="17.5" x14ac:dyDescent="0.35">
      <c r="B3" s="1" t="s">
        <v>0</v>
      </c>
    </row>
    <row r="5" spans="2:8" x14ac:dyDescent="0.35">
      <c r="B5" s="4" t="s">
        <v>1</v>
      </c>
      <c r="C5" s="5"/>
    </row>
    <row r="7" spans="2:8" x14ac:dyDescent="0.35">
      <c r="B7" s="6">
        <v>703179523</v>
      </c>
    </row>
    <row r="9" spans="2:8" x14ac:dyDescent="0.35">
      <c r="B9" s="14" t="s">
        <v>2</v>
      </c>
    </row>
    <row r="10" spans="2:8" x14ac:dyDescent="0.35">
      <c r="B10" s="7" t="s">
        <v>3</v>
      </c>
      <c r="C10">
        <v>1.4</v>
      </c>
    </row>
    <row r="11" spans="2:8" x14ac:dyDescent="0.35">
      <c r="B11" s="7" t="s">
        <v>4</v>
      </c>
      <c r="C11">
        <v>2.9</v>
      </c>
    </row>
    <row r="12" spans="2:8" x14ac:dyDescent="0.35">
      <c r="B12" s="7" t="s">
        <v>5</v>
      </c>
      <c r="C12">
        <v>1</v>
      </c>
    </row>
    <row r="14" spans="2:8" ht="23" customHeight="1" x14ac:dyDescent="0.35">
      <c r="B14" s="8" t="s">
        <v>6</v>
      </c>
      <c r="C14" s="8" t="s">
        <v>7</v>
      </c>
      <c r="D14" s="8" t="s">
        <v>13</v>
      </c>
      <c r="E14" s="8" t="s">
        <v>17</v>
      </c>
      <c r="F14" s="13" t="s">
        <v>18</v>
      </c>
      <c r="G14" s="8" t="s">
        <v>19</v>
      </c>
      <c r="H14" s="8" t="s">
        <v>20</v>
      </c>
    </row>
    <row r="15" spans="2:8" x14ac:dyDescent="0.35">
      <c r="B15">
        <v>8</v>
      </c>
      <c r="C15">
        <v>0.15</v>
      </c>
      <c r="D15">
        <v>0</v>
      </c>
      <c r="E15">
        <v>8</v>
      </c>
      <c r="F15">
        <f>$F$27-E15</f>
        <v>3</v>
      </c>
      <c r="G15">
        <f>MAX(B15-$F$27,0)</f>
        <v>0</v>
      </c>
      <c r="H15">
        <f>(E15*$C$26)-(F15*$C$25)</f>
        <v>10.8</v>
      </c>
    </row>
    <row r="16" spans="2:8" x14ac:dyDescent="0.35">
      <c r="B16">
        <v>9</v>
      </c>
      <c r="C16">
        <v>0.15</v>
      </c>
      <c r="D16">
        <f>C15</f>
        <v>0.15</v>
      </c>
      <c r="E16">
        <v>9</v>
      </c>
      <c r="F16">
        <f t="shared" ref="F16:F19" si="0">$F$27-E16</f>
        <v>2</v>
      </c>
      <c r="G16">
        <f t="shared" ref="G16:G19" si="1">MAX(B16-$F$27,0)</f>
        <v>0</v>
      </c>
      <c r="H16">
        <f t="shared" ref="H16:H19" si="2">(E16*$C$26)-(F16*$C$25)</f>
        <v>12.7</v>
      </c>
    </row>
    <row r="17" spans="2:8" x14ac:dyDescent="0.35">
      <c r="B17">
        <v>10</v>
      </c>
      <c r="C17">
        <v>0.3</v>
      </c>
      <c r="D17">
        <f>C15+C16</f>
        <v>0.3</v>
      </c>
      <c r="E17">
        <v>10</v>
      </c>
      <c r="F17">
        <f t="shared" si="0"/>
        <v>1</v>
      </c>
      <c r="G17">
        <f t="shared" si="1"/>
        <v>0</v>
      </c>
      <c r="H17">
        <f t="shared" si="2"/>
        <v>14.6</v>
      </c>
    </row>
    <row r="18" spans="2:8" x14ac:dyDescent="0.35">
      <c r="B18">
        <v>11</v>
      </c>
      <c r="C18">
        <v>0.3</v>
      </c>
      <c r="D18">
        <f>C15+C16+C17</f>
        <v>0.6</v>
      </c>
      <c r="E18">
        <v>11</v>
      </c>
      <c r="F18">
        <f t="shared" si="0"/>
        <v>0</v>
      </c>
      <c r="G18">
        <f t="shared" si="1"/>
        <v>0</v>
      </c>
      <c r="H18">
        <f t="shared" si="2"/>
        <v>16.5</v>
      </c>
    </row>
    <row r="19" spans="2:8" x14ac:dyDescent="0.35">
      <c r="B19">
        <v>12</v>
      </c>
      <c r="C19">
        <v>0.1</v>
      </c>
      <c r="D19">
        <f>C15+C16+C17+C18</f>
        <v>0.89999999999999991</v>
      </c>
      <c r="E19">
        <v>11</v>
      </c>
      <c r="F19">
        <f t="shared" si="0"/>
        <v>0</v>
      </c>
      <c r="G19">
        <f t="shared" si="1"/>
        <v>1</v>
      </c>
      <c r="H19">
        <f>(E19*$C$26)-(F19*$C$25)</f>
        <v>16.5</v>
      </c>
    </row>
    <row r="21" spans="2:8" x14ac:dyDescent="0.35">
      <c r="B21" s="12" t="s">
        <v>16</v>
      </c>
    </row>
    <row r="22" spans="2:8" x14ac:dyDescent="0.35">
      <c r="B22" s="10" t="s">
        <v>8</v>
      </c>
      <c r="C22" s="11">
        <f>SUMPRODUCT(B15:B19,C15:C19)</f>
        <v>10.050000000000001</v>
      </c>
    </row>
    <row r="24" spans="2:8" x14ac:dyDescent="0.35">
      <c r="B24" s="3" t="s">
        <v>9</v>
      </c>
    </row>
    <row r="25" spans="2:8" x14ac:dyDescent="0.35">
      <c r="B25" s="7" t="s">
        <v>11</v>
      </c>
      <c r="C25" s="9">
        <f>C10-C12</f>
        <v>0.39999999999999991</v>
      </c>
    </row>
    <row r="26" spans="2:8" x14ac:dyDescent="0.35">
      <c r="B26" s="7" t="s">
        <v>10</v>
      </c>
      <c r="C26" s="9">
        <f>C11-C10</f>
        <v>1.5</v>
      </c>
      <c r="E26" t="s">
        <v>14</v>
      </c>
    </row>
    <row r="27" spans="2:8" x14ac:dyDescent="0.35">
      <c r="B27" s="7" t="s">
        <v>12</v>
      </c>
      <c r="C27" s="9">
        <f>C26/(C26+C25)</f>
        <v>0.78947368421052633</v>
      </c>
      <c r="E27" s="10" t="s">
        <v>15</v>
      </c>
      <c r="F27" s="11">
        <f>B18</f>
        <v>11</v>
      </c>
    </row>
    <row r="29" spans="2:8" x14ac:dyDescent="0.35">
      <c r="B29" s="3" t="s">
        <v>21</v>
      </c>
    </row>
    <row r="30" spans="2:8" x14ac:dyDescent="0.35">
      <c r="B30" s="10" t="s">
        <v>22</v>
      </c>
      <c r="C30" s="11">
        <f>SUMPRODUCT(C15:C19,H15:H19)</f>
        <v>14.505000000000001</v>
      </c>
      <c r="D30" s="2" t="s">
        <v>23</v>
      </c>
    </row>
    <row r="33" spans="2:7" x14ac:dyDescent="0.35">
      <c r="B33" s="14" t="s">
        <v>24</v>
      </c>
      <c r="C33" s="15"/>
      <c r="D33" s="15"/>
      <c r="E33" s="15"/>
    </row>
    <row r="35" spans="2:7" x14ac:dyDescent="0.35">
      <c r="B35" s="7" t="s">
        <v>25</v>
      </c>
      <c r="C35" s="9">
        <v>75</v>
      </c>
      <c r="D35" s="7" t="s">
        <v>28</v>
      </c>
      <c r="E35" s="9">
        <v>79</v>
      </c>
    </row>
    <row r="37" spans="2:7" x14ac:dyDescent="0.35">
      <c r="B37" s="7" t="s">
        <v>26</v>
      </c>
    </row>
    <row r="38" spans="2:7" x14ac:dyDescent="0.35">
      <c r="B38" s="7" t="s">
        <v>27</v>
      </c>
      <c r="C38" s="9">
        <v>15</v>
      </c>
      <c r="D38" s="7" t="s">
        <v>29</v>
      </c>
      <c r="E38" s="9">
        <v>59</v>
      </c>
    </row>
    <row r="41" spans="2:7" x14ac:dyDescent="0.35">
      <c r="B41" s="3" t="s">
        <v>30</v>
      </c>
      <c r="D41" s="16" t="s">
        <v>34</v>
      </c>
      <c r="E41" t="s">
        <v>35</v>
      </c>
      <c r="F41" s="9">
        <f>C44</f>
        <v>0.25316455696202533</v>
      </c>
    </row>
    <row r="42" spans="2:7" x14ac:dyDescent="0.35">
      <c r="B42" s="7" t="s">
        <v>31</v>
      </c>
      <c r="C42" s="9">
        <f>E38</f>
        <v>59</v>
      </c>
    </row>
    <row r="43" spans="2:7" x14ac:dyDescent="0.35">
      <c r="B43" s="7" t="s">
        <v>32</v>
      </c>
      <c r="C43" s="9">
        <f>E35-E38</f>
        <v>20</v>
      </c>
      <c r="E43" s="7" t="s">
        <v>36</v>
      </c>
      <c r="F43" s="9">
        <f>NORMSINV(C44)</f>
        <v>-0.6645644494105799</v>
      </c>
    </row>
    <row r="44" spans="2:7" x14ac:dyDescent="0.35">
      <c r="B44" s="10" t="s">
        <v>33</v>
      </c>
      <c r="C44" s="11">
        <f xml:space="preserve"> (E35-E38)/E35</f>
        <v>0.25316455696202533</v>
      </c>
    </row>
    <row r="45" spans="2:7" x14ac:dyDescent="0.35">
      <c r="E45" s="10" t="s">
        <v>37</v>
      </c>
      <c r="F45" s="11">
        <f>C35+F43*C38</f>
        <v>65.031533258841307</v>
      </c>
      <c r="G45" s="17" t="s">
        <v>38</v>
      </c>
    </row>
    <row r="46" spans="2:7" x14ac:dyDescent="0.35">
      <c r="G46" s="17" t="s">
        <v>39</v>
      </c>
    </row>
    <row r="47" spans="2:7" x14ac:dyDescent="0.35">
      <c r="G47" s="17" t="s">
        <v>40</v>
      </c>
    </row>
    <row r="51" spans="2:6" x14ac:dyDescent="0.35">
      <c r="B51" s="14" t="s">
        <v>41</v>
      </c>
    </row>
    <row r="53" spans="2:6" x14ac:dyDescent="0.35">
      <c r="B53" s="2" t="s">
        <v>42</v>
      </c>
    </row>
    <row r="55" spans="2:6" x14ac:dyDescent="0.35">
      <c r="B55" s="7" t="s">
        <v>43</v>
      </c>
      <c r="C55" s="9">
        <v>50</v>
      </c>
      <c r="D55" s="7" t="s">
        <v>28</v>
      </c>
      <c r="E55" s="9">
        <v>30</v>
      </c>
    </row>
    <row r="57" spans="2:6" x14ac:dyDescent="0.35">
      <c r="B57" s="7" t="s">
        <v>44</v>
      </c>
    </row>
    <row r="58" spans="2:6" x14ac:dyDescent="0.35">
      <c r="B58" s="7" t="s">
        <v>45</v>
      </c>
      <c r="C58" s="9">
        <v>15</v>
      </c>
      <c r="D58" s="7" t="s">
        <v>29</v>
      </c>
      <c r="E58" s="9">
        <v>20</v>
      </c>
    </row>
    <row r="61" spans="2:6" x14ac:dyDescent="0.35">
      <c r="B61" s="7" t="s">
        <v>31</v>
      </c>
      <c r="C61" s="9">
        <f>E58</f>
        <v>20</v>
      </c>
      <c r="E61" t="s">
        <v>35</v>
      </c>
      <c r="F61" s="9">
        <f>C63</f>
        <v>0.33333333333333331</v>
      </c>
    </row>
    <row r="62" spans="2:6" x14ac:dyDescent="0.35">
      <c r="B62" s="7" t="s">
        <v>32</v>
      </c>
      <c r="C62" s="9">
        <f>E55-E58</f>
        <v>10</v>
      </c>
      <c r="E62" s="7" t="s">
        <v>46</v>
      </c>
      <c r="F62" s="9">
        <f>NORMSINV(C63)</f>
        <v>-0.43072729929545767</v>
      </c>
    </row>
    <row r="63" spans="2:6" x14ac:dyDescent="0.35">
      <c r="B63" s="7" t="s">
        <v>33</v>
      </c>
      <c r="C63" s="9">
        <f>(E55-E58)/E55</f>
        <v>0.33333333333333331</v>
      </c>
      <c r="E63" s="10" t="s">
        <v>47</v>
      </c>
      <c r="F63" s="11">
        <f>C55+F62*C58</f>
        <v>43.539090510568137</v>
      </c>
    </row>
    <row r="67" spans="2:6" x14ac:dyDescent="0.35">
      <c r="B67" s="2" t="s">
        <v>48</v>
      </c>
    </row>
    <row r="69" spans="2:6" x14ac:dyDescent="0.35">
      <c r="B69" s="7" t="s">
        <v>43</v>
      </c>
      <c r="C69" s="9">
        <v>30</v>
      </c>
      <c r="D69" s="7" t="s">
        <v>28</v>
      </c>
      <c r="E69" s="9">
        <v>40</v>
      </c>
    </row>
    <row r="71" spans="2:6" x14ac:dyDescent="0.35">
      <c r="B71" s="7" t="s">
        <v>26</v>
      </c>
    </row>
    <row r="72" spans="2:6" x14ac:dyDescent="0.35">
      <c r="B72" s="7" t="s">
        <v>27</v>
      </c>
      <c r="C72" s="9">
        <v>10</v>
      </c>
      <c r="D72" s="7" t="s">
        <v>49</v>
      </c>
      <c r="E72" s="9">
        <v>30</v>
      </c>
    </row>
    <row r="75" spans="2:6" x14ac:dyDescent="0.35">
      <c r="B75" s="7" t="s">
        <v>31</v>
      </c>
      <c r="C75" s="9">
        <f>E72</f>
        <v>30</v>
      </c>
      <c r="E75" t="s">
        <v>35</v>
      </c>
      <c r="F75" s="9">
        <f>C77</f>
        <v>0.25</v>
      </c>
    </row>
    <row r="76" spans="2:6" x14ac:dyDescent="0.35">
      <c r="B76" s="7" t="s">
        <v>32</v>
      </c>
      <c r="C76" s="9">
        <f>E69-E72</f>
        <v>10</v>
      </c>
      <c r="E76" s="7" t="s">
        <v>36</v>
      </c>
      <c r="F76" s="9">
        <f>NORMSINV(C77)</f>
        <v>-0.67448975019608193</v>
      </c>
    </row>
    <row r="77" spans="2:6" x14ac:dyDescent="0.35">
      <c r="B77" s="7" t="s">
        <v>12</v>
      </c>
      <c r="C77" s="9">
        <f>(E69-E72)/E69</f>
        <v>0.25</v>
      </c>
      <c r="E77" s="10" t="s">
        <v>37</v>
      </c>
      <c r="F77" s="11">
        <f>C69+F76*C72</f>
        <v>23.255102498039179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llatas beny</dc:creator>
  <cp:lastModifiedBy>belen llatas beny</cp:lastModifiedBy>
  <cp:lastPrinted>2022-03-10T00:02:41Z</cp:lastPrinted>
  <dcterms:created xsi:type="dcterms:W3CDTF">2022-03-09T23:47:13Z</dcterms:created>
  <dcterms:modified xsi:type="dcterms:W3CDTF">2022-03-10T01:45:04Z</dcterms:modified>
</cp:coreProperties>
</file>