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gilmelby/Downloads/"/>
    </mc:Choice>
  </mc:AlternateContent>
  <xr:revisionPtr revIDLastSave="0" documentId="13_ncr:1_{2B2F58F9-DBBD-154F-B684-054D3DE9EAC4}" xr6:coauthVersionLast="47" xr6:coauthVersionMax="47" xr10:uidLastSave="{00000000-0000-0000-0000-000000000000}"/>
  <bookViews>
    <workbookView xWindow="-20" yWindow="500" windowWidth="25600" windowHeight="14280" activeTab="1" xr2:uid="{00000000-000D-0000-FFFF-FFFF00000000}"/>
  </bookViews>
  <sheets>
    <sheet name="Basic Transportation Problem" sheetId="1" r:id="rId1"/>
    <sheet name="Facility and Transportation " sheetId="2" r:id="rId2"/>
  </sheets>
  <definedNames>
    <definedName name="solver_adj" localSheetId="0" hidden="1">'Basic Transportation Problem'!$B$13:$G$17</definedName>
    <definedName name="solver_adj" localSheetId="1" hidden="1">'Facility and Transportation '!$B$13:$H$17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'Basic Transportation Problem'!$B$18:$G$18</definedName>
    <definedName name="solver_lhs1" localSheetId="1" hidden="1">'Facility and Transportation '!$B$18:$G$18</definedName>
    <definedName name="solver_lhs2" localSheetId="0" hidden="1">'Basic Transportation Problem'!$H$13:$H$17</definedName>
    <definedName name="solver_lhs2" localSheetId="1" hidden="1">'Facility and Transportation '!$H$13:$H$17</definedName>
    <definedName name="solver_lhs3" localSheetId="1" hidden="1">'Facility and Transportation '!$I$13:$I$17</definedName>
    <definedName name="solver_lhs4" localSheetId="1" hidden="1">'Facility and Transportation '!$I$13:$I$17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3</definedName>
    <definedName name="solver_opt" localSheetId="0" hidden="1">'Basic Transportation Problem'!$B$20</definedName>
    <definedName name="solver_opt" localSheetId="1" hidden="1">'Facility and Transportation '!$B$20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5</definedName>
    <definedName name="solver_rel3" localSheetId="1" hidden="1">1</definedName>
    <definedName name="solver_rel4" localSheetId="1" hidden="1">1</definedName>
    <definedName name="solver_rhs1" localSheetId="0" hidden="1">'Basic Transportation Problem'!$B$9:$G$9</definedName>
    <definedName name="solver_rhs1" localSheetId="1" hidden="1">'Facility and Transportation '!$B$9:$G$9</definedName>
    <definedName name="solver_rhs2" localSheetId="0" hidden="1">'Basic Transportation Problem'!$I$4:$I$8</definedName>
    <definedName name="solver_rhs2" localSheetId="1" hidden="1">"binary"</definedName>
    <definedName name="solver_rhs3" localSheetId="1" hidden="1">'Facility and Transportation '!$J$13:$J$17</definedName>
    <definedName name="solver_rhs4" localSheetId="1" hidden="1">'Facility and Transportation '!$J$13:$J$17</definedName>
    <definedName name="solver_rlx" localSheetId="0" hidden="1">1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2" l="1"/>
  <c r="J15" i="2"/>
  <c r="J16" i="2"/>
  <c r="J17" i="2"/>
  <c r="J13" i="2"/>
  <c r="I13" i="2"/>
  <c r="B18" i="2"/>
  <c r="B20" i="2"/>
  <c r="H9" i="2" l="1"/>
  <c r="B20" i="1"/>
  <c r="I14" i="2"/>
  <c r="I15" i="2"/>
  <c r="I16" i="2"/>
  <c r="I17" i="2"/>
  <c r="C18" i="2"/>
  <c r="D18" i="2"/>
  <c r="E18" i="2"/>
  <c r="F18" i="2"/>
  <c r="G18" i="2"/>
  <c r="H14" i="1"/>
  <c r="H15" i="1"/>
  <c r="H16" i="1"/>
  <c r="H17" i="1"/>
  <c r="H13" i="1"/>
  <c r="C18" i="1"/>
  <c r="D18" i="1"/>
  <c r="E18" i="1"/>
  <c r="F18" i="1"/>
  <c r="G18" i="1"/>
  <c r="B18" i="1"/>
</calcChain>
</file>

<file path=xl/sharedStrings.xml><?xml version="1.0" encoding="utf-8"?>
<sst xmlns="http://schemas.openxmlformats.org/spreadsheetml/2006/main" count="68" uniqueCount="22">
  <si>
    <t>Demand City
Production and Transportation Cost per 1000 Units</t>
  </si>
  <si>
    <t>Supply City</t>
  </si>
  <si>
    <t>Atlanta</t>
  </si>
  <si>
    <t>Boston</t>
  </si>
  <si>
    <t>Chicago</t>
  </si>
  <si>
    <t>Denver</t>
  </si>
  <si>
    <t>Omaha</t>
  </si>
  <si>
    <t>Portland</t>
  </si>
  <si>
    <t>Baltimore</t>
  </si>
  <si>
    <t>Cheyenne</t>
  </si>
  <si>
    <t>Salt Lake</t>
  </si>
  <si>
    <t>Memphis</t>
  </si>
  <si>
    <t>Wichita</t>
  </si>
  <si>
    <t>Demand</t>
  </si>
  <si>
    <t>Capacity</t>
  </si>
  <si>
    <t xml:space="preserve">Inputs - Costs, Capacities, Demands </t>
  </si>
  <si>
    <t>Fixed Cost ($)</t>
  </si>
  <si>
    <t>Plant Open?</t>
  </si>
  <si>
    <t>Total Cost (including fixed costs)</t>
  </si>
  <si>
    <t>Total Cost including Facility Costs</t>
  </si>
  <si>
    <t>Capacity Used</t>
  </si>
  <si>
    <t>Capacity 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</si>
</sst>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1"/>
    <xf numFmtId="0" fontId="2" fillId="0" borderId="0" xfId="1" applyFont="1"/>
    <xf numFmtId="0" fontId="1" fillId="0" borderId="4" xfId="1" applyBorder="1"/>
    <xf numFmtId="0" fontId="1" fillId="0" borderId="5" xfId="1" applyBorder="1"/>
    <xf numFmtId="0" fontId="1" fillId="0" borderId="14" xfId="1" applyBorder="1"/>
    <xf numFmtId="0" fontId="1" fillId="0" borderId="15" xfId="1" applyBorder="1"/>
    <xf numFmtId="0" fontId="4" fillId="0" borderId="16" xfId="1" applyFont="1" applyBorder="1"/>
    <xf numFmtId="0" fontId="3" fillId="0" borderId="18" xfId="1" applyFont="1" applyBorder="1" applyAlignment="1">
      <alignment horizontal="right"/>
    </xf>
    <xf numFmtId="0" fontId="4" fillId="0" borderId="3" xfId="1" applyFont="1" applyBorder="1"/>
    <xf numFmtId="166" fontId="1" fillId="0" borderId="20" xfId="2" applyNumberFormat="1" applyBorder="1"/>
    <xf numFmtId="166" fontId="1" fillId="0" borderId="9" xfId="2" applyNumberFormat="1" applyBorder="1"/>
    <xf numFmtId="166" fontId="1" fillId="0" borderId="7" xfId="2" applyNumberFormat="1" applyBorder="1"/>
    <xf numFmtId="166" fontId="1" fillId="0" borderId="0" xfId="2" applyNumberFormat="1" applyBorder="1"/>
    <xf numFmtId="0" fontId="3" fillId="0" borderId="21" xfId="0" applyFont="1" applyBorder="1" applyAlignment="1">
      <alignment horizontal="right"/>
    </xf>
    <xf numFmtId="0" fontId="0" fillId="0" borderId="12" xfId="0" applyBorder="1"/>
    <xf numFmtId="0" fontId="4" fillId="0" borderId="29" xfId="1" applyFont="1" applyBorder="1"/>
    <xf numFmtId="0" fontId="3" fillId="0" borderId="31" xfId="0" applyFont="1" applyBorder="1" applyAlignment="1">
      <alignment horizontal="right"/>
    </xf>
    <xf numFmtId="166" fontId="1" fillId="0" borderId="34" xfId="2" applyNumberFormat="1" applyBorder="1"/>
    <xf numFmtId="166" fontId="1" fillId="0" borderId="11" xfId="2" applyNumberFormat="1" applyBorder="1"/>
    <xf numFmtId="166" fontId="1" fillId="0" borderId="22" xfId="2" applyNumberFormat="1" applyBorder="1" applyAlignment="1">
      <alignment horizontal="center"/>
    </xf>
    <xf numFmtId="0" fontId="1" fillId="0" borderId="10" xfId="1" applyBorder="1" applyAlignment="1">
      <alignment horizontal="center"/>
    </xf>
    <xf numFmtId="166" fontId="1" fillId="0" borderId="23" xfId="2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3" fillId="0" borderId="8" xfId="1" applyFont="1" applyBorder="1"/>
    <xf numFmtId="0" fontId="3" fillId="0" borderId="1" xfId="1" applyFont="1" applyBorder="1"/>
    <xf numFmtId="0" fontId="3" fillId="0" borderId="33" xfId="1" applyFont="1" applyBorder="1"/>
    <xf numFmtId="0" fontId="3" fillId="0" borderId="13" xfId="1" applyFont="1" applyBorder="1" applyAlignment="1">
      <alignment horizontal="right"/>
    </xf>
    <xf numFmtId="0" fontId="3" fillId="0" borderId="11" xfId="1" applyFont="1" applyBorder="1" applyAlignment="1">
      <alignment horizontal="right"/>
    </xf>
    <xf numFmtId="0" fontId="3" fillId="0" borderId="30" xfId="1" applyFont="1" applyBorder="1" applyAlignment="1">
      <alignment horizontal="right"/>
    </xf>
    <xf numFmtId="166" fontId="1" fillId="0" borderId="24" xfId="2" applyNumberFormat="1" applyBorder="1" applyAlignment="1">
      <alignment horizontal="center"/>
    </xf>
    <xf numFmtId="0" fontId="1" fillId="0" borderId="35" xfId="1" applyBorder="1" applyAlignment="1">
      <alignment horizontal="center"/>
    </xf>
    <xf numFmtId="1" fontId="1" fillId="0" borderId="10" xfId="1" applyNumberFormat="1" applyBorder="1"/>
    <xf numFmtId="1" fontId="1" fillId="0" borderId="5" xfId="1" applyNumberFormat="1" applyBorder="1"/>
    <xf numFmtId="1" fontId="1" fillId="0" borderId="14" xfId="1" applyNumberFormat="1" applyBorder="1"/>
    <xf numFmtId="0" fontId="3" fillId="0" borderId="0" xfId="1" applyFont="1" applyFill="1" applyBorder="1"/>
    <xf numFmtId="0" fontId="0" fillId="2" borderId="0" xfId="0" applyFill="1"/>
    <xf numFmtId="1" fontId="1" fillId="0" borderId="20" xfId="2" applyNumberFormat="1" applyBorder="1"/>
    <xf numFmtId="1" fontId="1" fillId="0" borderId="9" xfId="2" applyNumberFormat="1" applyBorder="1"/>
    <xf numFmtId="1" fontId="1" fillId="0" borderId="22" xfId="2" applyNumberFormat="1" applyBorder="1"/>
    <xf numFmtId="1" fontId="1" fillId="0" borderId="7" xfId="2" applyNumberFormat="1" applyBorder="1"/>
    <xf numFmtId="1" fontId="1" fillId="0" borderId="0" xfId="2" applyNumberFormat="1" applyBorder="1"/>
    <xf numFmtId="1" fontId="1" fillId="0" borderId="23" xfId="2" applyNumberFormat="1" applyBorder="1"/>
    <xf numFmtId="1" fontId="1" fillId="0" borderId="34" xfId="2" applyNumberFormat="1" applyBorder="1"/>
    <xf numFmtId="1" fontId="1" fillId="0" borderId="11" xfId="2" applyNumberFormat="1" applyBorder="1"/>
    <xf numFmtId="1" fontId="1" fillId="0" borderId="24" xfId="2" applyNumberFormat="1" applyBorder="1"/>
    <xf numFmtId="1" fontId="0" fillId="0" borderId="12" xfId="0" applyNumberFormat="1" applyBorder="1"/>
    <xf numFmtId="166" fontId="1" fillId="0" borderId="31" xfId="2" applyNumberFormat="1" applyBorder="1"/>
    <xf numFmtId="166" fontId="1" fillId="0" borderId="31" xfId="2" applyNumberFormat="1" applyBorder="1" applyAlignment="1">
      <alignment horizontal="center"/>
    </xf>
    <xf numFmtId="1" fontId="1" fillId="0" borderId="31" xfId="1" applyNumberFormat="1" applyBorder="1"/>
    <xf numFmtId="0" fontId="1" fillId="0" borderId="36" xfId="1" applyBorder="1"/>
    <xf numFmtId="0" fontId="4" fillId="0" borderId="33" xfId="1" applyFont="1" applyBorder="1"/>
    <xf numFmtId="0" fontId="3" fillId="0" borderId="38" xfId="1" applyFont="1" applyBorder="1" applyAlignment="1">
      <alignment horizontal="right"/>
    </xf>
    <xf numFmtId="166" fontId="1" fillId="0" borderId="29" xfId="2" applyNumberFormat="1" applyBorder="1"/>
    <xf numFmtId="0" fontId="1" fillId="0" borderId="32" xfId="1" applyBorder="1" applyAlignment="1">
      <alignment horizontal="center"/>
    </xf>
    <xf numFmtId="0" fontId="1" fillId="0" borderId="3" xfId="1" applyBorder="1"/>
    <xf numFmtId="0" fontId="3" fillId="0" borderId="13" xfId="0" applyFont="1" applyBorder="1" applyAlignment="1">
      <alignment horizontal="right"/>
    </xf>
    <xf numFmtId="1" fontId="0" fillId="0" borderId="4" xfId="0" applyNumberFormat="1" applyBorder="1"/>
    <xf numFmtId="0" fontId="3" fillId="0" borderId="26" xfId="0" applyFont="1" applyBorder="1" applyAlignment="1">
      <alignment horizontal="right"/>
    </xf>
    <xf numFmtId="0" fontId="4" fillId="0" borderId="37" xfId="1" applyFont="1" applyBorder="1" applyAlignment="1">
      <alignment horizontal="center" wrapText="1"/>
    </xf>
    <xf numFmtId="0" fontId="4" fillId="0" borderId="6" xfId="1" applyFont="1" applyBorder="1" applyAlignment="1">
      <alignment horizontal="center"/>
    </xf>
    <xf numFmtId="0" fontId="4" fillId="0" borderId="25" xfId="1" applyFont="1" applyBorder="1" applyAlignment="1">
      <alignment horizontal="center"/>
    </xf>
    <xf numFmtId="0" fontId="4" fillId="0" borderId="26" xfId="1" applyFont="1" applyBorder="1" applyAlignment="1">
      <alignment horizontal="center" wrapText="1"/>
    </xf>
    <xf numFmtId="0" fontId="4" fillId="0" borderId="27" xfId="1" applyFont="1" applyBorder="1" applyAlignment="1">
      <alignment horizontal="center"/>
    </xf>
    <xf numFmtId="0" fontId="4" fillId="0" borderId="28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4" fillId="0" borderId="19" xfId="1" applyFont="1" applyBorder="1" applyAlignment="1">
      <alignment horizontal="center" wrapText="1"/>
    </xf>
    <xf numFmtId="166" fontId="0" fillId="2" borderId="0" xfId="0" applyNumberFormat="1" applyFill="1"/>
    <xf numFmtId="166" fontId="0" fillId="0" borderId="12" xfId="0" applyNumberFormat="1" applyBorder="1"/>
  </cellXfs>
  <cellStyles count="4">
    <cellStyle name="Comma 2" xfId="2" xr:uid="{00000000-0005-0000-0000-000000000000}"/>
    <cellStyle name="Currency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="139" workbookViewId="0">
      <selection activeCell="H13" sqref="H13"/>
    </sheetView>
  </sheetViews>
  <sheetFormatPr baseColWidth="10" defaultColWidth="8.83203125" defaultRowHeight="15" x14ac:dyDescent="0.2"/>
  <cols>
    <col min="1" max="1" width="33.6640625" bestFit="1" customWidth="1"/>
    <col min="8" max="8" width="16.83203125" customWidth="1"/>
  </cols>
  <sheetData>
    <row r="1" spans="1:9" ht="16" thickBot="1" x14ac:dyDescent="0.25">
      <c r="A1" s="2" t="s">
        <v>15</v>
      </c>
      <c r="B1" s="1"/>
      <c r="C1" s="1"/>
      <c r="D1" s="1"/>
      <c r="E1" s="1"/>
      <c r="F1" s="1"/>
      <c r="G1" s="1"/>
      <c r="H1" s="1"/>
    </row>
    <row r="2" spans="1:9" x14ac:dyDescent="0.2">
      <c r="A2" s="51"/>
      <c r="B2" s="60" t="s">
        <v>0</v>
      </c>
      <c r="C2" s="61"/>
      <c r="D2" s="61"/>
      <c r="E2" s="61"/>
      <c r="F2" s="61"/>
      <c r="G2" s="62"/>
      <c r="H2" s="68" t="s">
        <v>16</v>
      </c>
      <c r="I2" s="66" t="s">
        <v>14</v>
      </c>
    </row>
    <row r="3" spans="1:9" x14ac:dyDescent="0.2">
      <c r="A3" s="52" t="s">
        <v>1</v>
      </c>
      <c r="B3" s="53" t="s">
        <v>2</v>
      </c>
      <c r="C3" s="29" t="s">
        <v>3</v>
      </c>
      <c r="D3" s="29" t="s">
        <v>4</v>
      </c>
      <c r="E3" s="29" t="s">
        <v>5</v>
      </c>
      <c r="F3" s="29" t="s">
        <v>6</v>
      </c>
      <c r="G3" s="29" t="s">
        <v>7</v>
      </c>
      <c r="H3" s="69"/>
      <c r="I3" s="67"/>
    </row>
    <row r="4" spans="1:9" x14ac:dyDescent="0.2">
      <c r="A4" s="25" t="s">
        <v>8</v>
      </c>
      <c r="B4" s="54">
        <v>1675</v>
      </c>
      <c r="C4" s="48">
        <v>400</v>
      </c>
      <c r="D4" s="48">
        <v>685</v>
      </c>
      <c r="E4" s="48">
        <v>1630</v>
      </c>
      <c r="F4" s="48">
        <v>1160</v>
      </c>
      <c r="G4" s="48">
        <v>2800</v>
      </c>
      <c r="H4" s="49">
        <v>7650</v>
      </c>
      <c r="I4" s="55">
        <v>18</v>
      </c>
    </row>
    <row r="5" spans="1:9" x14ac:dyDescent="0.2">
      <c r="A5" s="26" t="s">
        <v>9</v>
      </c>
      <c r="B5" s="54">
        <v>1460</v>
      </c>
      <c r="C5" s="48">
        <v>1940</v>
      </c>
      <c r="D5" s="48">
        <v>970</v>
      </c>
      <c r="E5" s="48">
        <v>100</v>
      </c>
      <c r="F5" s="48">
        <v>495</v>
      </c>
      <c r="G5" s="48">
        <v>1200</v>
      </c>
      <c r="H5" s="49">
        <v>3500</v>
      </c>
      <c r="I5" s="55">
        <v>24</v>
      </c>
    </row>
    <row r="6" spans="1:9" x14ac:dyDescent="0.2">
      <c r="A6" s="26" t="s">
        <v>10</v>
      </c>
      <c r="B6" s="54">
        <v>1925</v>
      </c>
      <c r="C6" s="48">
        <v>2400</v>
      </c>
      <c r="D6" s="48">
        <v>1425</v>
      </c>
      <c r="E6" s="48">
        <v>500</v>
      </c>
      <c r="F6" s="48">
        <v>950</v>
      </c>
      <c r="G6" s="48">
        <v>800</v>
      </c>
      <c r="H6" s="49">
        <v>5000</v>
      </c>
      <c r="I6" s="55">
        <v>27</v>
      </c>
    </row>
    <row r="7" spans="1:9" x14ac:dyDescent="0.2">
      <c r="A7" s="26" t="s">
        <v>11</v>
      </c>
      <c r="B7" s="54">
        <v>380</v>
      </c>
      <c r="C7" s="48">
        <v>1355</v>
      </c>
      <c r="D7" s="48">
        <v>543</v>
      </c>
      <c r="E7" s="48">
        <v>1045</v>
      </c>
      <c r="F7" s="48">
        <v>665</v>
      </c>
      <c r="G7" s="48">
        <v>2321</v>
      </c>
      <c r="H7" s="49">
        <v>4100</v>
      </c>
      <c r="I7" s="55">
        <v>22</v>
      </c>
    </row>
    <row r="8" spans="1:9" x14ac:dyDescent="0.2">
      <c r="A8" s="26" t="s">
        <v>12</v>
      </c>
      <c r="B8" s="54">
        <v>922</v>
      </c>
      <c r="C8" s="48">
        <v>1646</v>
      </c>
      <c r="D8" s="48">
        <v>700</v>
      </c>
      <c r="E8" s="48">
        <v>508</v>
      </c>
      <c r="F8" s="48">
        <v>311</v>
      </c>
      <c r="G8" s="48">
        <v>1797</v>
      </c>
      <c r="H8" s="49">
        <v>2200</v>
      </c>
      <c r="I8" s="55">
        <v>31</v>
      </c>
    </row>
    <row r="9" spans="1:9" ht="16" thickBot="1" x14ac:dyDescent="0.25">
      <c r="A9" s="9" t="s">
        <v>13</v>
      </c>
      <c r="B9" s="56">
        <v>10</v>
      </c>
      <c r="C9" s="3">
        <v>8</v>
      </c>
      <c r="D9" s="3">
        <v>14</v>
      </c>
      <c r="E9" s="3">
        <v>6</v>
      </c>
      <c r="F9" s="3">
        <v>7</v>
      </c>
      <c r="G9" s="3">
        <v>11</v>
      </c>
      <c r="H9" s="15"/>
      <c r="I9" s="4"/>
    </row>
    <row r="10" spans="1:9" ht="16" thickBot="1" x14ac:dyDescent="0.25"/>
    <row r="11" spans="1:9" x14ac:dyDescent="0.2">
      <c r="A11" s="6"/>
      <c r="B11" s="63" t="s">
        <v>0</v>
      </c>
      <c r="C11" s="64"/>
      <c r="D11" s="64"/>
      <c r="E11" s="64"/>
      <c r="F11" s="64"/>
      <c r="G11" s="65"/>
      <c r="H11" s="8"/>
    </row>
    <row r="12" spans="1:9" x14ac:dyDescent="0.2">
      <c r="A12" s="16" t="s">
        <v>1</v>
      </c>
      <c r="B12" s="28" t="s">
        <v>2</v>
      </c>
      <c r="C12" s="30" t="s">
        <v>3</v>
      </c>
      <c r="D12" s="30" t="s">
        <v>4</v>
      </c>
      <c r="E12" s="30" t="s">
        <v>5</v>
      </c>
      <c r="F12" s="30" t="s">
        <v>6</v>
      </c>
      <c r="G12" s="30" t="s">
        <v>7</v>
      </c>
      <c r="H12" s="24" t="s">
        <v>20</v>
      </c>
    </row>
    <row r="13" spans="1:9" x14ac:dyDescent="0.2">
      <c r="A13" s="25" t="s">
        <v>8</v>
      </c>
      <c r="B13" s="48">
        <v>0</v>
      </c>
      <c r="C13" s="48">
        <v>8</v>
      </c>
      <c r="D13" s="48">
        <v>2</v>
      </c>
      <c r="E13" s="48">
        <v>0</v>
      </c>
      <c r="F13" s="48">
        <v>0</v>
      </c>
      <c r="G13" s="48">
        <v>0</v>
      </c>
      <c r="H13" s="50">
        <f>SUM(B13:G13)</f>
        <v>10</v>
      </c>
    </row>
    <row r="14" spans="1:9" x14ac:dyDescent="0.2">
      <c r="A14" s="26" t="s">
        <v>9</v>
      </c>
      <c r="B14" s="48">
        <v>0</v>
      </c>
      <c r="C14" s="48">
        <v>0</v>
      </c>
      <c r="D14" s="48">
        <v>0</v>
      </c>
      <c r="E14" s="48">
        <v>6</v>
      </c>
      <c r="F14" s="48">
        <v>0</v>
      </c>
      <c r="G14" s="48">
        <v>0</v>
      </c>
      <c r="H14" s="50">
        <f t="shared" ref="H14:H17" si="0">SUM(B14:G14)</f>
        <v>6</v>
      </c>
    </row>
    <row r="15" spans="1:9" x14ac:dyDescent="0.2">
      <c r="A15" s="26" t="s">
        <v>10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11</v>
      </c>
      <c r="H15" s="50">
        <f t="shared" si="0"/>
        <v>11</v>
      </c>
    </row>
    <row r="16" spans="1:9" x14ac:dyDescent="0.2">
      <c r="A16" s="26" t="s">
        <v>11</v>
      </c>
      <c r="B16" s="48">
        <v>10</v>
      </c>
      <c r="C16" s="48">
        <v>0</v>
      </c>
      <c r="D16" s="48">
        <v>12</v>
      </c>
      <c r="E16" s="48">
        <v>0</v>
      </c>
      <c r="F16" s="48">
        <v>0</v>
      </c>
      <c r="G16" s="48">
        <v>0</v>
      </c>
      <c r="H16" s="50">
        <f t="shared" si="0"/>
        <v>22</v>
      </c>
    </row>
    <row r="17" spans="1:8" x14ac:dyDescent="0.2">
      <c r="A17" s="27" t="s">
        <v>12</v>
      </c>
      <c r="B17" s="48">
        <v>0</v>
      </c>
      <c r="C17" s="48">
        <v>0</v>
      </c>
      <c r="D17" s="48">
        <v>0</v>
      </c>
      <c r="E17" s="48">
        <v>0</v>
      </c>
      <c r="F17" s="48">
        <v>7</v>
      </c>
      <c r="G17" s="48">
        <v>0</v>
      </c>
      <c r="H17" s="50">
        <f t="shared" si="0"/>
        <v>7</v>
      </c>
    </row>
    <row r="18" spans="1:8" ht="16" thickBot="1" x14ac:dyDescent="0.25">
      <c r="A18" s="9" t="s">
        <v>13</v>
      </c>
      <c r="B18" s="50">
        <f>SUM(B13:B17)</f>
        <v>10</v>
      </c>
      <c r="C18" s="50">
        <f t="shared" ref="C18:G18" si="1">SUM(C13:C17)</f>
        <v>8</v>
      </c>
      <c r="D18" s="50">
        <f t="shared" si="1"/>
        <v>14</v>
      </c>
      <c r="E18" s="50">
        <f t="shared" si="1"/>
        <v>6</v>
      </c>
      <c r="F18" s="50">
        <f t="shared" si="1"/>
        <v>7</v>
      </c>
      <c r="G18" s="50">
        <f t="shared" si="1"/>
        <v>11</v>
      </c>
      <c r="H18" s="50"/>
    </row>
    <row r="20" spans="1:8" x14ac:dyDescent="0.2">
      <c r="A20" s="36" t="s">
        <v>18</v>
      </c>
      <c r="B20" s="71">
        <f>SUMPRODUCT(B13:G17,B4:G8)+SUM(H4:H8)</f>
        <v>48913</v>
      </c>
    </row>
  </sheetData>
  <mergeCells count="4">
    <mergeCell ref="B2:G2"/>
    <mergeCell ref="B11:G11"/>
    <mergeCell ref="I2:I3"/>
    <mergeCell ref="H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zoomScale="125" workbookViewId="0">
      <selection activeCell="B20" sqref="B20"/>
    </sheetView>
  </sheetViews>
  <sheetFormatPr baseColWidth="10" defaultColWidth="8.83203125" defaultRowHeight="15" x14ac:dyDescent="0.2"/>
  <cols>
    <col min="1" max="1" width="33.6640625" bestFit="1" customWidth="1"/>
    <col min="8" max="8" width="13.33203125" bestFit="1" customWidth="1"/>
    <col min="9" max="9" width="15.83203125" customWidth="1"/>
    <col min="10" max="10" width="17.1640625" customWidth="1"/>
  </cols>
  <sheetData>
    <row r="1" spans="1:10" ht="16" thickBot="1" x14ac:dyDescent="0.25">
      <c r="A1" s="2" t="s">
        <v>15</v>
      </c>
      <c r="B1" s="1"/>
      <c r="C1" s="1"/>
      <c r="D1" s="1"/>
      <c r="E1" s="1"/>
      <c r="F1" s="1"/>
      <c r="G1" s="1"/>
      <c r="I1" s="1"/>
    </row>
    <row r="2" spans="1:10" ht="14.5" customHeight="1" x14ac:dyDescent="0.2">
      <c r="A2" s="6"/>
      <c r="B2" s="70" t="s">
        <v>0</v>
      </c>
      <c r="C2" s="61"/>
      <c r="D2" s="61"/>
      <c r="E2" s="61"/>
      <c r="F2" s="61"/>
      <c r="G2" s="62"/>
      <c r="H2" s="68" t="s">
        <v>16</v>
      </c>
      <c r="I2" s="66" t="s">
        <v>14</v>
      </c>
    </row>
    <row r="3" spans="1:10" x14ac:dyDescent="0.2">
      <c r="A3" s="7" t="s">
        <v>1</v>
      </c>
      <c r="B3" s="28" t="s">
        <v>2</v>
      </c>
      <c r="C3" s="29" t="s">
        <v>3</v>
      </c>
      <c r="D3" s="29" t="s">
        <v>4</v>
      </c>
      <c r="E3" s="29" t="s">
        <v>5</v>
      </c>
      <c r="F3" s="29" t="s">
        <v>6</v>
      </c>
      <c r="G3" s="29" t="s">
        <v>7</v>
      </c>
      <c r="H3" s="69"/>
      <c r="I3" s="67"/>
    </row>
    <row r="4" spans="1:10" x14ac:dyDescent="0.2">
      <c r="A4" s="25" t="s">
        <v>8</v>
      </c>
      <c r="B4" s="10">
        <v>1675</v>
      </c>
      <c r="C4" s="11">
        <v>400</v>
      </c>
      <c r="D4" s="11">
        <v>685</v>
      </c>
      <c r="E4" s="11">
        <v>1630</v>
      </c>
      <c r="F4" s="11">
        <v>1160</v>
      </c>
      <c r="G4" s="11">
        <v>2800</v>
      </c>
      <c r="H4" s="20">
        <v>7650</v>
      </c>
      <c r="I4" s="21">
        <v>18</v>
      </c>
    </row>
    <row r="5" spans="1:10" x14ac:dyDescent="0.2">
      <c r="A5" s="26" t="s">
        <v>9</v>
      </c>
      <c r="B5" s="12">
        <v>1460</v>
      </c>
      <c r="C5" s="13">
        <v>1940</v>
      </c>
      <c r="D5" s="13">
        <v>970</v>
      </c>
      <c r="E5" s="13">
        <v>100</v>
      </c>
      <c r="F5" s="13">
        <v>495</v>
      </c>
      <c r="G5" s="13">
        <v>1200</v>
      </c>
      <c r="H5" s="22">
        <v>3500</v>
      </c>
      <c r="I5" s="23">
        <v>24</v>
      </c>
    </row>
    <row r="6" spans="1:10" x14ac:dyDescent="0.2">
      <c r="A6" s="26" t="s">
        <v>10</v>
      </c>
      <c r="B6" s="12">
        <v>1925</v>
      </c>
      <c r="C6" s="13">
        <v>2400</v>
      </c>
      <c r="D6" s="13">
        <v>1425</v>
      </c>
      <c r="E6" s="13">
        <v>500</v>
      </c>
      <c r="F6" s="13">
        <v>950</v>
      </c>
      <c r="G6" s="13">
        <v>800</v>
      </c>
      <c r="H6" s="22">
        <v>5000</v>
      </c>
      <c r="I6" s="23">
        <v>27</v>
      </c>
    </row>
    <row r="7" spans="1:10" x14ac:dyDescent="0.2">
      <c r="A7" s="26" t="s">
        <v>11</v>
      </c>
      <c r="B7" s="12">
        <v>380</v>
      </c>
      <c r="C7" s="13">
        <v>1355</v>
      </c>
      <c r="D7" s="13">
        <v>543</v>
      </c>
      <c r="E7" s="13">
        <v>1045</v>
      </c>
      <c r="F7" s="13">
        <v>665</v>
      </c>
      <c r="G7" s="13">
        <v>2321</v>
      </c>
      <c r="H7" s="22">
        <v>4100</v>
      </c>
      <c r="I7" s="23">
        <v>22</v>
      </c>
    </row>
    <row r="8" spans="1:10" x14ac:dyDescent="0.2">
      <c r="A8" s="27" t="s">
        <v>12</v>
      </c>
      <c r="B8" s="18">
        <v>922</v>
      </c>
      <c r="C8" s="19">
        <v>1646</v>
      </c>
      <c r="D8" s="19">
        <v>700</v>
      </c>
      <c r="E8" s="19">
        <v>508</v>
      </c>
      <c r="F8" s="19">
        <v>311</v>
      </c>
      <c r="G8" s="19">
        <v>1797</v>
      </c>
      <c r="H8" s="31">
        <v>2200</v>
      </c>
      <c r="I8" s="32">
        <v>31</v>
      </c>
    </row>
    <row r="9" spans="1:10" ht="16" thickBot="1" x14ac:dyDescent="0.25">
      <c r="A9" s="9" t="s">
        <v>13</v>
      </c>
      <c r="B9" s="5">
        <v>10</v>
      </c>
      <c r="C9" s="3">
        <v>8</v>
      </c>
      <c r="D9" s="3">
        <v>14</v>
      </c>
      <c r="E9" s="3">
        <v>6</v>
      </c>
      <c r="F9" s="3">
        <v>7</v>
      </c>
      <c r="G9" s="3">
        <v>11</v>
      </c>
      <c r="H9" s="72">
        <f>SUM(H4:H8)</f>
        <v>22450</v>
      </c>
      <c r="I9" s="4"/>
    </row>
    <row r="10" spans="1:10" ht="16" thickBot="1" x14ac:dyDescent="0.25"/>
    <row r="11" spans="1:10" x14ac:dyDescent="0.2">
      <c r="A11" s="6"/>
      <c r="B11" s="63" t="s">
        <v>0</v>
      </c>
      <c r="C11" s="64"/>
      <c r="D11" s="64"/>
      <c r="E11" s="64"/>
      <c r="F11" s="64"/>
      <c r="G11" s="65"/>
      <c r="H11" s="14"/>
      <c r="I11" s="59"/>
      <c r="J11" s="8"/>
    </row>
    <row r="12" spans="1:10" x14ac:dyDescent="0.2">
      <c r="A12" s="16" t="s">
        <v>1</v>
      </c>
      <c r="B12" s="28" t="s">
        <v>2</v>
      </c>
      <c r="C12" s="30" t="s">
        <v>3</v>
      </c>
      <c r="D12" s="30" t="s">
        <v>4</v>
      </c>
      <c r="E12" s="30" t="s">
        <v>5</v>
      </c>
      <c r="F12" s="30" t="s">
        <v>6</v>
      </c>
      <c r="G12" s="30" t="s">
        <v>7</v>
      </c>
      <c r="H12" s="17" t="s">
        <v>17</v>
      </c>
      <c r="I12" s="57" t="s">
        <v>20</v>
      </c>
      <c r="J12" s="24" t="s">
        <v>21</v>
      </c>
    </row>
    <row r="13" spans="1:10" x14ac:dyDescent="0.2">
      <c r="A13" s="25" t="s">
        <v>8</v>
      </c>
      <c r="B13" s="38">
        <v>0</v>
      </c>
      <c r="C13" s="39">
        <v>8</v>
      </c>
      <c r="D13" s="39">
        <v>2</v>
      </c>
      <c r="E13" s="39">
        <v>0</v>
      </c>
      <c r="F13" s="39">
        <v>0</v>
      </c>
      <c r="G13" s="39">
        <v>0</v>
      </c>
      <c r="H13" s="40">
        <v>1</v>
      </c>
      <c r="I13" s="39">
        <f>SUM(B13:G13)</f>
        <v>10</v>
      </c>
      <c r="J13" s="33">
        <f>I4*H13</f>
        <v>18</v>
      </c>
    </row>
    <row r="14" spans="1:10" x14ac:dyDescent="0.2">
      <c r="A14" s="26" t="s">
        <v>9</v>
      </c>
      <c r="B14" s="41">
        <v>0</v>
      </c>
      <c r="C14" s="42">
        <v>0</v>
      </c>
      <c r="D14" s="42">
        <v>0</v>
      </c>
      <c r="E14" s="42">
        <v>6</v>
      </c>
      <c r="F14" s="42">
        <v>6.9999999999999991</v>
      </c>
      <c r="G14" s="42">
        <v>10.999999999999996</v>
      </c>
      <c r="H14" s="43">
        <v>1</v>
      </c>
      <c r="I14" s="39">
        <f t="shared" ref="I14:I17" si="0">SUM(B14:G14)</f>
        <v>23.999999999999996</v>
      </c>
      <c r="J14" s="33">
        <f t="shared" ref="J14:J17" si="1">I5*H14</f>
        <v>24</v>
      </c>
    </row>
    <row r="15" spans="1:10" x14ac:dyDescent="0.2">
      <c r="A15" s="26" t="s">
        <v>10</v>
      </c>
      <c r="B15" s="41">
        <v>0</v>
      </c>
      <c r="C15" s="42">
        <v>0</v>
      </c>
      <c r="D15" s="42">
        <v>0</v>
      </c>
      <c r="E15" s="42">
        <v>0</v>
      </c>
      <c r="F15" s="42">
        <v>0</v>
      </c>
      <c r="G15" s="42">
        <v>3.5527136788005009E-15</v>
      </c>
      <c r="H15" s="43">
        <v>0</v>
      </c>
      <c r="I15" s="39">
        <f t="shared" si="0"/>
        <v>3.5527136788005009E-15</v>
      </c>
      <c r="J15" s="33">
        <f t="shared" si="1"/>
        <v>0</v>
      </c>
    </row>
    <row r="16" spans="1:10" x14ac:dyDescent="0.2">
      <c r="A16" s="26" t="s">
        <v>11</v>
      </c>
      <c r="B16" s="41">
        <v>10</v>
      </c>
      <c r="C16" s="42">
        <v>0</v>
      </c>
      <c r="D16" s="42">
        <v>12</v>
      </c>
      <c r="E16" s="42">
        <v>0</v>
      </c>
      <c r="F16" s="42">
        <v>0</v>
      </c>
      <c r="G16" s="42">
        <v>0</v>
      </c>
      <c r="H16" s="43">
        <v>1</v>
      </c>
      <c r="I16" s="39">
        <f t="shared" si="0"/>
        <v>22</v>
      </c>
      <c r="J16" s="33">
        <f t="shared" si="1"/>
        <v>22</v>
      </c>
    </row>
    <row r="17" spans="1:10" x14ac:dyDescent="0.2">
      <c r="A17" s="27" t="s">
        <v>12</v>
      </c>
      <c r="B17" s="44">
        <v>0</v>
      </c>
      <c r="C17" s="45">
        <v>0</v>
      </c>
      <c r="D17" s="45">
        <v>0</v>
      </c>
      <c r="E17" s="45">
        <v>0</v>
      </c>
      <c r="F17" s="45">
        <v>8.8817841970012523E-16</v>
      </c>
      <c r="G17" s="45">
        <v>0</v>
      </c>
      <c r="H17" s="46">
        <v>0</v>
      </c>
      <c r="I17" s="39">
        <f t="shared" si="0"/>
        <v>8.8817841970012523E-16</v>
      </c>
      <c r="J17" s="33">
        <f t="shared" si="1"/>
        <v>0</v>
      </c>
    </row>
    <row r="18" spans="1:10" ht="16" thickBot="1" x14ac:dyDescent="0.25">
      <c r="A18" s="9" t="s">
        <v>13</v>
      </c>
      <c r="B18" s="35">
        <f>SUM(B13:B17)</f>
        <v>10</v>
      </c>
      <c r="C18" s="35">
        <f t="shared" ref="C18:G18" si="2">SUM(C13:C17)</f>
        <v>8</v>
      </c>
      <c r="D18" s="35">
        <f t="shared" si="2"/>
        <v>14</v>
      </c>
      <c r="E18" s="35">
        <f t="shared" si="2"/>
        <v>6</v>
      </c>
      <c r="F18" s="35">
        <f t="shared" si="2"/>
        <v>7</v>
      </c>
      <c r="G18" s="35">
        <f t="shared" si="2"/>
        <v>11</v>
      </c>
      <c r="H18" s="47"/>
      <c r="I18" s="58"/>
      <c r="J18" s="34"/>
    </row>
    <row r="20" spans="1:10" x14ac:dyDescent="0.2">
      <c r="A20" s="36" t="s">
        <v>19</v>
      </c>
      <c r="B20" s="37">
        <f>SUMPRODUCT(B13:G17,B4:G8)+SUMPRODUCT(H4:H8,H13:H17)</f>
        <v>47401</v>
      </c>
    </row>
  </sheetData>
  <mergeCells count="4">
    <mergeCell ref="B2:G2"/>
    <mergeCell ref="H2:H3"/>
    <mergeCell ref="I2:I3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Transportation Problem</vt:lpstr>
      <vt:lpstr>Facility and Transportation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Su</dc:creator>
  <cp:lastModifiedBy>gilmelby@alumni.uv.es</cp:lastModifiedBy>
  <dcterms:created xsi:type="dcterms:W3CDTF">2015-10-14T19:55:53Z</dcterms:created>
  <dcterms:modified xsi:type="dcterms:W3CDTF">2021-10-11T18:42:40Z</dcterms:modified>
</cp:coreProperties>
</file>