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https://hofstra1edu-my.sharepoint.com/personal/ping_su_hofstra_edu/Documents/Teaching/MGT 125/"/>
    </mc:Choice>
  </mc:AlternateContent>
  <bookViews>
    <workbookView xWindow="360" yWindow="140" windowWidth="11340" windowHeight="6290"/>
  </bookViews>
  <sheets>
    <sheet name="NV in Class" sheetId="7" r:id="rId1"/>
    <sheet name="LLBean-Marginal Analysis" sheetId="5" r:id="rId2"/>
  </sheets>
  <calcPr calcId="162913"/>
</workbook>
</file>

<file path=xl/calcChain.xml><?xml version="1.0" encoding="utf-8"?>
<calcChain xmlns="http://schemas.openxmlformats.org/spreadsheetml/2006/main">
  <c r="F4" i="5" l="1"/>
  <c r="F2" i="5"/>
  <c r="F3" i="5"/>
  <c r="F5" i="5"/>
  <c r="F6" i="5"/>
  <c r="F7" i="5"/>
  <c r="F8" i="5"/>
  <c r="G2" i="5"/>
  <c r="G3" i="5"/>
  <c r="G4" i="5"/>
  <c r="G5" i="5"/>
  <c r="G6" i="5"/>
  <c r="G7" i="5"/>
  <c r="G8" i="5"/>
  <c r="I14" i="5"/>
  <c r="I13" i="5"/>
  <c r="G2" i="7" l="1"/>
  <c r="H2" i="7" s="1"/>
  <c r="F2" i="7"/>
  <c r="F4" i="7"/>
  <c r="F5" i="7"/>
  <c r="H5" i="7" s="1"/>
  <c r="F6" i="7"/>
  <c r="F3" i="7"/>
  <c r="G4" i="7"/>
  <c r="G5" i="7"/>
  <c r="G6" i="7"/>
  <c r="G3" i="7"/>
  <c r="B10" i="7"/>
  <c r="C3" i="7"/>
  <c r="C4" i="7" s="1"/>
  <c r="C5" i="7" s="1"/>
  <c r="C6" i="7" s="1"/>
  <c r="H6" i="7"/>
  <c r="H4" i="7" l="1"/>
  <c r="H3" i="7"/>
  <c r="C3" i="5"/>
  <c r="C4" i="5" s="1"/>
  <c r="C5" i="5" s="1"/>
  <c r="C6" i="5" s="1"/>
  <c r="C7" i="5" s="1"/>
  <c r="C8" i="5" s="1"/>
  <c r="C9" i="5" s="1"/>
  <c r="C10" i="5" s="1"/>
  <c r="C11" i="5" s="1"/>
  <c r="C12" i="5" s="1"/>
  <c r="C13" i="5" s="1"/>
  <c r="C14" i="5" s="1"/>
  <c r="C15" i="5" s="1"/>
  <c r="C2" i="5"/>
  <c r="H2" i="5" l="1"/>
  <c r="H3" i="5"/>
  <c r="H6" i="5"/>
  <c r="H7" i="5"/>
  <c r="H4" i="5"/>
  <c r="H5" i="5"/>
  <c r="H8" i="5"/>
</calcChain>
</file>

<file path=xl/sharedStrings.xml><?xml version="1.0" encoding="utf-8"?>
<sst xmlns="http://schemas.openxmlformats.org/spreadsheetml/2006/main" count="24" uniqueCount="21">
  <si>
    <t>Order Quantity =</t>
  </si>
  <si>
    <t>Cost to Mfg, c</t>
  </si>
  <si>
    <t>Sale price, p</t>
  </si>
  <si>
    <t>Salvage value, s</t>
  </si>
  <si>
    <t>Probability
pi</t>
  </si>
  <si>
    <t>Demand
Di</t>
  </si>
  <si>
    <r>
      <t xml:space="preserve">Co = </t>
    </r>
    <r>
      <rPr>
        <i/>
        <sz val="10"/>
        <rFont val="Arial"/>
        <family val="2"/>
      </rPr>
      <t>c-s</t>
    </r>
  </si>
  <si>
    <r>
      <t xml:space="preserve">Cu = </t>
    </r>
    <r>
      <rPr>
        <i/>
        <sz val="10"/>
        <rFont val="Arial"/>
        <family val="2"/>
      </rPr>
      <t>p-c</t>
    </r>
  </si>
  <si>
    <t>Evaluating the Profit Maximizing Order Quantity at LL Bean</t>
  </si>
  <si>
    <t>Expected Marginal Benefit Cu*Pr(D&gt;Q)</t>
  </si>
  <si>
    <r>
      <t>Expected Marginal Cost Co*Pr(D</t>
    </r>
    <r>
      <rPr>
        <sz val="10"/>
        <rFont val="Calibri"/>
        <family val="2"/>
      </rPr>
      <t>≤</t>
    </r>
    <r>
      <rPr>
        <sz val="10"/>
        <rFont val="Arial"/>
        <family val="2"/>
      </rPr>
      <t>Q)</t>
    </r>
  </si>
  <si>
    <t>Expected Marginal Contribution</t>
  </si>
  <si>
    <t>Order Quantity (additional Hundreds)</t>
  </si>
  <si>
    <t>Co</t>
  </si>
  <si>
    <t>Cu</t>
  </si>
  <si>
    <t>F(Q)</t>
  </si>
  <si>
    <t>Demand (D)</t>
  </si>
  <si>
    <t>Probability</t>
  </si>
  <si>
    <t>Order Quantity (additional 10 units)</t>
  </si>
  <si>
    <t>F(D)</t>
  </si>
  <si>
    <t>CF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</si>
</sst>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sz val="10"/>
      <name val="Calibri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b/>
      <sz val="10"/>
      <color theme="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5" tint="0.79998168889431442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56">
    <xf numFmtId="0" fontId="0" fillId="0" borderId="0" xfId="0"/>
    <xf numFmtId="0" fontId="2" fillId="2" borderId="1" xfId="0" applyFont="1" applyFill="1" applyBorder="1"/>
    <xf numFmtId="0" fontId="2" fillId="2" borderId="2" xfId="0" applyFont="1" applyFill="1" applyBorder="1"/>
    <xf numFmtId="164" fontId="2" fillId="3" borderId="3" xfId="2" applyNumberFormat="1" applyFont="1" applyFill="1" applyBorder="1"/>
    <xf numFmtId="0" fontId="2" fillId="0" borderId="0" xfId="0" applyFont="1"/>
    <xf numFmtId="0" fontId="2" fillId="2" borderId="4" xfId="0" applyFont="1" applyFill="1" applyBorder="1"/>
    <xf numFmtId="0" fontId="2" fillId="2" borderId="0" xfId="0" applyFont="1" applyFill="1" applyBorder="1"/>
    <xf numFmtId="164" fontId="2" fillId="3" borderId="5" xfId="2" applyNumberFormat="1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2" fontId="2" fillId="5" borderId="8" xfId="0" applyNumberFormat="1" applyFont="1" applyFill="1" applyBorder="1" applyAlignment="1">
      <alignment horizontal="center"/>
    </xf>
    <xf numFmtId="3" fontId="2" fillId="5" borderId="9" xfId="0" applyNumberFormat="1" applyFont="1" applyFill="1" applyBorder="1" applyAlignment="1">
      <alignment horizontal="center"/>
    </xf>
    <xf numFmtId="2" fontId="2" fillId="5" borderId="12" xfId="0" applyNumberFormat="1" applyFont="1" applyFill="1" applyBorder="1" applyAlignment="1">
      <alignment horizontal="center"/>
    </xf>
    <xf numFmtId="3" fontId="2" fillId="5" borderId="13" xfId="0" applyNumberFormat="1" applyFont="1" applyFill="1" applyBorder="1" applyAlignment="1">
      <alignment horizontal="center"/>
    </xf>
    <xf numFmtId="0" fontId="3" fillId="5" borderId="10" xfId="0" applyFont="1" applyFill="1" applyBorder="1" applyAlignment="1">
      <alignment horizontal="center" wrapText="1"/>
    </xf>
    <xf numFmtId="0" fontId="3" fillId="5" borderId="11" xfId="0" applyFont="1" applyFill="1" applyBorder="1" applyAlignment="1">
      <alignment horizontal="center" wrapText="1"/>
    </xf>
    <xf numFmtId="0" fontId="5" fillId="0" borderId="0" xfId="0" applyFont="1"/>
    <xf numFmtId="43" fontId="2" fillId="0" borderId="0" xfId="0" applyNumberFormat="1" applyFont="1"/>
    <xf numFmtId="0" fontId="2" fillId="4" borderId="1" xfId="0" applyFont="1" applyFill="1" applyBorder="1"/>
    <xf numFmtId="164" fontId="2" fillId="4" borderId="3" xfId="0" applyNumberFormat="1" applyFont="1" applyFill="1" applyBorder="1"/>
    <xf numFmtId="0" fontId="2" fillId="4" borderId="6" xfId="0" applyFont="1" applyFill="1" applyBorder="1"/>
    <xf numFmtId="164" fontId="2" fillId="4" borderId="14" xfId="0" applyNumberFormat="1" applyFont="1" applyFill="1" applyBorder="1"/>
    <xf numFmtId="165" fontId="2" fillId="6" borderId="14" xfId="1" applyNumberFormat="1" applyFont="1" applyFill="1" applyBorder="1"/>
    <xf numFmtId="2" fontId="1" fillId="0" borderId="0" xfId="0" applyNumberFormat="1" applyFont="1"/>
    <xf numFmtId="0" fontId="1" fillId="0" borderId="0" xfId="0" applyFont="1" applyAlignment="1">
      <alignment wrapText="1"/>
    </xf>
    <xf numFmtId="0" fontId="1" fillId="0" borderId="0" xfId="0" applyFont="1" applyFill="1" applyBorder="1" applyAlignment="1">
      <alignment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1" fontId="0" fillId="0" borderId="0" xfId="0" applyNumberFormat="1"/>
    <xf numFmtId="2" fontId="2" fillId="5" borderId="13" xfId="0" applyNumberFormat="1" applyFont="1" applyFill="1" applyBorder="1" applyAlignment="1">
      <alignment horizontal="center"/>
    </xf>
    <xf numFmtId="2" fontId="2" fillId="5" borderId="9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9" fillId="7" borderId="15" xfId="0" applyFont="1" applyFill="1" applyBorder="1" applyAlignment="1">
      <alignment horizontal="center"/>
    </xf>
    <xf numFmtId="0" fontId="9" fillId="7" borderId="17" xfId="0" applyFont="1" applyFill="1" applyBorder="1" applyAlignment="1">
      <alignment horizontal="center"/>
    </xf>
    <xf numFmtId="0" fontId="8" fillId="0" borderId="15" xfId="0" applyFont="1" applyBorder="1" applyAlignment="1">
      <alignment horizontal="center"/>
    </xf>
    <xf numFmtId="0" fontId="8" fillId="0" borderId="17" xfId="0" applyFont="1" applyBorder="1" applyAlignment="1">
      <alignment horizontal="center"/>
    </xf>
    <xf numFmtId="0" fontId="8" fillId="0" borderId="18" xfId="0" applyFont="1" applyBorder="1" applyAlignment="1">
      <alignment horizontal="center"/>
    </xf>
    <xf numFmtId="0" fontId="8" fillId="0" borderId="20" xfId="0" applyFont="1" applyBorder="1" applyAlignment="1">
      <alignment horizontal="center"/>
    </xf>
    <xf numFmtId="0" fontId="9" fillId="7" borderId="16" xfId="0" applyFont="1" applyFill="1" applyBorder="1" applyAlignment="1">
      <alignment horizontal="center"/>
    </xf>
    <xf numFmtId="0" fontId="8" fillId="0" borderId="16" xfId="0" applyFont="1" applyBorder="1" applyAlignment="1">
      <alignment horizontal="center"/>
    </xf>
    <xf numFmtId="0" fontId="8" fillId="0" borderId="19" xfId="0" applyFont="1" applyBorder="1" applyAlignment="1">
      <alignment horizontal="center"/>
    </xf>
    <xf numFmtId="0" fontId="1" fillId="8" borderId="0" xfId="0" applyFont="1" applyFill="1"/>
    <xf numFmtId="0" fontId="3" fillId="8" borderId="0" xfId="0" applyFont="1" applyFill="1"/>
    <xf numFmtId="2" fontId="3" fillId="8" borderId="0" xfId="0" applyNumberFormat="1" applyFont="1" applyFill="1"/>
    <xf numFmtId="0" fontId="7" fillId="0" borderId="0" xfId="0" applyFont="1" applyAlignment="1">
      <alignment horizontal="left"/>
    </xf>
    <xf numFmtId="1" fontId="7" fillId="0" borderId="0" xfId="0" applyNumberFormat="1" applyFont="1"/>
    <xf numFmtId="2" fontId="7" fillId="0" borderId="0" xfId="0" applyNumberFormat="1" applyFont="1"/>
    <xf numFmtId="0" fontId="7" fillId="0" borderId="0" xfId="0" applyFont="1"/>
    <xf numFmtId="0" fontId="8" fillId="8" borderId="15" xfId="0" applyFont="1" applyFill="1" applyBorder="1" applyAlignment="1">
      <alignment horizontal="center"/>
    </xf>
    <xf numFmtId="0" fontId="8" fillId="8" borderId="16" xfId="0" applyFont="1" applyFill="1" applyBorder="1" applyAlignment="1">
      <alignment horizontal="center"/>
    </xf>
    <xf numFmtId="0" fontId="8" fillId="8" borderId="17" xfId="0" applyFont="1" applyFill="1" applyBorder="1" applyAlignment="1">
      <alignment horizontal="center"/>
    </xf>
    <xf numFmtId="0" fontId="1" fillId="8" borderId="0" xfId="0" applyFont="1" applyFill="1" applyAlignment="1">
      <alignment horizontal="left"/>
    </xf>
    <xf numFmtId="1" fontId="0" fillId="8" borderId="0" xfId="0" applyNumberFormat="1" applyFill="1"/>
    <xf numFmtId="2" fontId="1" fillId="8" borderId="0" xfId="0" applyNumberFormat="1" applyFont="1" applyFill="1"/>
    <xf numFmtId="0" fontId="0" fillId="8" borderId="0" xfId="0" applyFill="1"/>
  </cellXfs>
  <cellStyles count="3">
    <cellStyle name="Comma" xfId="1" builtinId="3"/>
    <cellStyle name="Currency" xfId="2" builtinId="4"/>
    <cellStyle name="Normal" xfId="0" builtinId="0"/>
  </cellStyles>
  <dxfs count="8">
    <dxf>
      <numFmt numFmtId="1" formatCode="0"/>
    </dxf>
    <dxf>
      <numFmt numFmtId="2" formatCode="0.00"/>
    </dxf>
    <dxf>
      <numFmt numFmtId="0" formatCode="General"/>
    </dxf>
    <dxf>
      <numFmt numFmtId="2" formatCode="0.00"/>
    </dxf>
    <dxf>
      <numFmt numFmtId="1" formatCode="0"/>
    </dxf>
    <dxf>
      <alignment horizontal="left" vertical="bottom" textRotation="0" wrapText="0" indent="0" justifyLastLine="0" shrinkToFit="0" readingOrder="0"/>
    </dxf>
    <dxf>
      <numFmt numFmtId="0" formatCode="General"/>
    </dxf>
    <dxf>
      <alignment horizontal="left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id="3" name="Table14" displayName="Table14" ref="E1:H6" totalsRowShown="0">
  <tableColumns count="4">
    <tableColumn id="1" name="Order Quantity (additional 10 units)" dataDxfId="5"/>
    <tableColumn id="2" name="Expected Marginal Benefit Cu*Pr(D&gt;Q)" dataDxfId="4">
      <calculatedColumnFormula>SUM(#REF!)*55*100</calculatedColumnFormula>
    </tableColumn>
    <tableColumn id="3" name="Expected Marginal Cost Co*Pr(D≤Q)" dataDxfId="3">
      <calculatedColumnFormula>SUM(#REF!)*5*100</calculatedColumnFormula>
    </tableColumn>
    <tableColumn id="4" name="Expected Marginal Contribution" dataDxfId="2">
      <calculatedColumnFormula>Table14[[#This Row],[Expected Marginal Benefit Cu*Pr(D&gt;Q)]]-Table14[[#This Row],[Expected Marginal Cost Co*Pr(D≤Q)]]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E1:H8" totalsRowShown="0">
  <tableColumns count="4">
    <tableColumn id="1" name="Order Quantity (additional Hundreds)" dataDxfId="7"/>
    <tableColumn id="2" name="Expected Marginal Benefit Cu*Pr(D&gt;Q)" dataDxfId="0">
      <calculatedColumnFormula>(1-C8)*$I$14*100</calculatedColumnFormula>
    </tableColumn>
    <tableColumn id="3" name="Expected Marginal Cost Co*Pr(D≤Q)" dataDxfId="1">
      <calculatedColumnFormula>C8*$I$13*100</calculatedColumnFormula>
    </tableColumn>
    <tableColumn id="4" name="Expected Marginal Contribution" dataDxfId="6">
      <calculatedColumnFormula>Table1[[#This Row],[Expected Marginal Benefit Cu*Pr(D&gt;Q)]]-Table1[[#This Row],[Expected Marginal Cost Co*Pr(D≤Q)]]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tabSelected="1" workbookViewId="0">
      <selection activeCell="C9" sqref="C9"/>
    </sheetView>
  </sheetViews>
  <sheetFormatPr defaultRowHeight="12.5" x14ac:dyDescent="0.25"/>
  <cols>
    <col min="1" max="1" width="19.08984375" customWidth="1"/>
    <col min="2" max="2" width="11.1796875" customWidth="1"/>
    <col min="5" max="6" width="15.36328125" customWidth="1"/>
    <col min="7" max="7" width="16.36328125" customWidth="1"/>
    <col min="8" max="8" width="22.81640625" customWidth="1"/>
  </cols>
  <sheetData>
    <row r="1" spans="1:8" ht="38" x14ac:dyDescent="0.3">
      <c r="A1" s="33" t="s">
        <v>16</v>
      </c>
      <c r="B1" s="39" t="s">
        <v>17</v>
      </c>
      <c r="C1" s="34" t="s">
        <v>19</v>
      </c>
      <c r="D1" s="31"/>
      <c r="E1" s="24" t="s">
        <v>18</v>
      </c>
      <c r="F1" s="24" t="s">
        <v>9</v>
      </c>
      <c r="G1" s="25" t="s">
        <v>10</v>
      </c>
      <c r="H1" s="25" t="s">
        <v>11</v>
      </c>
    </row>
    <row r="2" spans="1:8" x14ac:dyDescent="0.25">
      <c r="A2" s="35">
        <v>30</v>
      </c>
      <c r="B2" s="40">
        <v>0.2</v>
      </c>
      <c r="C2" s="36">
        <v>0.2</v>
      </c>
      <c r="D2" s="32"/>
      <c r="E2" s="27">
        <v>30</v>
      </c>
      <c r="F2" s="28">
        <f>$B$8*SUM(B2:$B$6)</f>
        <v>39.999999999999993</v>
      </c>
      <c r="G2" s="23">
        <f>30*(1-SUM(B2:$B$6))</f>
        <v>3.3306690738754696E-15</v>
      </c>
      <c r="H2">
        <f>Table14[[#This Row],[Expected Marginal Benefit Cu*Pr(D&gt;Q)]]-Table14[[#This Row],[Expected Marginal Cost Co*Pr(D≤Q)]]</f>
        <v>39.999999999999993</v>
      </c>
    </row>
    <row r="3" spans="1:8" x14ac:dyDescent="0.25">
      <c r="A3" s="35">
        <v>40</v>
      </c>
      <c r="B3" s="40">
        <v>0.2</v>
      </c>
      <c r="C3" s="36">
        <f>C2+'NV in Class'!$B3</f>
        <v>0.4</v>
      </c>
      <c r="D3" s="32"/>
      <c r="E3" s="27">
        <v>40</v>
      </c>
      <c r="F3" s="28">
        <f>$B$8*SUM(B3:$B$6)</f>
        <v>31.999999999999996</v>
      </c>
      <c r="G3" s="23">
        <f>30*(1-SUM(B3:$B$6))</f>
        <v>6.0000000000000018</v>
      </c>
      <c r="H3">
        <f>Table14[[#This Row],[Expected Marginal Benefit Cu*Pr(D&gt;Q)]]-Table14[[#This Row],[Expected Marginal Cost Co*Pr(D≤Q)]]</f>
        <v>25.999999999999993</v>
      </c>
    </row>
    <row r="4" spans="1:8" x14ac:dyDescent="0.25">
      <c r="A4" s="49">
        <v>50</v>
      </c>
      <c r="B4" s="50">
        <v>0.3</v>
      </c>
      <c r="C4" s="51">
        <f>C3+'NV in Class'!$B4</f>
        <v>0.7</v>
      </c>
      <c r="D4" s="32"/>
      <c r="E4" s="52">
        <v>50</v>
      </c>
      <c r="F4" s="53">
        <f>$B$8*SUM(B4:$B$6)</f>
        <v>24</v>
      </c>
      <c r="G4" s="54">
        <f>30*(1-SUM(B4:$B$6))</f>
        <v>12</v>
      </c>
      <c r="H4" s="55">
        <f>Table14[[#This Row],[Expected Marginal Benefit Cu*Pr(D&gt;Q)]]-Table14[[#This Row],[Expected Marginal Cost Co*Pr(D≤Q)]]</f>
        <v>12</v>
      </c>
    </row>
    <row r="5" spans="1:8" x14ac:dyDescent="0.25">
      <c r="A5" s="35">
        <v>60</v>
      </c>
      <c r="B5" s="40">
        <v>0.2</v>
      </c>
      <c r="C5" s="36">
        <f>C4+'NV in Class'!$B5</f>
        <v>0.89999999999999991</v>
      </c>
      <c r="D5" s="32"/>
      <c r="E5" s="27">
        <v>60</v>
      </c>
      <c r="F5" s="28">
        <f>$B$8*SUM(B5:$B$6)</f>
        <v>12.000000000000002</v>
      </c>
      <c r="G5" s="23">
        <f>30*(1-SUM(B5:$B$6))</f>
        <v>21</v>
      </c>
      <c r="H5">
        <f>Table14[[#This Row],[Expected Marginal Benefit Cu*Pr(D&gt;Q)]]-Table14[[#This Row],[Expected Marginal Cost Co*Pr(D≤Q)]]</f>
        <v>-8.9999999999999982</v>
      </c>
    </row>
    <row r="6" spans="1:8" x14ac:dyDescent="0.25">
      <c r="A6" s="37">
        <v>70</v>
      </c>
      <c r="B6" s="41">
        <v>0.1</v>
      </c>
      <c r="C6" s="38">
        <f>C5+'NV in Class'!$B6</f>
        <v>0.99999999999999989</v>
      </c>
      <c r="D6" s="32"/>
      <c r="E6" s="27">
        <v>70</v>
      </c>
      <c r="F6" s="28">
        <f>$B$8*SUM(B6:$B$6)</f>
        <v>4</v>
      </c>
      <c r="G6" s="23">
        <f>30*(1-SUM(B6:$B$6))</f>
        <v>27</v>
      </c>
      <c r="H6">
        <f>Table14[[#This Row],[Expected Marginal Benefit Cu*Pr(D&gt;Q)]]-Table14[[#This Row],[Expected Marginal Cost Co*Pr(D≤Q)]]</f>
        <v>-23</v>
      </c>
    </row>
    <row r="8" spans="1:8" ht="13" x14ac:dyDescent="0.3">
      <c r="A8" s="42" t="s">
        <v>14</v>
      </c>
      <c r="B8" s="43">
        <v>40</v>
      </c>
    </row>
    <row r="9" spans="1:8" ht="13" x14ac:dyDescent="0.3">
      <c r="A9" s="42" t="s">
        <v>13</v>
      </c>
      <c r="B9" s="43">
        <v>30</v>
      </c>
    </row>
    <row r="10" spans="1:8" ht="13" x14ac:dyDescent="0.3">
      <c r="A10" s="42" t="s">
        <v>20</v>
      </c>
      <c r="B10" s="44">
        <f>B8/(B8+B9)</f>
        <v>0.5714285714285714</v>
      </c>
    </row>
  </sheetData>
  <pageMargins left="0.7" right="0.7" top="0.75" bottom="0.75" header="0.3" footer="0.3"/>
  <pageSetup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5"/>
  <sheetViews>
    <sheetView workbookViewId="0">
      <selection activeCell="C11" sqref="A11:C11"/>
    </sheetView>
  </sheetViews>
  <sheetFormatPr defaultRowHeight="12.5" x14ac:dyDescent="0.25"/>
  <cols>
    <col min="1" max="1" width="14.453125" customWidth="1"/>
    <col min="3" max="4" width="18.90625" customWidth="1"/>
    <col min="5" max="5" width="20" customWidth="1"/>
    <col min="6" max="6" width="23.81640625" customWidth="1"/>
    <col min="7" max="7" width="21.6328125" customWidth="1"/>
    <col min="8" max="8" width="27.6328125" customWidth="1"/>
  </cols>
  <sheetData>
    <row r="1" spans="1:9" ht="26.5" thickBot="1" x14ac:dyDescent="0.35">
      <c r="A1" s="14" t="s">
        <v>4</v>
      </c>
      <c r="B1" s="15" t="s">
        <v>5</v>
      </c>
      <c r="C1" s="15" t="s">
        <v>15</v>
      </c>
      <c r="E1" s="24" t="s">
        <v>12</v>
      </c>
      <c r="F1" s="24" t="s">
        <v>9</v>
      </c>
      <c r="G1" s="25" t="s">
        <v>10</v>
      </c>
      <c r="H1" s="25" t="s">
        <v>11</v>
      </c>
    </row>
    <row r="2" spans="1:9" ht="17" customHeight="1" x14ac:dyDescent="0.25">
      <c r="A2" s="12">
        <v>0.01</v>
      </c>
      <c r="B2" s="13">
        <v>400</v>
      </c>
      <c r="C2" s="29">
        <f>A2</f>
        <v>0.01</v>
      </c>
      <c r="E2" s="27">
        <v>1100</v>
      </c>
      <c r="F2" s="28">
        <f t="shared" ref="F2:F8" si="0">(1-C8)*$I$14*100</f>
        <v>2695</v>
      </c>
      <c r="G2" s="23">
        <f t="shared" ref="G2:G8" si="1">C8*$I$13*100</f>
        <v>254.99999999999997</v>
      </c>
      <c r="H2">
        <f>Table1[[#This Row],[Expected Marginal Benefit Cu*Pr(D&gt;Q)]]-Table1[[#This Row],[Expected Marginal Cost Co*Pr(D≤Q)]]</f>
        <v>2440</v>
      </c>
    </row>
    <row r="3" spans="1:9" ht="17" customHeight="1" x14ac:dyDescent="0.25">
      <c r="A3" s="10">
        <v>0.02</v>
      </c>
      <c r="B3" s="11">
        <v>500</v>
      </c>
      <c r="C3" s="30">
        <f>C2+A3</f>
        <v>0.03</v>
      </c>
      <c r="E3" s="27">
        <v>1200</v>
      </c>
      <c r="F3" s="28">
        <f t="shared" si="0"/>
        <v>1595.0000000000002</v>
      </c>
      <c r="G3" s="23">
        <f t="shared" si="1"/>
        <v>355</v>
      </c>
      <c r="H3">
        <f>Table1[[#This Row],[Expected Marginal Benefit Cu*Pr(D&gt;Q)]]-Table1[[#This Row],[Expected Marginal Cost Co*Pr(D≤Q)]]</f>
        <v>1240.0000000000002</v>
      </c>
    </row>
    <row r="4" spans="1:9" ht="17" customHeight="1" x14ac:dyDescent="0.25">
      <c r="A4" s="10">
        <v>0.04</v>
      </c>
      <c r="B4" s="11">
        <v>600</v>
      </c>
      <c r="C4" s="30">
        <f t="shared" ref="C4:C15" si="2">C3+A4</f>
        <v>7.0000000000000007E-2</v>
      </c>
      <c r="E4" s="45">
        <v>1300</v>
      </c>
      <c r="F4" s="46">
        <f>(1-C10)*$I$14*100</f>
        <v>990.00000000000023</v>
      </c>
      <c r="G4" s="47">
        <f t="shared" si="1"/>
        <v>409.99999999999994</v>
      </c>
      <c r="H4" s="48">
        <f>Table1[[#This Row],[Expected Marginal Benefit Cu*Pr(D&gt;Q)]]-Table1[[#This Row],[Expected Marginal Cost Co*Pr(D≤Q)]]</f>
        <v>580.00000000000023</v>
      </c>
    </row>
    <row r="5" spans="1:9" ht="17" customHeight="1" x14ac:dyDescent="0.25">
      <c r="A5" s="10">
        <v>0.08</v>
      </c>
      <c r="B5" s="11">
        <v>700</v>
      </c>
      <c r="C5" s="30">
        <f t="shared" si="2"/>
        <v>0.15000000000000002</v>
      </c>
      <c r="E5" s="27">
        <v>1400</v>
      </c>
      <c r="F5" s="28">
        <f t="shared" si="0"/>
        <v>440.0000000000004</v>
      </c>
      <c r="G5" s="23">
        <f t="shared" si="1"/>
        <v>459.99999999999994</v>
      </c>
      <c r="H5">
        <f>Table1[[#This Row],[Expected Marginal Benefit Cu*Pr(D&gt;Q)]]-Table1[[#This Row],[Expected Marginal Cost Co*Pr(D≤Q)]]</f>
        <v>-19.999999999999545</v>
      </c>
    </row>
    <row r="6" spans="1:9" ht="17" customHeight="1" x14ac:dyDescent="0.25">
      <c r="A6" s="10">
        <v>0.09</v>
      </c>
      <c r="B6" s="11">
        <v>800</v>
      </c>
      <c r="C6" s="30">
        <f t="shared" si="2"/>
        <v>0.24000000000000002</v>
      </c>
      <c r="E6" s="27">
        <v>1500</v>
      </c>
      <c r="F6" s="28">
        <f t="shared" si="0"/>
        <v>220.0000000000002</v>
      </c>
      <c r="G6" s="23">
        <f t="shared" si="1"/>
        <v>480</v>
      </c>
      <c r="H6">
        <f>Table1[[#This Row],[Expected Marginal Benefit Cu*Pr(D&gt;Q)]]-Table1[[#This Row],[Expected Marginal Cost Co*Pr(D≤Q)]]</f>
        <v>-259.99999999999977</v>
      </c>
    </row>
    <row r="7" spans="1:9" ht="17" customHeight="1" x14ac:dyDescent="0.25">
      <c r="A7" s="10">
        <v>0.11</v>
      </c>
      <c r="B7" s="11">
        <v>900</v>
      </c>
      <c r="C7" s="30">
        <f t="shared" si="2"/>
        <v>0.35000000000000003</v>
      </c>
      <c r="E7" s="27">
        <v>1600</v>
      </c>
      <c r="F7" s="28">
        <f t="shared" si="0"/>
        <v>110.0000000000001</v>
      </c>
      <c r="G7" s="23">
        <f t="shared" si="1"/>
        <v>490.00000000000006</v>
      </c>
      <c r="H7">
        <f>Table1[[#This Row],[Expected Marginal Benefit Cu*Pr(D&gt;Q)]]-Table1[[#This Row],[Expected Marginal Cost Co*Pr(D≤Q)]]</f>
        <v>-379.99999999999994</v>
      </c>
    </row>
    <row r="8" spans="1:9" ht="17" customHeight="1" x14ac:dyDescent="0.25">
      <c r="A8" s="10">
        <v>0.16</v>
      </c>
      <c r="B8" s="11">
        <v>1000</v>
      </c>
      <c r="C8" s="30">
        <f t="shared" si="2"/>
        <v>0.51</v>
      </c>
      <c r="E8" s="27">
        <v>1700</v>
      </c>
      <c r="F8" s="28">
        <f t="shared" si="0"/>
        <v>55.00000000000005</v>
      </c>
      <c r="G8" s="23">
        <f t="shared" si="1"/>
        <v>495</v>
      </c>
      <c r="H8">
        <f>Table1[[#This Row],[Expected Marginal Benefit Cu*Pr(D&gt;Q)]]-Table1[[#This Row],[Expected Marginal Cost Co*Pr(D≤Q)]]</f>
        <v>-439.99999999999994</v>
      </c>
    </row>
    <row r="9" spans="1:9" ht="17" customHeight="1" x14ac:dyDescent="0.25">
      <c r="A9" s="10">
        <v>0.2</v>
      </c>
      <c r="B9" s="11">
        <v>1100</v>
      </c>
      <c r="C9" s="30">
        <f t="shared" si="2"/>
        <v>0.71</v>
      </c>
      <c r="E9" s="26"/>
    </row>
    <row r="10" spans="1:9" ht="17" customHeight="1" x14ac:dyDescent="0.25">
      <c r="A10" s="10">
        <v>0.11</v>
      </c>
      <c r="B10" s="11">
        <v>1200</v>
      </c>
      <c r="C10" s="30">
        <f t="shared" si="2"/>
        <v>0.82</v>
      </c>
    </row>
    <row r="11" spans="1:9" ht="17" customHeight="1" thickBot="1" x14ac:dyDescent="0.35">
      <c r="A11" s="10">
        <v>0.1</v>
      </c>
      <c r="B11" s="11">
        <v>1300</v>
      </c>
      <c r="C11" s="30">
        <f t="shared" si="2"/>
        <v>0.91999999999999993</v>
      </c>
      <c r="E11" s="16" t="s">
        <v>8</v>
      </c>
      <c r="F11" s="4"/>
      <c r="G11" s="4"/>
      <c r="H11" s="4"/>
    </row>
    <row r="12" spans="1:9" ht="17" customHeight="1" thickBot="1" x14ac:dyDescent="0.3">
      <c r="A12" s="10">
        <v>0.04</v>
      </c>
      <c r="B12" s="11">
        <v>1400</v>
      </c>
      <c r="C12" s="30">
        <f t="shared" si="2"/>
        <v>0.96</v>
      </c>
      <c r="E12" s="1" t="s">
        <v>1</v>
      </c>
      <c r="F12" s="2"/>
      <c r="G12" s="3">
        <v>45</v>
      </c>
      <c r="H12" s="4"/>
      <c r="I12" s="4"/>
    </row>
    <row r="13" spans="1:9" ht="17" customHeight="1" x14ac:dyDescent="0.3">
      <c r="A13" s="10">
        <v>0.02</v>
      </c>
      <c r="B13" s="11">
        <v>1500</v>
      </c>
      <c r="C13" s="30">
        <f t="shared" si="2"/>
        <v>0.98</v>
      </c>
      <c r="E13" s="5" t="s">
        <v>2</v>
      </c>
      <c r="F13" s="6"/>
      <c r="G13" s="7">
        <v>100</v>
      </c>
      <c r="H13" s="18" t="s">
        <v>6</v>
      </c>
      <c r="I13" s="19">
        <f>G12-G14</f>
        <v>5</v>
      </c>
    </row>
    <row r="14" spans="1:9" ht="17" customHeight="1" thickBot="1" x14ac:dyDescent="0.35">
      <c r="A14" s="10">
        <v>0.01</v>
      </c>
      <c r="B14" s="11">
        <v>1600</v>
      </c>
      <c r="C14" s="30">
        <f t="shared" si="2"/>
        <v>0.99</v>
      </c>
      <c r="E14" s="5" t="s">
        <v>3</v>
      </c>
      <c r="F14" s="6"/>
      <c r="G14" s="7">
        <v>40</v>
      </c>
      <c r="H14" s="20" t="s">
        <v>7</v>
      </c>
      <c r="I14" s="21">
        <f>G13-G12</f>
        <v>55</v>
      </c>
    </row>
    <row r="15" spans="1:9" ht="17" customHeight="1" thickBot="1" x14ac:dyDescent="0.3">
      <c r="A15" s="10">
        <v>0.01</v>
      </c>
      <c r="B15" s="11">
        <v>1700</v>
      </c>
      <c r="C15" s="30">
        <f t="shared" si="2"/>
        <v>1</v>
      </c>
      <c r="E15" s="8" t="s">
        <v>0</v>
      </c>
      <c r="F15" s="9"/>
      <c r="G15" s="22">
        <v>1000</v>
      </c>
      <c r="H15" s="4"/>
      <c r="I15" s="17"/>
    </row>
  </sheetData>
  <pageMargins left="0.7" right="0.7" top="0.75" bottom="0.75" header="0.3" footer="0.3"/>
  <pageSetup scale="81" fitToHeight="0" orientation="landscape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W 0 Z U U 8 a t r A S n A A A A + A A A A B I A H A B D b 2 5 m a W c v U G F j a 2 F n Z S 5 4 b W w g o h g A K K A U A A A A A A A A A A A A A A A A A A A A A A A A A A A A h Y 9 N D o I w G E S v Q r q n f y p R 8 l E W b i U x I R q 3 D V R o h G J o s d 7 N h U f y C p I o 6 s 7 l T N 4 k b x 6 3 O 6 T X t g k u q r e 6 M w l i m K J A m a I r t a k S N L h j u E S p g K 0 s T r J S w Q g b G 1 + t T l D t 3 D k m x H u P / Q x 3 f U U 4 p Y w c s k 1 e 1 K q V o T b W S V M o 9 F m V / 1 d I w P 4 l I z i O G F 6 w F c f z i A G Z a s i 0 + S J 8 N M Y U y E 8 J 6 6 F x Q 6 + E M u E u B z J F I O 8 X 4 g l Q S w M E F A A C A A g A W 0 Z U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t G V F M o i k e 4 D g A A A B E A A A A T A B w A R m 9 y b X V s Y X M v U 2 V j d G l v b j E u b S C i G A A o o B Q A A A A A A A A A A A A A A A A A A A A A A A A A A A A r T k 0 u y c z P U w i G 0 I b W A F B L A Q I t A B Q A A g A I A F t G V F P G r a w E p w A A A P g A A A A S A A A A A A A A A A A A A A A A A A A A A A B D b 2 5 m a W c v U G F j a 2 F n Z S 5 4 b W x Q S w E C L Q A U A A I A C A B b R l R T D 8 r p q 6 Q A A A D p A A A A E w A A A A A A A A A A A A A A A A D z A A A A W 0 N v b n R l b n R f V H l w Z X N d L n h t b F B L A Q I t A B Q A A g A I A F t G V F M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C n l J o K l z M G R Y v v + D k j c q c 8 A A A A A A I A A A A A A A N m A A D A A A A A E A A A A H b e R B F q k P G G 0 N 9 v v V Y z v 3 s A A A A A B I A A A K A A A A A Q A A A A / / M F 7 l N M u w c F Z s 9 x P v L R G V A A A A B q A H E F u D N X Q f P G E q B h 0 J A P 1 q e M 5 B Y p N Y u T Z b m r H F 3 m x H j C S M K O e C a 8 H P B k V g g L v / P u o 8 h s b B p W A O l J Y x L G g i U u N e / M T x 5 J d K L 4 m 5 w K m 2 D 1 s h Q A A A A F m 8 t B C m k W W / a Q + q j a I j a h 3 x Y i l A = =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D0C7A7F2AC6D345BD7286CCB8C2C912" ma:contentTypeVersion="9" ma:contentTypeDescription="Create a new document." ma:contentTypeScope="" ma:versionID="7ae186a23a43fb2e2f4e35457dec6aa7">
  <xsd:schema xmlns:xsd="http://www.w3.org/2001/XMLSchema" xmlns:xs="http://www.w3.org/2001/XMLSchema" xmlns:p="http://schemas.microsoft.com/office/2006/metadata/properties" xmlns:ns3="1fc606cb-fc53-4775-afff-f7570dfaf0c0" targetNamespace="http://schemas.microsoft.com/office/2006/metadata/properties" ma:root="true" ma:fieldsID="ef01b9a1782efdd567ec0e033b9d9a20" ns3:_="">
    <xsd:import namespace="1fc606cb-fc53-4775-afff-f7570dfaf0c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fc606cb-fc53-4775-afff-f7570dfaf0c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2" nillable="true" ma:displayName="Length (seconds)" ma:internalName="MediaLengthInSeconds" ma:readOnly="true">
      <xsd:simpleType>
        <xsd:restriction base="dms:Unknown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396B225-4D71-4CE6-B730-9613EF56946B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FE561C15-9056-4672-AA72-E1D11715E5C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fc606cb-fc53-4775-afff-f7570dfaf0c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D19DD2F-707C-498A-B97D-50AA1B61E969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DF37AD35-8317-4940-A002-50DB2CBC6BA2}">
  <ds:schemaRefs>
    <ds:schemaRef ds:uri="http://purl.org/dc/terms/"/>
    <ds:schemaRef ds:uri="http://schemas.microsoft.com/office/2006/documentManagement/types"/>
    <ds:schemaRef ds:uri="1fc606cb-fc53-4775-afff-f7570dfaf0c0"/>
    <ds:schemaRef ds:uri="http://purl.org/dc/elements/1.1/"/>
    <ds:schemaRef ds:uri="http://schemas.openxmlformats.org/package/2006/metadata/core-properties"/>
    <ds:schemaRef ds:uri="http://schemas.microsoft.com/office/2006/metadata/properti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NV in Class</vt:lpstr>
      <vt:lpstr>LLBean-Marginal Analysis</vt:lpstr>
    </vt:vector>
  </TitlesOfParts>
  <Company>Kellogg Graduate School of Management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Chapter 13 Examples</dc:title>
  <dc:subject>Supply Chain Management - 6th Edition</dc:subject>
  <dc:creator>Sunil Chopra/Jay Mabe</dc:creator>
  <cp:lastModifiedBy>Ping Su</cp:lastModifiedBy>
  <cp:lastPrinted>2021-10-20T12:59:18Z</cp:lastPrinted>
  <dcterms:created xsi:type="dcterms:W3CDTF">2001-05-10T13:10:57Z</dcterms:created>
  <dcterms:modified xsi:type="dcterms:W3CDTF">2021-10-20T15:22:10Z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0x0101006D0C7A7F2AC6D345BD7286CCB8C2C912</vt:lpwstr>
  </property>
</Properties>
</file>