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6bb4f777028a843/Python/MeuProjeto/Projetos/dash_investimentos/Resumo_Investimentos/"/>
    </mc:Choice>
  </mc:AlternateContent>
  <xr:revisionPtr revIDLastSave="1" documentId="11_41015610E8E9859ED3553A0719AD0717D127FD23" xr6:coauthVersionLast="47" xr6:coauthVersionMax="47" xr10:uidLastSave="{C0FC3248-213D-4FCD-9532-2ACCC0657F76}"/>
  <bookViews>
    <workbookView xWindow="1560" yWindow="1560" windowWidth="21600" windowHeight="11295" xr2:uid="{00000000-000D-0000-FFFF-FFFF00000000}"/>
  </bookViews>
  <sheets>
    <sheet name="Planilha2" sheetId="1" r:id="rId1"/>
    <sheet name="Planilh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2" i="1" s="1"/>
  <c r="H3" i="2"/>
  <c r="I2" i="1" s="1"/>
  <c r="G2" i="2"/>
  <c r="G3" i="2" s="1"/>
  <c r="H2" i="1" s="1"/>
  <c r="F2" i="2"/>
  <c r="F3" i="2" s="1"/>
  <c r="G2" i="1" s="1"/>
  <c r="E2" i="2"/>
  <c r="E3" i="2" s="1"/>
  <c r="F2" i="1" s="1"/>
  <c r="D2" i="2"/>
  <c r="D3" i="2" s="1"/>
  <c r="E2" i="1" s="1"/>
  <c r="C2" i="2"/>
  <c r="C3" i="2" s="1"/>
  <c r="D2" i="1" s="1"/>
  <c r="B2" i="2"/>
  <c r="B3" i="2" s="1"/>
  <c r="A2" i="2"/>
  <c r="A3" i="2" s="1"/>
  <c r="B2" i="1" s="1"/>
  <c r="J3" i="2" l="1"/>
  <c r="C2" i="1"/>
  <c r="K2" i="1" s="1"/>
</calcChain>
</file>

<file path=xl/sharedStrings.xml><?xml version="1.0" encoding="utf-8"?>
<sst xmlns="http://schemas.openxmlformats.org/spreadsheetml/2006/main" count="20" uniqueCount="10">
  <si>
    <t>Data</t>
  </si>
  <si>
    <t>Fundos de Investimentos</t>
  </si>
  <si>
    <t>Fundos Imobiliários</t>
  </si>
  <si>
    <t>Ações</t>
  </si>
  <si>
    <t>COE</t>
  </si>
  <si>
    <t>Renda Fixa</t>
  </si>
  <si>
    <t>Disponível</t>
  </si>
  <si>
    <t>Cripto</t>
  </si>
  <si>
    <t>Dow Jones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</si>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</sst>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/>
    <xf numFmtId="43" fontId="1" fillId="0" borderId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44" fontId="0" fillId="0" borderId="0" xfId="1" applyFont="1"/>
    <xf numFmtId="2" fontId="0" fillId="0" borderId="0" xfId="0" applyNumberFormat="1"/>
    <xf numFmtId="2" fontId="0" fillId="0" borderId="0" xfId="1" applyNumberFormat="1" applyFont="1"/>
    <xf numFmtId="43" fontId="0" fillId="0" borderId="0" xfId="2" applyFont="1"/>
    <xf numFmtId="164" fontId="0" fillId="0" borderId="0" xfId="1" applyNumberFormat="1" applyFont="1"/>
    <xf numFmtId="165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Subdivisão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Fundos de Investimentos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Planilha1!$B$4:$B$25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0-441E-A8B1-283E247D9EC4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Fundos Imobiliários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Planilha1!$C$3:$C$25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0-441E-A8B1-283E247D9EC4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Ações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Planilha1!$D$3:$D$25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0-441E-A8B1-283E247D9EC4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Planilha1!$E$3:$E$25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0-441E-A8B1-283E247D9EC4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Renda Fixa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Planilha1!$F$3:$F$25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0-441E-A8B1-283E247D9EC4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Planilha1!$G$3:$G$25</c:f>
              <c:numCache>
                <c:formatCode>_("R$"* #,##0.00_);_("R$"* \(#,##0.00\);_("R$"* "-"??_);_(@_)</c:formatCode>
                <c:ptCount val="23"/>
                <c:pt idx="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0-441E-A8B1-283E247D9EC4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Cripto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Planilha1!$H$3:$H$25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4212.6251040590705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40-441E-A8B1-283E247D9EC4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Planilha1!$A$3:$A$25</c:f>
              <c:strCache>
                <c:ptCount val="1"/>
                <c:pt idx="0">
                  <c:v>10/11/2022</c:v>
                </c:pt>
              </c:strCache>
            </c:strRef>
          </c:cat>
          <c:val>
            <c:numRef>
              <c:f>Planilha1!$I$3:$I$25</c:f>
              <c:numCache>
                <c:formatCode>_("R$"* #,##0.00_);_("R$"* \(#,##0.00\);_("R$"* "-"??_);_(@_)</c:formatCode>
                <c:ptCount val="23"/>
                <c:pt idx="0" formatCode="_(* #,##0.00_);_(* \(#,##0.00\);_(* &quot;-&quot;??_);_(@_)">
                  <c:v>84465.147994884668</c:v>
                </c:pt>
                <c:pt idx="1">
                  <c:v>5.3579999999999997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40-441E-A8B1-283E247D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16432"/>
        <c:axId val="581137808"/>
      </c:lineChart>
      <c:catAx>
        <c:axId val="69211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137808"/>
        <c:crosses val="autoZero"/>
        <c:auto val="1"/>
        <c:lblAlgn val="ctr"/>
        <c:lblOffset val="100"/>
        <c:noMultiLvlLbl val="1"/>
      </c:catAx>
      <c:valAx>
        <c:axId val="581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164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41</xdr:row>
      <xdr:rowOff>61912</xdr:rowOff>
    </xdr:from>
    <xdr:to>
      <xdr:col>9</xdr:col>
      <xdr:colOff>19050</xdr:colOff>
      <xdr:row>55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icaoDetalh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a carteira"/>
    </sheetNames>
    <sheetDataSet>
      <sheetData sheetId="0">
        <row r="1">
          <cell r="F1" t="str">
            <v>Conta: 2563257 | 10/11/2022 18:05</v>
          </cell>
        </row>
        <row r="4">
          <cell r="C4" t="str">
            <v>R$ 1.506,81</v>
          </cell>
        </row>
        <row r="6">
          <cell r="A6" t="str">
            <v>Fundos Imobiliários</v>
          </cell>
          <cell r="B6"/>
          <cell r="C6"/>
          <cell r="D6"/>
          <cell r="E6"/>
          <cell r="F6"/>
          <cell r="G6" t="str">
            <v>R$ 531.655,78</v>
          </cell>
        </row>
        <row r="7">
          <cell r="A7" t="str">
            <v xml:space="preserve"> </v>
          </cell>
          <cell r="B7" t="str">
            <v xml:space="preserve"> </v>
          </cell>
          <cell r="C7" t="str">
            <v xml:space="preserve"> </v>
          </cell>
          <cell r="D7" t="str">
            <v xml:space="preserve"> </v>
          </cell>
          <cell r="E7" t="str">
            <v xml:space="preserve"> </v>
          </cell>
          <cell r="F7" t="str">
            <v xml:space="preserve"> </v>
          </cell>
          <cell r="G7" t="str">
            <v xml:space="preserve"> </v>
          </cell>
        </row>
        <row r="8">
          <cell r="A8" t="str">
            <v>75,8% | Renda Variável</v>
          </cell>
          <cell r="B8" t="str">
            <v>Posição</v>
          </cell>
          <cell r="C8" t="str">
            <v>% Alocação</v>
          </cell>
          <cell r="D8" t="str">
            <v>Rentabilidade c/ proventos</v>
          </cell>
          <cell r="E8" t="str">
            <v>Preço médio (abertura)</v>
          </cell>
          <cell r="F8" t="str">
            <v>Última cotação</v>
          </cell>
          <cell r="G8" t="str">
            <v>Qtd. total</v>
          </cell>
        </row>
        <row r="9">
          <cell r="A9" t="str">
            <v>VGIA11</v>
          </cell>
          <cell r="B9" t="str">
            <v>R$ 76.639,64</v>
          </cell>
          <cell r="C9" t="str">
            <v>10,93%</v>
          </cell>
          <cell r="D9" t="str">
            <v>9,56%</v>
          </cell>
          <cell r="E9" t="str">
            <v>R$ 10,26</v>
          </cell>
          <cell r="F9" t="str">
            <v>R$ 10,43</v>
          </cell>
          <cell r="G9" t="str">
            <v>7.348</v>
          </cell>
        </row>
        <row r="10">
          <cell r="A10" t="str">
            <v>BLMR11</v>
          </cell>
          <cell r="B10" t="str">
            <v>R$ 73.400,00</v>
          </cell>
          <cell r="C10" t="str">
            <v>10,47%</v>
          </cell>
          <cell r="D10" t="str">
            <v>4,7%</v>
          </cell>
          <cell r="E10" t="str">
            <v>R$ 7,51</v>
          </cell>
          <cell r="F10" t="str">
            <v>R$ 7,34</v>
          </cell>
          <cell r="G10" t="str">
            <v>10.000</v>
          </cell>
        </row>
        <row r="11">
          <cell r="A11" t="str">
            <v>RZTR11</v>
          </cell>
          <cell r="B11" t="str">
            <v>R$ 63.882,00</v>
          </cell>
          <cell r="C11" t="str">
            <v>9,11%</v>
          </cell>
          <cell r="D11" t="str">
            <v>5,76%</v>
          </cell>
          <cell r="E11" t="str">
            <v>R$ 102,97</v>
          </cell>
          <cell r="F11" t="str">
            <v>R$ 101,40</v>
          </cell>
          <cell r="G11" t="str">
            <v>630</v>
          </cell>
        </row>
        <row r="12">
          <cell r="A12" t="str">
            <v>RBRR11</v>
          </cell>
          <cell r="B12" t="str">
            <v>R$ 58.240,71</v>
          </cell>
          <cell r="C12" t="str">
            <v>8,31%</v>
          </cell>
          <cell r="D12" t="str">
            <v>-5,78%</v>
          </cell>
          <cell r="E12" t="str">
            <v>R$ 100,38</v>
          </cell>
          <cell r="F12" t="str">
            <v>R$ 88,11</v>
          </cell>
          <cell r="G12" t="str">
            <v>661</v>
          </cell>
        </row>
        <row r="13">
          <cell r="A13" t="str">
            <v>LVBI11</v>
          </cell>
          <cell r="B13" t="str">
            <v>R$ 56.084,05</v>
          </cell>
          <cell r="C13" t="str">
            <v>8%</v>
          </cell>
          <cell r="D13" t="str">
            <v>11,71%</v>
          </cell>
          <cell r="E13" t="str">
            <v>R$ 98,50</v>
          </cell>
          <cell r="F13" t="str">
            <v>R$ 104,83</v>
          </cell>
          <cell r="G13" t="str">
            <v>535</v>
          </cell>
        </row>
        <row r="14">
          <cell r="A14" t="str">
            <v>BRCO11</v>
          </cell>
          <cell r="B14" t="str">
            <v>R$ 55.243,20</v>
          </cell>
          <cell r="C14" t="str">
            <v>7,88%</v>
          </cell>
          <cell r="D14" t="str">
            <v>13,3%</v>
          </cell>
          <cell r="E14" t="str">
            <v>R$ 99,28</v>
          </cell>
          <cell r="F14" t="str">
            <v>R$ 108,32</v>
          </cell>
          <cell r="G14" t="str">
            <v>510</v>
          </cell>
        </row>
        <row r="15">
          <cell r="A15" t="str">
            <v>PVBI11</v>
          </cell>
          <cell r="B15" t="str">
            <v>R$ 53.010,00</v>
          </cell>
          <cell r="C15" t="str">
            <v>7,56%</v>
          </cell>
          <cell r="D15" t="str">
            <v>5,62%</v>
          </cell>
          <cell r="E15" t="str">
            <v>R$ 93,67</v>
          </cell>
          <cell r="F15" t="str">
            <v>R$ 95,00</v>
          </cell>
          <cell r="G15" t="str">
            <v>558</v>
          </cell>
        </row>
        <row r="16">
          <cell r="A16" t="str">
            <v>WHGR11</v>
          </cell>
          <cell r="B16" t="str">
            <v>R$ 50.657,36</v>
          </cell>
          <cell r="C16" t="str">
            <v>7,23%</v>
          </cell>
          <cell r="D16" t="str">
            <v>-10,9%</v>
          </cell>
          <cell r="E16" t="str">
            <v>R$ 10,31</v>
          </cell>
          <cell r="F16" t="str">
            <v>R$ 8,71</v>
          </cell>
          <cell r="G16" t="str">
            <v>5.816</v>
          </cell>
        </row>
        <row r="17">
          <cell r="A17" t="str">
            <v>FGAA11</v>
          </cell>
          <cell r="B17" t="str">
            <v>R$ 44.498,82</v>
          </cell>
          <cell r="C17" t="str">
            <v>6,35%</v>
          </cell>
          <cell r="D17" t="str">
            <v>7,52%</v>
          </cell>
          <cell r="E17" t="str">
            <v>R$ 10,31</v>
          </cell>
          <cell r="F17" t="str">
            <v>R$ 10,02</v>
          </cell>
          <cell r="G17" t="str">
            <v>4.441</v>
          </cell>
        </row>
        <row r="18">
          <cell r="A18" t="str">
            <v>PVBI12</v>
          </cell>
          <cell r="B18" t="str">
            <v>R$ 0,00</v>
          </cell>
          <cell r="C18" t="str">
            <v>0%</v>
          </cell>
          <cell r="D18" t="str">
            <v>-</v>
          </cell>
          <cell r="E18" t="str">
            <v>Indefinido</v>
          </cell>
          <cell r="F18" t="str">
            <v>R$ 0,00</v>
          </cell>
          <cell r="G18" t="str">
            <v>196</v>
          </cell>
        </row>
        <row r="19">
          <cell r="A19" t="str">
            <v xml:space="preserve"> </v>
          </cell>
          <cell r="B19" t="str">
            <v xml:space="preserve"> </v>
          </cell>
          <cell r="C19" t="str">
            <v xml:space="preserve"> </v>
          </cell>
          <cell r="D19" t="str">
            <v xml:space="preserve"> </v>
          </cell>
          <cell r="E19" t="str">
            <v xml:space="preserve"> </v>
          </cell>
          <cell r="F19" t="str">
            <v xml:space="preserve"> </v>
          </cell>
          <cell r="G19" t="str">
            <v xml:space="preserve"> </v>
          </cell>
        </row>
        <row r="20">
          <cell r="A20" t="str">
            <v xml:space="preserve"> </v>
          </cell>
          <cell r="B20" t="str">
            <v xml:space="preserve"> </v>
          </cell>
          <cell r="C20" t="str">
            <v xml:space="preserve"> </v>
          </cell>
          <cell r="D20" t="str">
            <v xml:space="preserve"> </v>
          </cell>
          <cell r="E20" t="str">
            <v xml:space="preserve"> </v>
          </cell>
          <cell r="F20" t="str">
            <v xml:space="preserve"> </v>
          </cell>
          <cell r="G20" t="str">
            <v xml:space="preserve"> </v>
          </cell>
        </row>
        <row r="21">
          <cell r="A21" t="str">
            <v>Fundos de Investimentos</v>
          </cell>
          <cell r="B21"/>
          <cell r="C21"/>
          <cell r="D21"/>
          <cell r="E21"/>
          <cell r="F21"/>
          <cell r="G21" t="str">
            <v>R$ 134.921,02</v>
          </cell>
        </row>
        <row r="22">
          <cell r="A22" t="str">
            <v xml:space="preserve"> </v>
          </cell>
          <cell r="B22" t="str">
            <v xml:space="preserve"> </v>
          </cell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F22" t="str">
            <v xml:space="preserve"> </v>
          </cell>
          <cell r="G22" t="str">
            <v xml:space="preserve"> </v>
          </cell>
        </row>
        <row r="23">
          <cell r="A23" t="str">
            <v>19,2% | Pós-Fixado</v>
          </cell>
          <cell r="B23" t="str">
            <v>Posição</v>
          </cell>
          <cell r="C23" t="str">
            <v>% Alocação</v>
          </cell>
          <cell r="D23" t="str">
            <v>Rentabilidade</v>
          </cell>
          <cell r="E23" t="str">
            <v>Valor aplicado</v>
          </cell>
          <cell r="F23" t="str">
            <v>Valor líquido</v>
          </cell>
          <cell r="G23" t="str">
            <v>Data da cota</v>
          </cell>
        </row>
        <row r="24">
          <cell r="A24" t="str">
            <v>Trend DI Simples FIRF</v>
          </cell>
          <cell r="B24" t="str">
            <v>R$ 134.003,70</v>
          </cell>
          <cell r="C24" t="str">
            <v>19,12%</v>
          </cell>
          <cell r="D24" t="str">
            <v>5,58%</v>
          </cell>
          <cell r="E24" t="str">
            <v>R$ 126.927,18</v>
          </cell>
          <cell r="F24" t="str">
            <v>R$ 132.409,34</v>
          </cell>
          <cell r="G24" t="str">
            <v>10/11/2022</v>
          </cell>
        </row>
        <row r="25">
          <cell r="A25" t="str">
            <v>Trend Investback FIC FIRF Simples</v>
          </cell>
          <cell r="B25" t="str">
            <v>R$ 917,32</v>
          </cell>
          <cell r="C25" t="str">
            <v>0,13%</v>
          </cell>
          <cell r="D25" t="str">
            <v>7,48%</v>
          </cell>
          <cell r="E25" t="str">
            <v>R$ 853,48</v>
          </cell>
          <cell r="F25" t="str">
            <v>R$ 908,96</v>
          </cell>
          <cell r="G25" t="str">
            <v>10/11/2022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D26" t="str">
            <v xml:space="preserve"> </v>
          </cell>
          <cell r="E26" t="str">
            <v xml:space="preserve"> </v>
          </cell>
          <cell r="F26" t="str">
            <v xml:space="preserve"> </v>
          </cell>
          <cell r="G26" t="str">
            <v xml:space="preserve"> </v>
          </cell>
        </row>
        <row r="27">
          <cell r="A27" t="str">
            <v xml:space="preserve"> </v>
          </cell>
          <cell r="B27" t="str">
            <v xml:space="preserve"> </v>
          </cell>
          <cell r="C27" t="str">
            <v xml:space="preserve"> </v>
          </cell>
          <cell r="D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 t="str">
            <v xml:space="preserve"> </v>
          </cell>
        </row>
        <row r="28">
          <cell r="A28" t="str">
            <v>Ações</v>
          </cell>
          <cell r="B28"/>
          <cell r="C28"/>
          <cell r="D28"/>
          <cell r="E28"/>
          <cell r="F28"/>
          <cell r="G28" t="str">
            <v>R$ 12.274,35</v>
          </cell>
        </row>
        <row r="29">
          <cell r="A29" t="str">
            <v xml:space="preserve"> </v>
          </cell>
          <cell r="B29" t="str">
            <v xml:space="preserve"> </v>
          </cell>
          <cell r="C29" t="str">
            <v xml:space="preserve"> </v>
          </cell>
          <cell r="D29" t="str">
            <v xml:space="preserve"> </v>
          </cell>
          <cell r="E29" t="str">
            <v xml:space="preserve"> </v>
          </cell>
          <cell r="F29" t="str">
            <v xml:space="preserve"> </v>
          </cell>
          <cell r="G29" t="str">
            <v xml:space="preserve"> </v>
          </cell>
        </row>
        <row r="30">
          <cell r="A30" t="str">
            <v>1,8% | Renda Variável</v>
          </cell>
          <cell r="B30" t="str">
            <v>Posição</v>
          </cell>
          <cell r="C30" t="str">
            <v>% Alocação</v>
          </cell>
          <cell r="D30" t="str">
            <v>Rentabilidade (%)</v>
          </cell>
          <cell r="E30" t="str">
            <v>Preço médio</v>
          </cell>
          <cell r="F30" t="str">
            <v>Último preço (R$)</v>
          </cell>
          <cell r="G30" t="str">
            <v>Qtd. total</v>
          </cell>
        </row>
        <row r="31">
          <cell r="A31" t="str">
            <v>XPBR31</v>
          </cell>
          <cell r="B31" t="str">
            <v>R$ 3.299,20</v>
          </cell>
          <cell r="C31" t="str">
            <v>0,47%</v>
          </cell>
          <cell r="D31" t="str">
            <v>-34,14%</v>
          </cell>
          <cell r="E31" t="str">
            <v>R$ 156,54</v>
          </cell>
          <cell r="F31" t="str">
            <v>R$ 103,10</v>
          </cell>
          <cell r="G31" t="str">
            <v>32</v>
          </cell>
        </row>
        <row r="32">
          <cell r="A32" t="str">
            <v>AAPL34</v>
          </cell>
          <cell r="B32" t="str">
            <v>R$ 3.232,85</v>
          </cell>
          <cell r="C32" t="str">
            <v>0,46%</v>
          </cell>
          <cell r="D32" t="str">
            <v>-19,1%</v>
          </cell>
          <cell r="E32" t="str">
            <v>R$ 97,47</v>
          </cell>
          <cell r="F32" t="str">
            <v>R$ 78,85</v>
          </cell>
          <cell r="G32" t="str">
            <v>41</v>
          </cell>
        </row>
        <row r="33">
          <cell r="A33" t="str">
            <v>GOGL34</v>
          </cell>
          <cell r="B33" t="str">
            <v>R$ 2.532,60</v>
          </cell>
          <cell r="C33" t="str">
            <v>0,36%</v>
          </cell>
          <cell r="D33" t="str">
            <v>-35,61%</v>
          </cell>
          <cell r="E33" t="str">
            <v>R$ 65,56</v>
          </cell>
          <cell r="F33" t="str">
            <v>R$ 42,21</v>
          </cell>
          <cell r="G33" t="str">
            <v>60</v>
          </cell>
        </row>
        <row r="34">
          <cell r="A34" t="str">
            <v>HASH11</v>
          </cell>
          <cell r="B34" t="str">
            <v>R$ 1.920,90</v>
          </cell>
          <cell r="C34" t="str">
            <v>0,27%</v>
          </cell>
          <cell r="D34" t="str">
            <v>-61,61%</v>
          </cell>
          <cell r="E34" t="str">
            <v>R$ 43,89</v>
          </cell>
          <cell r="F34" t="str">
            <v>R$ 16,85</v>
          </cell>
          <cell r="G34" t="str">
            <v>114</v>
          </cell>
        </row>
        <row r="35">
          <cell r="A35" t="str">
            <v>M1TA34</v>
          </cell>
          <cell r="B35" t="str">
            <v>R$ 1.288,80</v>
          </cell>
          <cell r="C35" t="str">
            <v>0,18%</v>
          </cell>
          <cell r="D35" t="str">
            <v>-67,6%</v>
          </cell>
          <cell r="E35" t="str">
            <v>R$ 66,29</v>
          </cell>
          <cell r="F35" t="str">
            <v>R$ 21,48</v>
          </cell>
          <cell r="G35" t="str">
            <v>60</v>
          </cell>
        </row>
        <row r="36">
          <cell r="A36" t="str">
            <v xml:space="preserve"> </v>
          </cell>
          <cell r="B36" t="str">
            <v xml:space="preserve"> 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 xml:space="preserve"> </v>
          </cell>
        </row>
        <row r="37">
          <cell r="A37" t="str">
            <v xml:space="preserve"> </v>
          </cell>
          <cell r="B37" t="str">
            <v xml:space="preserve"> 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</row>
        <row r="38">
          <cell r="A38" t="str">
            <v>Renda Fixa</v>
          </cell>
          <cell r="B38"/>
          <cell r="C38"/>
          <cell r="D38"/>
          <cell r="E38"/>
          <cell r="F38"/>
          <cell r="G38" t="str">
            <v>R$ 13.447,73</v>
          </cell>
        </row>
        <row r="39">
          <cell r="A39" t="str">
            <v xml:space="preserve"> </v>
          </cell>
          <cell r="B39" t="str">
            <v xml:space="preserve"> </v>
          </cell>
          <cell r="C39" t="str">
            <v xml:space="preserve"> </v>
          </cell>
          <cell r="D39" t="str">
            <v xml:space="preserve"> </v>
          </cell>
          <cell r="E39" t="str">
            <v xml:space="preserve"> </v>
          </cell>
          <cell r="F39" t="str">
            <v xml:space="preserve"> </v>
          </cell>
          <cell r="G39" t="str">
            <v xml:space="preserve"> </v>
          </cell>
        </row>
        <row r="40">
          <cell r="A40" t="str">
            <v>1,9% | Inflação</v>
          </cell>
          <cell r="B40" t="str">
            <v>Posição</v>
          </cell>
          <cell r="C40" t="str">
            <v>% Alocação</v>
          </cell>
          <cell r="D40" t="str">
            <v>Valor aplicado</v>
          </cell>
          <cell r="E40" t="str">
            <v>Taxa</v>
          </cell>
          <cell r="F40" t="str">
            <v>Data aplicação</v>
          </cell>
          <cell r="G40" t="str">
            <v>Data vencimento</v>
          </cell>
        </row>
        <row r="41">
          <cell r="A41" t="str">
            <v>CDB BMG  - JUL/2023</v>
          </cell>
          <cell r="B41" t="str">
            <v>R$ 7.018,22</v>
          </cell>
          <cell r="C41" t="str">
            <v>1%</v>
          </cell>
          <cell r="D41" t="str">
            <v>R$ 6.000,00</v>
          </cell>
          <cell r="E41" t="str">
            <v>IPC-A + 4,15%</v>
          </cell>
          <cell r="F41" t="str">
            <v>15/07/2021</v>
          </cell>
          <cell r="G41" t="str">
            <v>15/07/2023</v>
          </cell>
        </row>
        <row r="42">
          <cell r="A42" t="str">
            <v>CDB BMG  - SET/2024</v>
          </cell>
          <cell r="B42" t="str">
            <v>R$ 6.429,51</v>
          </cell>
          <cell r="C42" t="str">
            <v>0,92%</v>
          </cell>
          <cell r="D42" t="str">
            <v>R$ 5.000,00</v>
          </cell>
          <cell r="E42" t="str">
            <v>IPC-A + 3,65%</v>
          </cell>
          <cell r="F42" t="str">
            <v>24/09/2020</v>
          </cell>
          <cell r="G42" t="str">
            <v>23/09/2024</v>
          </cell>
        </row>
        <row r="43">
          <cell r="A43" t="str">
            <v xml:space="preserve"> </v>
          </cell>
          <cell r="B43" t="str">
            <v xml:space="preserve"> </v>
          </cell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</row>
        <row r="44">
          <cell r="A44" t="str">
            <v xml:space="preserve"> </v>
          </cell>
          <cell r="B44" t="str">
            <v xml:space="preserve"> </v>
          </cell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F44" t="str">
            <v xml:space="preserve"> </v>
          </cell>
          <cell r="G44" t="str">
            <v xml:space="preserve"> </v>
          </cell>
        </row>
        <row r="45">
          <cell r="A45" t="str">
            <v>COE</v>
          </cell>
          <cell r="B45"/>
          <cell r="C45"/>
          <cell r="D45"/>
          <cell r="E45"/>
          <cell r="F45"/>
          <cell r="G45" t="str">
            <v>R$ 5.000,00</v>
          </cell>
        </row>
        <row r="46">
          <cell r="A46" t="str">
            <v xml:space="preserve"> </v>
          </cell>
          <cell r="B46" t="str">
            <v xml:space="preserve"> </v>
          </cell>
          <cell r="C46" t="str">
            <v xml:space="preserve"> </v>
          </cell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</row>
        <row r="47">
          <cell r="A47" t="str">
            <v>0,7% | Alternativos</v>
          </cell>
          <cell r="B47" t="str">
            <v>Posição</v>
          </cell>
          <cell r="C47" t="str">
            <v>% Alocação</v>
          </cell>
          <cell r="D47" t="str">
            <v>Rendimento bruto</v>
          </cell>
          <cell r="E47" t="str">
            <v>Rentabilidade</v>
          </cell>
          <cell r="F47" t="str">
            <v>Valor aplicado</v>
          </cell>
          <cell r="G47" t="str">
            <v>Vencimento</v>
          </cell>
        </row>
        <row r="48">
          <cell r="A48" t="str">
            <v>MS Morgan Stanley Global Opportunity: Alta Ilimitada - 3,5 anos - 30.09.2020</v>
          </cell>
          <cell r="B48" t="str">
            <v>R$ 5.000,00</v>
          </cell>
          <cell r="C48" t="str">
            <v>0,71%</v>
          </cell>
          <cell r="D48" t="str">
            <v>R$ 0,00</v>
          </cell>
          <cell r="E48" t="str">
            <v>0%</v>
          </cell>
          <cell r="F48" t="str">
            <v>R$ 5.000,00</v>
          </cell>
          <cell r="G48" t="str">
            <v>04/04/2024</v>
          </cell>
        </row>
        <row r="49">
          <cell r="A49" t="str">
            <v xml:space="preserve"> </v>
          </cell>
          <cell r="B49" t="str">
            <v xml:space="preserve"> </v>
          </cell>
          <cell r="C49" t="str">
            <v xml:space="preserve"> </v>
          </cell>
          <cell r="D49" t="str">
            <v xml:space="preserve"> </v>
          </cell>
          <cell r="E49" t="str">
            <v xml:space="preserve"> </v>
          </cell>
          <cell r="F49" t="str">
            <v xml:space="preserve"> </v>
          </cell>
          <cell r="G49" t="str">
            <v xml:space="preserve"> </v>
          </cell>
        </row>
        <row r="50">
          <cell r="A50" t="str">
            <v xml:space="preserve"> </v>
          </cell>
          <cell r="B50" t="str">
            <v xml:space="preserve"> </v>
          </cell>
          <cell r="C50" t="str">
            <v xml:space="preserve"> </v>
          </cell>
          <cell r="D50" t="str">
            <v xml:space="preserve"> </v>
          </cell>
          <cell r="E50" t="str">
            <v xml:space="preserve"> </v>
          </cell>
          <cell r="F50" t="str">
            <v xml:space="preserve"> </v>
          </cell>
          <cell r="G50" t="str">
            <v xml:space="preserve"> </v>
          </cell>
        </row>
        <row r="51">
          <cell r="A51" t="str">
            <v>Dividendos, proventos e outras distribuições</v>
          </cell>
          <cell r="B51"/>
          <cell r="C51"/>
          <cell r="D51"/>
          <cell r="E51"/>
          <cell r="F51"/>
          <cell r="G51"/>
        </row>
        <row r="52">
          <cell r="A52" t="str">
            <v xml:space="preserve"> </v>
          </cell>
          <cell r="B52" t="str">
            <v xml:space="preserve"> </v>
          </cell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</row>
        <row r="53">
          <cell r="A53" t="str">
            <v>Proventos</v>
          </cell>
          <cell r="B53"/>
          <cell r="C53"/>
          <cell r="D53"/>
          <cell r="E53"/>
          <cell r="F53"/>
          <cell r="G53"/>
        </row>
        <row r="54">
          <cell r="A54" t="str">
            <v xml:space="preserve"> </v>
          </cell>
          <cell r="B54" t="str">
            <v xml:space="preserve"> </v>
          </cell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</row>
        <row r="55">
          <cell r="A55" t="str">
            <v>Fundos Imobiliários</v>
          </cell>
          <cell r="B55"/>
          <cell r="C55"/>
          <cell r="D55"/>
          <cell r="E55"/>
          <cell r="F55"/>
          <cell r="G55" t="str">
            <v>R$ 2.224,68</v>
          </cell>
        </row>
        <row r="56">
          <cell r="A56" t="str">
            <v xml:space="preserve"> </v>
          </cell>
          <cell r="B56" t="str">
            <v xml:space="preserve"> </v>
          </cell>
          <cell r="C56" t="str">
            <v xml:space="preserve"> </v>
          </cell>
          <cell r="D56" t="str">
            <v xml:space="preserve"> 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</row>
        <row r="57">
          <cell r="A57" t="str">
            <v>0,3% | Alternativos</v>
          </cell>
          <cell r="B57"/>
          <cell r="C57" t="str">
            <v>Provisionado</v>
          </cell>
          <cell r="D57" t="str">
            <v>% Alocação</v>
          </cell>
          <cell r="E57" t="str">
            <v>Valor provisionado</v>
          </cell>
          <cell r="F57" t="str">
            <v>Evento</v>
          </cell>
          <cell r="G57" t="str">
            <v>Previsão pagamento</v>
          </cell>
        </row>
        <row r="58">
          <cell r="A58" t="str">
            <v>BLMR11</v>
          </cell>
          <cell r="B58" t="str">
            <v/>
          </cell>
          <cell r="C58" t="str">
            <v>10.000</v>
          </cell>
          <cell r="D58" t="str">
            <v>0,11%</v>
          </cell>
          <cell r="E58" t="str">
            <v>R$ 750,00</v>
          </cell>
          <cell r="F58" t="str">
            <v>RENDIMENTO</v>
          </cell>
          <cell r="G58" t="str">
            <v>16/11/2022</v>
          </cell>
        </row>
        <row r="59">
          <cell r="A59" t="str">
            <v>FGAA11</v>
          </cell>
          <cell r="B59" t="str">
            <v/>
          </cell>
          <cell r="C59" t="str">
            <v>4.441</v>
          </cell>
          <cell r="D59" t="str">
            <v>0,1%</v>
          </cell>
          <cell r="E59" t="str">
            <v>R$ 710,56</v>
          </cell>
          <cell r="F59" t="str">
            <v>RENDIMENTO</v>
          </cell>
          <cell r="G59" t="str">
            <v>16/11/2022</v>
          </cell>
        </row>
        <row r="60">
          <cell r="A60" t="str">
            <v>WHGR11</v>
          </cell>
          <cell r="B60" t="str">
            <v/>
          </cell>
          <cell r="C60" t="str">
            <v>5.816</v>
          </cell>
          <cell r="D60" t="str">
            <v>0,06%</v>
          </cell>
          <cell r="E60" t="str">
            <v>R$ 407,12</v>
          </cell>
          <cell r="F60" t="str">
            <v>RENDIMENTO</v>
          </cell>
          <cell r="G60" t="str">
            <v>16/11/2022</v>
          </cell>
        </row>
        <row r="61">
          <cell r="A61" t="str">
            <v>BRCO11</v>
          </cell>
          <cell r="B61" t="str">
            <v/>
          </cell>
          <cell r="C61" t="str">
            <v>510</v>
          </cell>
          <cell r="D61" t="str">
            <v>0,05%</v>
          </cell>
          <cell r="E61" t="str">
            <v>R$ 357,00</v>
          </cell>
          <cell r="F61" t="str">
            <v>RENDIMENTO</v>
          </cell>
          <cell r="G61" t="str">
            <v>14/11/2022</v>
          </cell>
        </row>
        <row r="62">
          <cell r="A62" t="str">
            <v xml:space="preserve"> </v>
          </cell>
          <cell r="B62" t="str">
            <v xml:space="preserve"> </v>
          </cell>
          <cell r="C62" t="str">
            <v xml:space="preserve"> </v>
          </cell>
          <cell r="D62" t="str">
            <v xml:space="preserve"> </v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</row>
        <row r="63">
          <cell r="A63" t="str">
            <v>Ações</v>
          </cell>
          <cell r="B63"/>
          <cell r="C63"/>
          <cell r="D63"/>
          <cell r="E63"/>
          <cell r="F63"/>
          <cell r="G63" t="str">
            <v>R$ 3,38</v>
          </cell>
        </row>
        <row r="64">
          <cell r="A64" t="str">
            <v xml:space="preserve"> </v>
          </cell>
          <cell r="B64" t="str">
            <v xml:space="preserve"> </v>
          </cell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F64" t="str">
            <v xml:space="preserve"> </v>
          </cell>
          <cell r="G64" t="str">
            <v xml:space="preserve"> </v>
          </cell>
        </row>
        <row r="65">
          <cell r="A65" t="str">
            <v>0% | Renda Variável</v>
          </cell>
          <cell r="B65"/>
          <cell r="C65" t="str">
            <v>Provisionado</v>
          </cell>
          <cell r="D65" t="str">
            <v>% Alocação</v>
          </cell>
          <cell r="E65" t="str">
            <v>Valor provisionado</v>
          </cell>
          <cell r="F65" t="str">
            <v>Evento</v>
          </cell>
          <cell r="G65" t="str">
            <v>Previsão pagamento</v>
          </cell>
        </row>
        <row r="66">
          <cell r="A66" t="str">
            <v>AAPL34</v>
          </cell>
          <cell r="B66" t="str">
            <v/>
          </cell>
          <cell r="C66" t="str">
            <v>41</v>
          </cell>
          <cell r="D66" t="str">
            <v>0%</v>
          </cell>
          <cell r="E66" t="str">
            <v>R$ 3,38</v>
          </cell>
          <cell r="F66" t="str">
            <v>DIVIDENDO</v>
          </cell>
          <cell r="G66" t="str">
            <v>17/11/2022</v>
          </cell>
        </row>
        <row r="67">
          <cell r="A67" t="str">
            <v xml:space="preserve"> </v>
          </cell>
          <cell r="B67" t="str">
            <v xml:space="preserve"> </v>
          </cell>
          <cell r="C67" t="str">
            <v xml:space="preserve"> </v>
          </cell>
          <cell r="D67" t="str">
            <v xml:space="preserve"> 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</row>
        <row r="68">
          <cell r="A68" t="str">
            <v>Custódia Remunerada</v>
          </cell>
          <cell r="B68"/>
          <cell r="C68"/>
          <cell r="D68"/>
          <cell r="E68"/>
          <cell r="F68"/>
          <cell r="G68"/>
        </row>
        <row r="69">
          <cell r="A69" t="str">
            <v xml:space="preserve"> </v>
          </cell>
          <cell r="B69" t="str">
            <v xml:space="preserve"> </v>
          </cell>
          <cell r="C69" t="str">
            <v xml:space="preserve"> 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"/>
  <sheetViews>
    <sheetView tabSelected="1" topLeftCell="B1" workbookViewId="0">
      <selection activeCell="I2" sqref="I2"/>
    </sheetView>
  </sheetViews>
  <sheetFormatPr defaultRowHeight="15" x14ac:dyDescent="0.25"/>
  <cols>
    <col min="1" max="1" width="7.5703125" customWidth="1"/>
    <col min="2" max="2" width="12.85546875" customWidth="1"/>
    <col min="3" max="3" width="23.7109375" bestFit="1" customWidth="1"/>
    <col min="4" max="4" width="18.7109375" bestFit="1" customWidth="1"/>
    <col min="5" max="5" width="13.28515625" bestFit="1" customWidth="1"/>
    <col min="6" max="6" width="12.140625" bestFit="1" customWidth="1"/>
    <col min="7" max="7" width="13.28515625" bestFit="1" customWidth="1"/>
    <col min="8" max="9" width="12.140625" bestFit="1" customWidth="1"/>
    <col min="10" max="10" width="13.28515625" bestFit="1" customWidth="1"/>
    <col min="11" max="11" width="14.28515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 s="2" t="str">
        <f>Planilha1!A3</f>
        <v>10/11/2022</v>
      </c>
      <c r="C2" s="3">
        <f>VALUE(Planilha1!B3)</f>
        <v>134921.01999999999</v>
      </c>
      <c r="D2" s="3">
        <f>VALUE(Planilha1!C3)</f>
        <v>531655.78</v>
      </c>
      <c r="E2" s="3">
        <f>VALUE(Planilha1!D3)</f>
        <v>12274.35</v>
      </c>
      <c r="F2" s="3">
        <f>VALUE(Planilha1!E3)</f>
        <v>5000</v>
      </c>
      <c r="G2" s="3">
        <f>VALUE(Planilha1!F3)</f>
        <v>13447.73</v>
      </c>
      <c r="H2" s="7">
        <f>VALUE(Planilha1!G3)</f>
        <v>1506.81</v>
      </c>
      <c r="I2" s="3">
        <f>Planilha1!H3</f>
        <v>4212.6251040590705</v>
      </c>
      <c r="J2" s="3">
        <f>Planilha1!I3</f>
        <v>84465.147994884668</v>
      </c>
      <c r="K2" s="3">
        <f>SUM(C2:J2)</f>
        <v>787483.46309894382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H4" sqref="H4"/>
    </sheetView>
  </sheetViews>
  <sheetFormatPr defaultRowHeight="15" x14ac:dyDescent="0.25"/>
  <cols>
    <col min="1" max="1" width="19.140625" customWidth="1"/>
    <col min="2" max="2" width="23.85546875" bestFit="1" customWidth="1"/>
    <col min="3" max="3" width="18.85546875" bestFit="1" customWidth="1"/>
    <col min="4" max="7" width="13.28515625" bestFit="1" customWidth="1"/>
    <col min="8" max="8" width="12.140625" bestFit="1" customWidth="1"/>
    <col min="9" max="9" width="13.2851562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RIGHT('[1]Sua carteira'!$F$1,16)</f>
        <v>10/11/2022 18:05</v>
      </c>
      <c r="B2" s="1" t="str">
        <f>VLOOKUP(B1,'[1]Sua carteira'!$A$6:$G$100,7,0)</f>
        <v>R$ 134.921,02</v>
      </c>
      <c r="C2" s="1" t="str">
        <f>VLOOKUP(C1,'[1]Sua carteira'!$A$6:$G$100,7,0)</f>
        <v>R$ 531.655,78</v>
      </c>
      <c r="D2" s="1" t="str">
        <f>VLOOKUP(D1,'[1]Sua carteira'!$A$6:$G$100,7,0)</f>
        <v>R$ 12.274,35</v>
      </c>
      <c r="E2" s="1" t="str">
        <f>VLOOKUP(E1,'[1]Sua carteira'!$A$6:$G$100,7,0)</f>
        <v>R$ 5.000,00</v>
      </c>
      <c r="F2" s="1" t="str">
        <f>VLOOKUP(F1,'[1]Sua carteira'!$A$6:$G$100,7,0)</f>
        <v>R$ 13.447,73</v>
      </c>
      <c r="G2" s="4" t="str">
        <f>'[1]Sua carteira'!$C$4</f>
        <v>R$ 1.506,81</v>
      </c>
      <c r="H2">
        <v>786.2308891487628</v>
      </c>
      <c r="I2">
        <v>15764.305336857909</v>
      </c>
    </row>
    <row r="3" spans="1:10" x14ac:dyDescent="0.25">
      <c r="A3" s="2" t="str">
        <f>LEFT(A2,10)</f>
        <v>10/11/2022</v>
      </c>
      <c r="B3" t="str">
        <f t="shared" ref="B3:G3" si="0">MID(B2,4,10)</f>
        <v>134.921,02</v>
      </c>
      <c r="C3" t="str">
        <f t="shared" si="0"/>
        <v>531.655,78</v>
      </c>
      <c r="D3" t="str">
        <f t="shared" si="0"/>
        <v>12.274,35</v>
      </c>
      <c r="E3" t="str">
        <f t="shared" si="0"/>
        <v>5.000,00</v>
      </c>
      <c r="F3" t="str">
        <f t="shared" si="0"/>
        <v>13.447,73</v>
      </c>
      <c r="G3" t="str">
        <f t="shared" si="0"/>
        <v>1.506,81</v>
      </c>
      <c r="H3" s="6">
        <f>H2*I4</f>
        <v>4212.6251040590705</v>
      </c>
      <c r="I3" s="6">
        <f>I2*I4</f>
        <v>84465.147994884668</v>
      </c>
      <c r="J3" s="3">
        <f>SUM(B3:I3)</f>
        <v>88677.77309894374</v>
      </c>
    </row>
    <row r="4" spans="1:10" x14ac:dyDescent="0.25">
      <c r="A4" s="2"/>
      <c r="B4" s="5"/>
      <c r="C4" s="3"/>
      <c r="D4" s="3"/>
      <c r="E4" s="3"/>
      <c r="F4" s="3"/>
      <c r="G4" s="3"/>
      <c r="H4" s="3"/>
      <c r="I4" s="3">
        <v>5.3579999999999997</v>
      </c>
      <c r="J4" s="3"/>
    </row>
    <row r="5" spans="1:10" x14ac:dyDescent="0.25">
      <c r="A5" s="2"/>
    </row>
    <row r="6" spans="1:10" x14ac:dyDescent="0.25">
      <c r="A6" s="2"/>
      <c r="I6" s="8"/>
    </row>
    <row r="7" spans="1:10" x14ac:dyDescent="0.25">
      <c r="A7" s="2"/>
    </row>
    <row r="8" spans="1:10" x14ac:dyDescent="0.25">
      <c r="A8" s="2"/>
    </row>
    <row r="9" spans="1:10" x14ac:dyDescent="0.25">
      <c r="A9" s="2"/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Beligolli</cp:lastModifiedBy>
  <dcterms:created xsi:type="dcterms:W3CDTF">2022-07-27T12:32:47Z</dcterms:created>
  <dcterms:modified xsi:type="dcterms:W3CDTF">2022-11-11T10:36:35Z</dcterms:modified>
</cp:coreProperties>
</file>