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kMrkT\Desktop\bigdataodev\"/>
    </mc:Choice>
  </mc:AlternateContent>
  <xr:revisionPtr revIDLastSave="0" documentId="8_{BC3F33B4-CB8E-453D-8106-80CCE194AF8E}" xr6:coauthVersionLast="45" xr6:coauthVersionMax="45" xr10:uidLastSave="{00000000-0000-0000-0000-000000000000}"/>
  <bookViews>
    <workbookView xWindow="12285" yWindow="2175" windowWidth="21600" windowHeight="11535" xr2:uid="{E336DD8C-7F49-4162-94CA-6F6A9FD45E82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3" i="1"/>
  <c r="B24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<sst xmlns="http://schemas.openxmlformats.org/spreadsheetml/2006/main" count="41" uniqueCount="41">
  <si>
    <t>observation_date</t>
  </si>
  <si>
    <t>ECOMSA</t>
  </si>
  <si>
    <t>"2011-01"</t>
  </si>
  <si>
    <t>"2011-04"</t>
  </si>
  <si>
    <t>"2011-07"</t>
  </si>
  <si>
    <t>"2011-10"</t>
  </si>
  <si>
    <t>"2012-01"</t>
  </si>
  <si>
    <t>"2012-04"</t>
  </si>
  <si>
    <t>"2012-07"</t>
  </si>
  <si>
    <t>"2012-10"</t>
  </si>
  <si>
    <t>"2013-01"</t>
  </si>
  <si>
    <t>"2013-04"</t>
  </si>
  <si>
    <t>"2013-07"</t>
  </si>
  <si>
    <t>"2013-10"</t>
  </si>
  <si>
    <t>"2014-01"</t>
  </si>
  <si>
    <t>"2014-04"</t>
  </si>
  <si>
    <t>"2014-07"</t>
  </si>
  <si>
    <t>"2014-10"</t>
  </si>
  <si>
    <t>"2015-01"</t>
  </si>
  <si>
    <t>"2015-04"</t>
  </si>
  <si>
    <t>"2015-07"</t>
  </si>
  <si>
    <t>"2015-10"</t>
  </si>
  <si>
    <t>"2016-01"</t>
  </si>
  <si>
    <t>"2016-04"</t>
  </si>
  <si>
    <t>"2016-07"</t>
  </si>
  <si>
    <t>"2016-10"</t>
  </si>
  <si>
    <t>"2017-01"</t>
  </si>
  <si>
    <t>"2017-04"</t>
  </si>
  <si>
    <t>"2017-07"</t>
  </si>
  <si>
    <t>"2017-10"</t>
  </si>
  <si>
    <t>"2018-01"</t>
  </si>
  <si>
    <t>"2018-04"</t>
  </si>
  <si>
    <t>"2018-07"</t>
  </si>
  <si>
    <t>"2018-10"</t>
  </si>
  <si>
    <t>"2019-01"</t>
  </si>
  <si>
    <t>"2019-04"</t>
  </si>
  <si>
    <t>"2019-07"</t>
  </si>
  <si>
    <t>"2019-10"</t>
  </si>
  <si>
    <t>"2020-01"</t>
  </si>
  <si>
    <t>"2020-04"</t>
  </si>
  <si>
    <t>"2020-07"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</si>
</sst>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0397-B7B9-4EED-9181-A9CC61B2236F}">
  <dimension ref="A1:B46"/>
  <sheetViews>
    <sheetView tabSelected="1" topLeftCell="A17" workbookViewId="0">
      <selection activeCell="A41" sqref="A41"/>
    </sheetView>
  </sheetViews>
  <sheetFormatPr defaultRowHeight="14.25"/>
  <cols>
    <col min="1" max="1" width="10.5703125" bestFit="1" customWidth="1"/>
  </cols>
  <sheetData>
    <row r="1" spans="1:2">
      <c r="A1" t="s">
        <v>0</v>
      </c>
      <c r="B1" t="s">
        <v>1</v>
      </c>
    </row>
    <row r="2" spans="1:2">
      <c r="A2" s="1" t="s">
        <v>2</v>
      </c>
      <c r="B2">
        <f>SUM(4711.77,4957.09)</f>
        <v>9668.86</v>
      </c>
    </row>
    <row r="3" spans="1:2">
      <c r="A3" s="1" t="s">
        <v>3</v>
      </c>
      <c r="B3">
        <f>SUM(5272.71,5522.88)</f>
        <v>10795.59</v>
      </c>
    </row>
    <row r="4" spans="1:2">
      <c r="A4" s="1" t="s">
        <v>4</v>
      </c>
      <c r="B4">
        <f>SUM(6354.51,6604.85)</f>
        <v>12959.36</v>
      </c>
    </row>
    <row r="5" spans="1:2">
      <c r="A5" s="1" t="s">
        <v>5</v>
      </c>
      <c r="B5">
        <f>SUM(5778.51,5902.25)</f>
        <v>11680.76</v>
      </c>
    </row>
    <row r="6" spans="1:2">
      <c r="A6" s="1" t="s">
        <v>6</v>
      </c>
      <c r="B6">
        <f>SUM(7013.33,6906.65)</f>
        <v>13919.98</v>
      </c>
    </row>
    <row r="7" spans="1:2">
      <c r="A7" s="1" t="s">
        <v>7</v>
      </c>
      <c r="B7">
        <f>SUM(6988.97,7345.34)</f>
        <v>14334.310000000001</v>
      </c>
    </row>
    <row r="8" spans="1:2">
      <c r="A8" s="1" t="s">
        <v>8</v>
      </c>
      <c r="B8">
        <f>SUM(8116.12,8394.4)</f>
        <v>16510.52</v>
      </c>
    </row>
    <row r="9" spans="1:2">
      <c r="A9" s="1" t="s">
        <v>9</v>
      </c>
      <c r="B9">
        <f>SUM(7818.51,7681.76)</f>
        <v>15500.27</v>
      </c>
    </row>
    <row r="10" spans="1:2">
      <c r="A10" s="1" t="s">
        <v>10</v>
      </c>
      <c r="B10">
        <f>SUM(7996.43,7997.16)</f>
        <v>15993.59</v>
      </c>
    </row>
    <row r="11" spans="1:2">
      <c r="A11" s="1" t="s">
        <v>11</v>
      </c>
      <c r="B11">
        <f>SUM(7953.71,8003.12)</f>
        <v>15956.83</v>
      </c>
    </row>
    <row r="12" spans="1:2">
      <c r="A12" s="1" t="s">
        <v>12</v>
      </c>
      <c r="B12">
        <f>SUM(9683.73,9852.23)</f>
        <v>19535.96</v>
      </c>
    </row>
    <row r="13" spans="1:2">
      <c r="A13" s="1" t="s">
        <v>13</v>
      </c>
      <c r="B13">
        <f>SUM(8875.05,8753.52)</f>
        <v>17628.57</v>
      </c>
    </row>
    <row r="14" spans="1:2">
      <c r="A14" s="2" t="s">
        <v>14</v>
      </c>
      <c r="B14">
        <f>SUM(9868.41,10036.64)</f>
        <v>19905.05</v>
      </c>
    </row>
    <row r="15" spans="1:2">
      <c r="A15" s="2" t="s">
        <v>15</v>
      </c>
      <c r="B15">
        <f>SUM(9504.04,9865.97)</f>
        <v>19370.010000000002</v>
      </c>
    </row>
    <row r="16" spans="1:2">
      <c r="A16" s="2" t="s">
        <v>16</v>
      </c>
      <c r="B16">
        <f>SUM(11056.72,11552.7)</f>
        <v>22609.42</v>
      </c>
    </row>
    <row r="17" spans="1:2">
      <c r="A17" s="2" t="s">
        <v>17</v>
      </c>
      <c r="B17">
        <f>SUM(10419.52,10428.12)</f>
        <v>20847.64</v>
      </c>
    </row>
    <row r="18" spans="1:2">
      <c r="A18" s="2" t="s">
        <v>18</v>
      </c>
      <c r="B18">
        <f>SUM(12536.07,12623.96)</f>
        <v>25160.03</v>
      </c>
    </row>
    <row r="19" spans="1:2">
      <c r="A19" s="2" t="s">
        <v>19</v>
      </c>
      <c r="B19">
        <f>SUM(13176.68,13199.44)</f>
        <v>26376.120000000003</v>
      </c>
    </row>
    <row r="20" spans="1:2">
      <c r="A20" s="2" t="s">
        <v>20</v>
      </c>
      <c r="B20">
        <f>SUM(15236.25,15472.86)</f>
        <v>30709.11</v>
      </c>
    </row>
    <row r="21" spans="1:2">
      <c r="A21" s="2" t="s">
        <v>21</v>
      </c>
      <c r="B21">
        <f>SUM(14335,14092.74)</f>
        <v>28427.739999999998</v>
      </c>
    </row>
    <row r="22" spans="1:2">
      <c r="A22" s="2" t="s">
        <v>22</v>
      </c>
      <c r="B22">
        <f>SUM(16004.98,15765.21)</f>
        <v>31770.19</v>
      </c>
    </row>
    <row r="23" spans="1:2">
      <c r="A23" s="2" t="s">
        <v>23</v>
      </c>
      <c r="B23">
        <f>SUM(16789.41,16751.29)</f>
        <v>33540.699999999997</v>
      </c>
    </row>
    <row r="24" spans="1:2">
      <c r="A24" s="2" t="s">
        <v>24</v>
      </c>
      <c r="B24">
        <f>SUM(17735.51,17828.59)</f>
        <v>35564.1</v>
      </c>
    </row>
    <row r="25" spans="1:2">
      <c r="A25" s="2" t="s">
        <v>25</v>
      </c>
      <c r="B25">
        <f>SUM( 18353.6,18023.43)</f>
        <v>36377.03</v>
      </c>
    </row>
    <row r="26" spans="1:2">
      <c r="A26" s="2" t="s">
        <v>26</v>
      </c>
      <c r="B26">
        <f>SUM(20555.56,20696.54)</f>
        <v>41252.100000000006</v>
      </c>
    </row>
    <row r="27" spans="1:2">
      <c r="A27" s="2" t="s">
        <v>27</v>
      </c>
      <c r="B27">
        <f>SUM(23420.41,23717.8)</f>
        <v>47138.21</v>
      </c>
    </row>
    <row r="28" spans="1:2">
      <c r="A28" s="2" t="s">
        <v>28</v>
      </c>
      <c r="B28">
        <f>SUM(27776.1,28320.8)</f>
        <v>56096.899999999994</v>
      </c>
    </row>
    <row r="29" spans="1:2">
      <c r="A29" s="2" t="s">
        <v>29</v>
      </c>
      <c r="B29">
        <f>SUM(26503.9,26334.38)</f>
        <v>52838.28</v>
      </c>
    </row>
    <row r="30" spans="1:2">
      <c r="A30" s="2" t="s">
        <v>30</v>
      </c>
      <c r="B30">
        <f>SUM(28102.79,28570.16)</f>
        <v>56672.95</v>
      </c>
    </row>
    <row r="31" spans="1:2">
      <c r="A31" s="2" t="s">
        <v>31</v>
      </c>
      <c r="B31">
        <f>SUM(30765.61,32317.95)</f>
        <v>63083.56</v>
      </c>
    </row>
    <row r="32" spans="1:2">
      <c r="A32" s="2" t="s">
        <v>32</v>
      </c>
      <c r="B32">
        <f>SUM(37005.22,39667.46)</f>
        <v>76672.679999999993</v>
      </c>
    </row>
    <row r="33" spans="1:2">
      <c r="A33" s="2" t="s">
        <v>33</v>
      </c>
      <c r="B33">
        <f>SUM(36753.15,38335.39)</f>
        <v>75088.540000000008</v>
      </c>
    </row>
    <row r="34" spans="1:2">
      <c r="A34" s="2" t="s">
        <v>34</v>
      </c>
      <c r="B34">
        <f>SUM(38109.63,40660.18)</f>
        <v>78769.81</v>
      </c>
    </row>
    <row r="35" spans="1:2">
      <c r="A35" s="2" t="s">
        <v>35</v>
      </c>
      <c r="B35">
        <f>SUM(41811.44,45444.39)</f>
        <v>87255.83</v>
      </c>
    </row>
    <row r="36" spans="1:2">
      <c r="A36" s="2" t="s">
        <v>36</v>
      </c>
      <c r="B36">
        <f>SUM(47626.1,51477.8)</f>
        <v>99103.9</v>
      </c>
    </row>
    <row r="37" spans="1:2">
      <c r="A37" s="2" t="s">
        <v>37</v>
      </c>
      <c r="B37">
        <f>SUM(50736.99,52528.12)</f>
        <v>103265.11</v>
      </c>
    </row>
    <row r="38" spans="1:2">
      <c r="A38" s="2" t="s">
        <v>38</v>
      </c>
      <c r="B38">
        <f>SUM(50027.79,51311.58)</f>
        <v>101339.37</v>
      </c>
    </row>
    <row r="39" spans="1:2">
      <c r="A39" s="2" t="s">
        <v>39</v>
      </c>
      <c r="B39">
        <f>SUM(56652.38,55296.7)</f>
        <v>111949.07999999999</v>
      </c>
    </row>
    <row r="40" spans="1:2">
      <c r="A40" s="2" t="s">
        <v>40</v>
      </c>
      <c r="B40">
        <f>SUM(71357.32,77277.2)</f>
        <v>148634.52000000002</v>
      </c>
    </row>
    <row r="41" spans="1:2">
      <c r="A41" s="1"/>
    </row>
    <row r="42" spans="1:2">
      <c r="A42" s="1"/>
    </row>
    <row r="43" spans="1:2">
      <c r="A43" s="1"/>
    </row>
    <row r="44" spans="1:2">
      <c r="A44" s="1"/>
    </row>
    <row r="45" spans="1:2">
      <c r="A45" s="1"/>
    </row>
    <row r="46" spans="1:2">
      <c r="A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Belit Berdel KIŞ</dc:creator>
  <cp:keywords/>
  <dc:description/>
  <cp:lastModifiedBy/>
  <cp:revision/>
  <dcterms:created xsi:type="dcterms:W3CDTF">2020-12-11T20:51:02Z</dcterms:created>
  <dcterms:modified xsi:type="dcterms:W3CDTF">2020-12-16T01:56:06Z</dcterms:modified>
  <cp:category/>
  <cp:contentStatus/>
</cp:coreProperties>
</file>