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kMrkT\Desktop\bigdataodev\"/>
    </mc:Choice>
  </mc:AlternateContent>
  <xr:revisionPtr revIDLastSave="0" documentId="13_ncr:1_{2A52F89E-C5F0-4801-923D-0A304700B0ED}" xr6:coauthVersionLast="45" xr6:coauthVersionMax="45" xr10:uidLastSave="{00000000-0000-0000-0000-000000000000}"/>
  <bookViews>
    <workbookView xWindow="14168" yWindow="2475" windowWidth="21599" windowHeight="11535" xr2:uid="{E336DD8C-7F49-4162-94CA-6F6A9FD45E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64" i="1" l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7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<sst xmlns="http://schemas.openxmlformats.org/spreadsheetml/2006/main" count="2" uniqueCount="2">
  <si>
    <t>observation_date</t>
  </si>
  <si>
    <t>ECOMSA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</si>
</sst>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0397-B7B9-4EED-9181-A9CC61B2236F}">
  <dimension ref="A1:B64"/>
  <sheetViews>
    <sheetView tabSelected="1" workbookViewId="0">
      <selection activeCell="A26" sqref="A26:B64"/>
    </sheetView>
  </sheetViews>
  <sheetFormatPr defaultRowHeight="14.25" x14ac:dyDescent="0.45"/>
  <cols>
    <col min="1" max="1" width="9.929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38353</v>
      </c>
      <c r="B2">
        <f>SUM(357.77,242.77)</f>
        <v>600.54</v>
      </c>
    </row>
    <row r="3" spans="1:2" x14ac:dyDescent="0.45">
      <c r="A3" s="1">
        <v>38443</v>
      </c>
      <c r="B3">
        <f>SUM(446.9,321.71)</f>
        <v>768.6099999999999</v>
      </c>
    </row>
    <row r="4" spans="1:2" x14ac:dyDescent="0.45">
      <c r="A4" s="1">
        <v>38534</v>
      </c>
      <c r="B4">
        <f>SUM(527.16,407.81)</f>
        <v>934.97</v>
      </c>
    </row>
    <row r="5" spans="1:2" x14ac:dyDescent="0.45">
      <c r="A5" s="1">
        <v>38626</v>
      </c>
      <c r="B5">
        <f>SUM(470.09,416.09)</f>
        <v>886.18</v>
      </c>
    </row>
    <row r="6" spans="1:2" x14ac:dyDescent="0.45">
      <c r="A6" s="1">
        <v>38718</v>
      </c>
      <c r="B6">
        <f>SUM(459.04,421.07)</f>
        <v>880.11</v>
      </c>
    </row>
    <row r="7" spans="1:2" x14ac:dyDescent="0.45">
      <c r="A7" s="1">
        <v>38808</v>
      </c>
      <c r="B7">
        <f>SUM(527.36,536.61)</f>
        <v>1063.97</v>
      </c>
    </row>
    <row r="8" spans="1:2" x14ac:dyDescent="0.45">
      <c r="A8" s="1">
        <v>38899</v>
      </c>
      <c r="B8">
        <f>SUM(677.73,609.07)</f>
        <v>1286.8000000000002</v>
      </c>
    </row>
    <row r="9" spans="1:2" x14ac:dyDescent="0.45">
      <c r="A9" s="1">
        <v>38991</v>
      </c>
      <c r="B9">
        <f>SUM(928.62,845.93)</f>
        <v>1774.55</v>
      </c>
    </row>
    <row r="10" spans="1:2" x14ac:dyDescent="0.45">
      <c r="A10" s="1">
        <v>39083</v>
      </c>
      <c r="B10">
        <f>SUM(1038.5,1063.06)</f>
        <v>2101.56</v>
      </c>
    </row>
    <row r="11" spans="1:2" x14ac:dyDescent="0.45">
      <c r="A11" s="1">
        <v>39173</v>
      </c>
      <c r="B11">
        <f>SUM(1316.23,1350.47)</f>
        <v>2666.7</v>
      </c>
    </row>
    <row r="12" spans="1:2" x14ac:dyDescent="0.45">
      <c r="A12" s="1">
        <v>39264</v>
      </c>
      <c r="B12">
        <f>SUM(1510.18,1545.61)</f>
        <v>3055.79</v>
      </c>
    </row>
    <row r="13" spans="1:2" x14ac:dyDescent="0.45">
      <c r="A13" s="1">
        <v>39356</v>
      </c>
      <c r="B13">
        <f>SUM(1544.87,1578.03)</f>
        <v>3122.8999999999996</v>
      </c>
    </row>
    <row r="14" spans="1:2" x14ac:dyDescent="0.45">
      <c r="A14" s="1">
        <v>39448</v>
      </c>
      <c r="B14">
        <f>SUM(1801.06,2026.12)</f>
        <v>3827.18</v>
      </c>
    </row>
    <row r="15" spans="1:2" x14ac:dyDescent="0.45">
      <c r="A15" s="1">
        <v>39539</v>
      </c>
      <c r="B15">
        <f>SUM(2088.07,2414.11)</f>
        <v>4502.18</v>
      </c>
    </row>
    <row r="16" spans="1:2" x14ac:dyDescent="0.45">
      <c r="A16" s="1">
        <v>39630</v>
      </c>
      <c r="B16">
        <f>SUM(2219.98,2572.43)</f>
        <v>4792.41</v>
      </c>
    </row>
    <row r="17" spans="1:2" x14ac:dyDescent="0.45">
      <c r="A17" s="1">
        <v>39722</v>
      </c>
      <c r="B17">
        <f>SUM(1891.31,2076.03)</f>
        <v>3967.34</v>
      </c>
    </row>
    <row r="18" spans="1:2" x14ac:dyDescent="0.45">
      <c r="A18" s="1">
        <v>39814</v>
      </c>
      <c r="B18">
        <f>SUM(1916.31,2033.72)</f>
        <v>3950.0299999999997</v>
      </c>
    </row>
    <row r="19" spans="1:2" x14ac:dyDescent="0.45">
      <c r="A19" s="1">
        <v>39904</v>
      </c>
      <c r="B19">
        <f>SUM(2137.08,2433.35)</f>
        <v>4570.43</v>
      </c>
    </row>
    <row r="20" spans="1:2" x14ac:dyDescent="0.45">
      <c r="A20" s="1">
        <v>39995</v>
      </c>
      <c r="B20">
        <f>SUM(2383.11,2946.6)</f>
        <v>5329.71</v>
      </c>
    </row>
    <row r="21" spans="1:2" x14ac:dyDescent="0.45">
      <c r="A21" s="1">
        <v>40087</v>
      </c>
      <c r="B21">
        <f>SUM(2489.53,2860.01)</f>
        <v>5349.5400000000009</v>
      </c>
    </row>
    <row r="22" spans="1:2" x14ac:dyDescent="0.45">
      <c r="A22" s="1">
        <v>40179</v>
      </c>
      <c r="B22">
        <f>SUM(2958.47,3334.99)</f>
        <v>6293.4599999999991</v>
      </c>
    </row>
    <row r="23" spans="1:2" x14ac:dyDescent="0.45">
      <c r="A23" s="1">
        <v>40269</v>
      </c>
      <c r="B23">
        <f>SUM(3106.63,3556.93)</f>
        <v>6663.5599999999995</v>
      </c>
    </row>
    <row r="24" spans="1:2" x14ac:dyDescent="0.45">
      <c r="A24" s="1">
        <v>40360</v>
      </c>
      <c r="B24">
        <f>SUM(4004.31,4301.87)</f>
        <v>8306.18</v>
      </c>
    </row>
    <row r="25" spans="1:2" x14ac:dyDescent="0.45">
      <c r="A25" s="1">
        <v>40452</v>
      </c>
      <c r="B25">
        <f>SUM(4053.64,4031.31)</f>
        <v>8084.95</v>
      </c>
    </row>
    <row r="26" spans="1:2" x14ac:dyDescent="0.45">
      <c r="A26" s="1">
        <v>40544</v>
      </c>
      <c r="B26">
        <f>SUM(4711.77,4957.09)</f>
        <v>9668.86</v>
      </c>
    </row>
    <row r="27" spans="1:2" x14ac:dyDescent="0.45">
      <c r="A27" s="1">
        <v>40634</v>
      </c>
      <c r="B27">
        <f>SUM(5272.71,5522.88)</f>
        <v>10795.59</v>
      </c>
    </row>
    <row r="28" spans="1:2" x14ac:dyDescent="0.45">
      <c r="A28" s="1">
        <v>40725</v>
      </c>
      <c r="B28">
        <f>SUM(6354.51,6604.85)</f>
        <v>12959.36</v>
      </c>
    </row>
    <row r="29" spans="1:2" x14ac:dyDescent="0.45">
      <c r="A29" s="1">
        <v>40817</v>
      </c>
      <c r="B29">
        <f>SUM(5778.51,5902.25)</f>
        <v>11680.76</v>
      </c>
    </row>
    <row r="30" spans="1:2" x14ac:dyDescent="0.45">
      <c r="A30" s="1">
        <v>40909</v>
      </c>
      <c r="B30">
        <f>SUM(7013.33,6906.65)</f>
        <v>13919.98</v>
      </c>
    </row>
    <row r="31" spans="1:2" x14ac:dyDescent="0.45">
      <c r="A31" s="1">
        <v>41000</v>
      </c>
      <c r="B31">
        <f>SUM(6988.97,7345.34)</f>
        <v>14334.310000000001</v>
      </c>
    </row>
    <row r="32" spans="1:2" x14ac:dyDescent="0.45">
      <c r="A32" s="1">
        <v>41091</v>
      </c>
      <c r="B32">
        <f>SUM(8116.12,8394.4)</f>
        <v>16510.52</v>
      </c>
    </row>
    <row r="33" spans="1:2" x14ac:dyDescent="0.45">
      <c r="A33" s="1">
        <v>41183</v>
      </c>
      <c r="B33">
        <f>SUM(7818.51,7681.76)</f>
        <v>15500.27</v>
      </c>
    </row>
    <row r="34" spans="1:2" x14ac:dyDescent="0.45">
      <c r="A34" s="1">
        <v>41275</v>
      </c>
      <c r="B34">
        <f>SUM(7996.43,7997.16)</f>
        <v>15993.59</v>
      </c>
    </row>
    <row r="35" spans="1:2" x14ac:dyDescent="0.45">
      <c r="A35" s="1">
        <v>41365</v>
      </c>
      <c r="B35">
        <f>SUM(7953.71,8003.12)</f>
        <v>15956.83</v>
      </c>
    </row>
    <row r="36" spans="1:2" x14ac:dyDescent="0.45">
      <c r="A36" s="1">
        <v>41456</v>
      </c>
      <c r="B36">
        <f>SUM(9683.73,9852.23)</f>
        <v>19535.96</v>
      </c>
    </row>
    <row r="37" spans="1:2" x14ac:dyDescent="0.45">
      <c r="A37" s="1">
        <v>41548</v>
      </c>
      <c r="B37">
        <f>SUM(8875.05,8753.52)</f>
        <v>17628.57</v>
      </c>
    </row>
    <row r="38" spans="1:2" x14ac:dyDescent="0.45">
      <c r="A38" s="1">
        <v>41640</v>
      </c>
      <c r="B38">
        <f>SUM(9868.41,10036.64)</f>
        <v>19905.05</v>
      </c>
    </row>
    <row r="39" spans="1:2" x14ac:dyDescent="0.45">
      <c r="A39" s="1">
        <v>41730</v>
      </c>
      <c r="B39">
        <f>SUM(9504.04,9865.97)</f>
        <v>19370.010000000002</v>
      </c>
    </row>
    <row r="40" spans="1:2" x14ac:dyDescent="0.45">
      <c r="A40" s="1">
        <v>41821</v>
      </c>
      <c r="B40">
        <f>SUM(11056.72,11552.7)</f>
        <v>22609.42</v>
      </c>
    </row>
    <row r="41" spans="1:2" x14ac:dyDescent="0.45">
      <c r="A41" s="1">
        <v>41913</v>
      </c>
      <c r="B41">
        <f>SUM(10419.52,10428.12)</f>
        <v>20847.64</v>
      </c>
    </row>
    <row r="42" spans="1:2" x14ac:dyDescent="0.45">
      <c r="A42" s="1">
        <v>42005</v>
      </c>
      <c r="B42">
        <f>SUM(12536.07,12623.96)</f>
        <v>25160.03</v>
      </c>
    </row>
    <row r="43" spans="1:2" x14ac:dyDescent="0.45">
      <c r="A43" s="1">
        <v>42095</v>
      </c>
      <c r="B43">
        <f>SUM(13176.68,13199.44)</f>
        <v>26376.120000000003</v>
      </c>
    </row>
    <row r="44" spans="1:2" x14ac:dyDescent="0.45">
      <c r="A44" s="1">
        <v>42186</v>
      </c>
      <c r="B44">
        <f>SUM(15236.25,15472.86)</f>
        <v>30709.11</v>
      </c>
    </row>
    <row r="45" spans="1:2" x14ac:dyDescent="0.45">
      <c r="A45" s="1">
        <v>42278</v>
      </c>
      <c r="B45">
        <f>SUM(14335,14092.74)</f>
        <v>28427.739999999998</v>
      </c>
    </row>
    <row r="46" spans="1:2" x14ac:dyDescent="0.45">
      <c r="A46" s="1">
        <v>42370</v>
      </c>
      <c r="B46">
        <f>SUM(16004.98,15765.21)</f>
        <v>31770.19</v>
      </c>
    </row>
    <row r="47" spans="1:2" x14ac:dyDescent="0.45">
      <c r="A47" s="1">
        <v>42461</v>
      </c>
      <c r="B47">
        <f>SUM(16789.41,16751.29)</f>
        <v>33540.699999999997</v>
      </c>
    </row>
    <row r="48" spans="1:2" x14ac:dyDescent="0.45">
      <c r="A48" s="1">
        <v>42552</v>
      </c>
      <c r="B48">
        <f>SUM(17735.51,17828.59)</f>
        <v>35564.1</v>
      </c>
    </row>
    <row r="49" spans="1:2" x14ac:dyDescent="0.45">
      <c r="A49" s="1">
        <v>42644</v>
      </c>
      <c r="B49">
        <f>SUM( 18353.6,18023.43)</f>
        <v>36377.03</v>
      </c>
    </row>
    <row r="50" spans="1:2" x14ac:dyDescent="0.45">
      <c r="A50" s="1">
        <v>42736</v>
      </c>
      <c r="B50">
        <f>SUM(20555.56,20696.54)</f>
        <v>41252.100000000006</v>
      </c>
    </row>
    <row r="51" spans="1:2" x14ac:dyDescent="0.45">
      <c r="A51" s="1">
        <v>42826</v>
      </c>
      <c r="B51">
        <f>SUM(23420.41,23717.8)</f>
        <v>47138.21</v>
      </c>
    </row>
    <row r="52" spans="1:2" x14ac:dyDescent="0.45">
      <c r="A52" s="1">
        <v>42917</v>
      </c>
      <c r="B52">
        <f>SUM(27776.1,28320.8)</f>
        <v>56096.899999999994</v>
      </c>
    </row>
    <row r="53" spans="1:2" x14ac:dyDescent="0.45">
      <c r="A53" s="1">
        <v>43009</v>
      </c>
      <c r="B53">
        <f>SUM(26503.9,26334.38)</f>
        <v>52838.28</v>
      </c>
    </row>
    <row r="54" spans="1:2" x14ac:dyDescent="0.45">
      <c r="A54" s="1">
        <v>43101</v>
      </c>
      <c r="B54">
        <f>SUM(28102.79,28570.16)</f>
        <v>56672.95</v>
      </c>
    </row>
    <row r="55" spans="1:2" x14ac:dyDescent="0.45">
      <c r="A55" s="1">
        <v>43191</v>
      </c>
      <c r="B55">
        <f>SUM(30765.61,32317.95)</f>
        <v>63083.56</v>
      </c>
    </row>
    <row r="56" spans="1:2" x14ac:dyDescent="0.45">
      <c r="A56" s="1">
        <v>43282</v>
      </c>
      <c r="B56">
        <f>SUM(37005.22,39667.46)</f>
        <v>76672.679999999993</v>
      </c>
    </row>
    <row r="57" spans="1:2" x14ac:dyDescent="0.45">
      <c r="A57" s="1">
        <v>43374</v>
      </c>
      <c r="B57">
        <f>SUM(36753.15,38335.39)</f>
        <v>75088.540000000008</v>
      </c>
    </row>
    <row r="58" spans="1:2" x14ac:dyDescent="0.45">
      <c r="A58" s="1">
        <v>43466</v>
      </c>
      <c r="B58">
        <f>SUM(38109.63,40660.18)</f>
        <v>78769.81</v>
      </c>
    </row>
    <row r="59" spans="1:2" x14ac:dyDescent="0.45">
      <c r="A59" s="1">
        <v>43556</v>
      </c>
      <c r="B59">
        <f>SUM(41811.44,45444.39)</f>
        <v>87255.83</v>
      </c>
    </row>
    <row r="60" spans="1:2" x14ac:dyDescent="0.45">
      <c r="A60" s="1">
        <v>43647</v>
      </c>
      <c r="B60">
        <f>SUM(47626.1,51477.8)</f>
        <v>99103.9</v>
      </c>
    </row>
    <row r="61" spans="1:2" x14ac:dyDescent="0.45">
      <c r="A61" s="1">
        <v>43739</v>
      </c>
      <c r="B61">
        <f>SUM(50736.99,52528.12)</f>
        <v>103265.11</v>
      </c>
    </row>
    <row r="62" spans="1:2" x14ac:dyDescent="0.45">
      <c r="A62" s="1">
        <v>43831</v>
      </c>
      <c r="B62">
        <f>SUM(50027.79,51311.58)</f>
        <v>101339.37</v>
      </c>
    </row>
    <row r="63" spans="1:2" x14ac:dyDescent="0.45">
      <c r="A63" s="1">
        <v>43922</v>
      </c>
      <c r="B63">
        <f>SUM(56652.38,55296.7)</f>
        <v>111949.07999999999</v>
      </c>
    </row>
    <row r="64" spans="1:2" x14ac:dyDescent="0.45">
      <c r="A64" s="1">
        <v>44013</v>
      </c>
      <c r="B64">
        <f>SUM(71357.32,77277.2)</f>
        <v>148634.52000000002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Belit Berdel KIŞ</dc:creator>
  <cp:lastModifiedBy>Belit Berdel KIŞ</cp:lastModifiedBy>
  <dcterms:created xsi:type="dcterms:W3CDTF">2020-12-11T20:51:02Z</dcterms:created>
  <dcterms:modified xsi:type="dcterms:W3CDTF">2020-12-19T02:44:24Z</dcterms:modified>
</cp:coreProperties>
</file>