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\python\Cafe_Daily_Sales\"/>
    </mc:Choice>
  </mc:AlternateContent>
  <xr:revisionPtr revIDLastSave="0" documentId="13_ncr:1_{96B0A585-F88C-4808-9ABD-58268DA8C6CE}" xr6:coauthVersionLast="41" xr6:coauthVersionMax="41" xr10:uidLastSave="{00000000-0000-0000-0000-000000000000}"/>
  <bookViews>
    <workbookView xWindow="8535" yWindow="0" windowWidth="15255" windowHeight="15135" xr2:uid="{00000000-000D-0000-FFFF-FFFF00000000}"/>
  </bookViews>
  <sheets>
    <sheet name="보고서" sheetId="1" r:id="rId1"/>
  </sheets>
  <definedNames>
    <definedName name="_xlnm.Print_Area" localSheetId="0">보고서!$A$1:$I$38</definedName>
  </definedNames>
  <calcPr calcId="191029"/>
</workbook>
</file>

<file path=xl/calcChain.xml><?xml version="1.0" encoding="utf-8"?>
<calcChain xmlns="http://schemas.openxmlformats.org/spreadsheetml/2006/main">
  <c r="I21" i="1" l="1"/>
  <c r="E38" i="1" l="1"/>
  <c r="D38" i="1"/>
  <c r="H37" i="1"/>
  <c r="I36" i="1"/>
  <c r="I35" i="1" s="1"/>
  <c r="I38" i="1" s="1"/>
  <c r="G34" i="1"/>
  <c r="A29" i="1"/>
  <c r="E27" i="1"/>
  <c r="D27" i="1"/>
  <c r="E21" i="1"/>
  <c r="D21" i="1"/>
  <c r="I17" i="1"/>
  <c r="O11" i="1"/>
  <c r="O10" i="1"/>
  <c r="E10" i="1"/>
  <c r="O9" i="1"/>
  <c r="E9" i="1"/>
  <c r="E8" i="1"/>
  <c r="E7" i="1"/>
</calcChain>
</file>

<file path=xl/sharedStrings.xml><?xml version="1.0" encoding="utf-8"?>
<sst xmlns="http://schemas.openxmlformats.org/spreadsheetml/2006/main" count="105" uniqueCount="67">
  <si>
    <t>담당</t>
  </si>
  <si>
    <t>차장</t>
  </si>
  <si>
    <t>이사</t>
  </si>
  <si>
    <t>전무이사</t>
  </si>
  <si>
    <t>대표이사</t>
  </si>
  <si>
    <t>1. 일자 및 현금 정리</t>
  </si>
  <si>
    <t>일      자</t>
  </si>
  <si>
    <t>2025-01-14</t>
  </si>
  <si>
    <t>매  출  액</t>
  </si>
  <si>
    <t>분개</t>
  </si>
  <si>
    <t>현금시제</t>
  </si>
  <si>
    <t>차)</t>
  </si>
  <si>
    <t>대)</t>
  </si>
  <si>
    <t>현금회수</t>
  </si>
  <si>
    <t>cash</t>
  </si>
  <si>
    <t>현금(카페5월5일)</t>
  </si>
  <si>
    <t>기타매출(카페5월5일)</t>
  </si>
  <si>
    <t>현금마감</t>
  </si>
  <si>
    <t>외상매출(카페5월5일)</t>
  </si>
  <si>
    <t>외상매출(스페이스클라우드)</t>
  </si>
  <si>
    <t>기타매출(스페이스클라우드)</t>
  </si>
  <si>
    <t>2. 판매 매출</t>
  </si>
  <si>
    <t>2-1. 매출 구분</t>
  </si>
  <si>
    <t>물      품</t>
  </si>
  <si>
    <t>qty</t>
  </si>
  <si>
    <t>amount</t>
  </si>
  <si>
    <t>수      량</t>
  </si>
  <si>
    <t>금      액</t>
  </si>
  <si>
    <t>수익구분</t>
  </si>
  <si>
    <t>금액</t>
  </si>
  <si>
    <t>아메리카노</t>
  </si>
  <si>
    <t>ame_qty</t>
  </si>
  <si>
    <t>ame</t>
  </si>
  <si>
    <t>현      금</t>
  </si>
  <si>
    <t>기타커피</t>
  </si>
  <si>
    <t>etc_coffee_qty</t>
  </si>
  <si>
    <t>etc_coffee</t>
  </si>
  <si>
    <t>카      드</t>
  </si>
  <si>
    <t>credit</t>
  </si>
  <si>
    <t>기타음료</t>
  </si>
  <si>
    <t>etc_beverage_qty</t>
  </si>
  <si>
    <t>etc_beverage</t>
  </si>
  <si>
    <t xml:space="preserve"> </t>
  </si>
  <si>
    <t>인  터  넷</t>
  </si>
  <si>
    <t>online</t>
  </si>
  <si>
    <t>디저트류</t>
  </si>
  <si>
    <t>desert_qty</t>
  </si>
  <si>
    <t>desert</t>
  </si>
  <si>
    <t>합      계</t>
  </si>
  <si>
    <t>모임공간</t>
  </si>
  <si>
    <t>place_qty</t>
  </si>
  <si>
    <t>place</t>
  </si>
  <si>
    <t>직원제공</t>
  </si>
  <si>
    <t>employees_supply_qty</t>
  </si>
  <si>
    <t>기      타</t>
  </si>
  <si>
    <t>etc_qty</t>
  </si>
  <si>
    <t>etc</t>
  </si>
  <si>
    <t>3. 내부 행사 매출</t>
  </si>
  <si>
    <t>행      사</t>
  </si>
  <si>
    <t>event_in_qty</t>
  </si>
  <si>
    <t>event_in</t>
  </si>
  <si>
    <t>etc_in_qty</t>
  </si>
  <si>
    <t>etc_in</t>
  </si>
  <si>
    <t xml:space="preserve">  </t>
  </si>
  <si>
    <t>카페매출</t>
  </si>
  <si>
    <t>대관매출</t>
  </si>
  <si>
    <t>내부수익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</si>
</sst>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 ;[Red]\-#,##0\ "/>
    <numFmt numFmtId="177" formatCode="0_);[Red]\(0\)"/>
  </numFmts>
  <fonts count="13">
    <font>
      <sz val="12"/>
      <color theme="1"/>
      <name val="맑은 고딕"/>
      <family val="2"/>
      <charset val="129"/>
    </font>
    <font>
      <sz val="12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3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3" fillId="0" borderId="0">
      <alignment vertical="center"/>
    </xf>
  </cellStyleXfs>
  <cellXfs count="71">
    <xf numFmtId="0" fontId="0" fillId="0" borderId="0" xfId="0" applyAlignment="1">
      <alignment vertic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2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21" xfId="0" applyFont="1" applyBorder="1" applyAlignment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/>
    <xf numFmtId="0" fontId="5" fillId="0" borderId="25" xfId="0" applyFont="1" applyBorder="1" applyAlignment="1"/>
    <xf numFmtId="0" fontId="5" fillId="0" borderId="26" xfId="0" applyFont="1" applyBorder="1" applyAlignment="1"/>
    <xf numFmtId="0" fontId="5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6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/>
    <xf numFmtId="41" fontId="7" fillId="0" borderId="0" xfId="1" applyFont="1" applyAlignment="1">
      <alignment vertical="center"/>
    </xf>
    <xf numFmtId="176" fontId="10" fillId="0" borderId="15" xfId="2" applyNumberFormat="1" applyFont="1" applyBorder="1" applyAlignment="1">
      <alignment vertical="center"/>
    </xf>
    <xf numFmtId="176" fontId="11" fillId="0" borderId="16" xfId="2" applyNumberFormat="1" applyFont="1" applyBorder="1" applyAlignment="1">
      <alignment vertical="center"/>
    </xf>
    <xf numFmtId="176" fontId="10" fillId="0" borderId="16" xfId="2" applyNumberFormat="1" applyFont="1" applyBorder="1" applyAlignment="1">
      <alignment vertical="center"/>
    </xf>
    <xf numFmtId="176" fontId="10" fillId="0" borderId="15" xfId="1" applyNumberFormat="1" applyFont="1" applyBorder="1" applyAlignment="1">
      <alignment vertical="center"/>
    </xf>
    <xf numFmtId="176" fontId="10" fillId="0" borderId="16" xfId="1" applyNumberFormat="1" applyFont="1" applyBorder="1" applyAlignment="1">
      <alignment vertical="center"/>
    </xf>
    <xf numFmtId="176" fontId="0" fillId="0" borderId="0" xfId="0" applyNumberFormat="1" applyAlignment="1">
      <alignment vertical="center"/>
    </xf>
    <xf numFmtId="43" fontId="8" fillId="0" borderId="0" xfId="0" applyNumberFormat="1" applyFont="1" applyAlignment="1">
      <alignment vertical="center"/>
    </xf>
    <xf numFmtId="41" fontId="8" fillId="0" borderId="0" xfId="1" applyFont="1" applyAlignment="1">
      <alignment vertical="center"/>
    </xf>
    <xf numFmtId="176" fontId="10" fillId="0" borderId="17" xfId="1" applyNumberFormat="1" applyFont="1" applyBorder="1" applyAlignment="1">
      <alignment horizontal="right" vertical="center"/>
    </xf>
    <xf numFmtId="176" fontId="8" fillId="0" borderId="17" xfId="1" applyNumberFormat="1" applyFont="1" applyBorder="1" applyAlignment="1">
      <alignment vertical="center"/>
    </xf>
    <xf numFmtId="41" fontId="8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6" fontId="10" fillId="0" borderId="19" xfId="1" applyNumberFormat="1" applyFont="1" applyBorder="1" applyAlignment="1">
      <alignment horizontal="right" vertical="center"/>
    </xf>
    <xf numFmtId="176" fontId="10" fillId="0" borderId="17" xfId="0" applyNumberFormat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vertical="center"/>
    </xf>
    <xf numFmtId="176" fontId="10" fillId="0" borderId="30" xfId="1" applyNumberFormat="1" applyFont="1" applyBorder="1" applyAlignment="1">
      <alignment horizontal="right" vertical="center"/>
    </xf>
    <xf numFmtId="176" fontId="10" fillId="0" borderId="18" xfId="1" applyNumberFormat="1" applyFont="1" applyBorder="1" applyAlignment="1">
      <alignment horizontal="right" vertical="center"/>
    </xf>
    <xf numFmtId="176" fontId="10" fillId="2" borderId="18" xfId="0" applyNumberFormat="1" applyFont="1" applyFill="1" applyBorder="1" applyAlignment="1">
      <alignment horizontal="center" vertical="center"/>
    </xf>
    <xf numFmtId="176" fontId="10" fillId="0" borderId="18" xfId="1" applyNumberFormat="1" applyFont="1" applyBorder="1" applyAlignment="1">
      <alignment vertical="center"/>
    </xf>
    <xf numFmtId="176" fontId="10" fillId="0" borderId="32" xfId="1" applyNumberFormat="1" applyFont="1" applyBorder="1" applyAlignment="1">
      <alignment horizontal="right" vertical="center"/>
    </xf>
    <xf numFmtId="176" fontId="10" fillId="0" borderId="33" xfId="1" applyNumberFormat="1" applyFont="1" applyBorder="1" applyAlignment="1">
      <alignment horizontal="right" vertical="center"/>
    </xf>
    <xf numFmtId="176" fontId="10" fillId="0" borderId="34" xfId="1" applyNumberFormat="1" applyFont="1" applyBorder="1" applyAlignment="1">
      <alignment vertical="center"/>
    </xf>
    <xf numFmtId="14" fontId="10" fillId="0" borderId="17" xfId="0" applyNumberFormat="1" applyFont="1" applyBorder="1" applyAlignment="1">
      <alignment horizontal="center" vertical="center"/>
    </xf>
    <xf numFmtId="0" fontId="0" fillId="0" borderId="16" xfId="0" applyBorder="1" applyAlignment="1"/>
  </cellXfs>
  <cellStyles count="3">
    <cellStyle name="쉼표 [0]" xfId="1" builtinId="6"/>
    <cellStyle name="쉼표 [0] 2" xfId="2" xr:uid="{00000000-0005-0000-0000-000002000000}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180975</xdr:rowOff>
    </xdr:from>
    <xdr:to>
      <xdr:col>14</xdr:col>
      <xdr:colOff>952500</xdr:colOff>
      <xdr:row>2</xdr:row>
      <xdr:rowOff>55045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180975"/>
          <a:ext cx="2466975" cy="7408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9</xdr:col>
      <xdr:colOff>0</xdr:colOff>
      <xdr:row>2</xdr:row>
      <xdr:rowOff>250005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267450" cy="111678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view="pageBreakPreview" topLeftCell="A13" zoomScaleNormal="100" zoomScaleSheetLayoutView="100" workbookViewId="0">
      <selection activeCell="I22" sqref="I22"/>
    </sheetView>
  </sheetViews>
  <sheetFormatPr defaultRowHeight="19.5"/>
  <cols>
    <col min="1" max="1" width="12.21875" style="37" customWidth="1"/>
    <col min="2" max="3" width="12.21875" style="37" hidden="1" customWidth="1"/>
    <col min="4" max="5" width="12.21875" style="46" customWidth="1"/>
    <col min="6" max="7" width="12.21875" style="37" customWidth="1"/>
    <col min="8" max="8" width="12.21875" style="37" hidden="1" customWidth="1"/>
    <col min="9" max="9" width="12.21875" style="37" customWidth="1"/>
    <col min="10" max="10" width="9.6640625" style="37" customWidth="1"/>
    <col min="15" max="15" width="11.21875" style="45" customWidth="1"/>
  </cols>
  <sheetData>
    <row r="1" spans="1:20" ht="20.25" customHeight="1" thickBot="1">
      <c r="A1" s="17"/>
      <c r="B1" s="17"/>
      <c r="C1" s="17"/>
      <c r="D1" s="18"/>
      <c r="E1" s="18"/>
      <c r="F1" s="18"/>
      <c r="G1" s="18"/>
      <c r="H1" s="18"/>
      <c r="I1" s="18"/>
      <c r="J1" s="18"/>
      <c r="M1" s="20"/>
      <c r="N1" s="21"/>
      <c r="O1" s="22"/>
      <c r="P1" s="40" t="s">
        <v>0</v>
      </c>
      <c r="Q1" s="41" t="s">
        <v>1</v>
      </c>
      <c r="R1" s="42" t="s">
        <v>2</v>
      </c>
      <c r="S1" s="43" t="s">
        <v>3</v>
      </c>
      <c r="T1" s="44" t="s">
        <v>4</v>
      </c>
    </row>
    <row r="2" spans="1:20" ht="48" customHeight="1" thickBot="1">
      <c r="A2" s="19"/>
      <c r="B2" s="19"/>
      <c r="C2" s="19"/>
      <c r="D2" s="19"/>
      <c r="E2" s="19"/>
      <c r="F2" s="19"/>
      <c r="G2" s="19"/>
      <c r="H2" s="19"/>
      <c r="I2" s="19"/>
      <c r="J2" s="19"/>
      <c r="M2" s="23"/>
      <c r="N2" s="24"/>
      <c r="O2" s="25"/>
      <c r="P2" s="1"/>
      <c r="Q2" s="2"/>
      <c r="R2" s="3"/>
      <c r="S2" s="19"/>
      <c r="T2" s="4"/>
    </row>
    <row r="3" spans="1:20" ht="20.25" customHeight="1" thickBot="1">
      <c r="A3" s="19"/>
      <c r="B3" s="19"/>
      <c r="C3" s="19"/>
      <c r="D3" s="19"/>
      <c r="E3" s="19"/>
      <c r="F3" s="19"/>
      <c r="G3" s="19"/>
      <c r="H3" s="19"/>
      <c r="I3" s="19"/>
      <c r="J3" s="19"/>
      <c r="M3" s="26"/>
      <c r="N3" s="27"/>
      <c r="O3" s="28"/>
      <c r="P3" s="5"/>
      <c r="Q3" s="6"/>
      <c r="R3" s="7"/>
      <c r="S3" s="8"/>
      <c r="T3" s="9"/>
    </row>
    <row r="4" spans="1:20">
      <c r="A4" s="19"/>
      <c r="B4" s="19"/>
      <c r="C4" s="19"/>
      <c r="D4" s="19"/>
      <c r="E4" s="19"/>
      <c r="F4" s="19"/>
      <c r="G4" s="19"/>
      <c r="H4" s="19"/>
      <c r="I4" s="19"/>
      <c r="J4" s="19"/>
      <c r="M4" s="19"/>
      <c r="N4" s="19"/>
      <c r="O4" s="19"/>
      <c r="P4" s="19"/>
      <c r="Q4" s="19"/>
      <c r="R4" s="19"/>
      <c r="S4" s="19"/>
      <c r="T4" s="19"/>
    </row>
    <row r="5" spans="1:20" ht="17.25" customHeight="1">
      <c r="A5" s="32" t="s">
        <v>5</v>
      </c>
      <c r="B5" s="32"/>
      <c r="C5" s="32"/>
      <c r="D5" s="13"/>
      <c r="E5" s="13"/>
      <c r="F5" s="13"/>
      <c r="G5" s="13"/>
      <c r="H5" s="13"/>
      <c r="I5" s="13"/>
      <c r="J5" s="38"/>
    </row>
    <row r="6" spans="1:20" ht="19.5" customHeight="1">
      <c r="A6" s="29" t="s">
        <v>6</v>
      </c>
      <c r="B6" s="34"/>
      <c r="C6" s="34"/>
      <c r="D6" s="69" t="s">
        <v>7</v>
      </c>
      <c r="E6" s="70"/>
      <c r="F6" s="38"/>
      <c r="G6" s="38"/>
      <c r="H6" s="38"/>
      <c r="I6" s="38"/>
      <c r="J6" s="38"/>
    </row>
    <row r="7" spans="1:20" ht="17.25" customHeight="1">
      <c r="A7" s="16" t="s">
        <v>8</v>
      </c>
      <c r="B7" s="34"/>
      <c r="C7" s="34"/>
      <c r="D7" s="47"/>
      <c r="E7" s="48">
        <f>E21</f>
        <v>306560</v>
      </c>
      <c r="F7" s="38"/>
      <c r="G7" s="38"/>
      <c r="H7" s="38"/>
      <c r="I7" s="38"/>
      <c r="J7" s="38"/>
      <c r="M7" t="s">
        <v>9</v>
      </c>
    </row>
    <row r="8" spans="1:20" ht="17.25" customHeight="1">
      <c r="A8" s="16" t="s">
        <v>10</v>
      </c>
      <c r="B8" s="34"/>
      <c r="C8" s="34"/>
      <c r="D8" s="47"/>
      <c r="E8" s="49">
        <f>100000+E9</f>
        <v>106600</v>
      </c>
      <c r="F8" s="38"/>
      <c r="G8" s="38"/>
      <c r="H8" s="38"/>
      <c r="I8" s="38"/>
      <c r="J8" s="38"/>
      <c r="M8" t="s">
        <v>11</v>
      </c>
      <c r="P8" t="s">
        <v>12</v>
      </c>
    </row>
    <row r="9" spans="1:20" ht="17.25" customHeight="1">
      <c r="A9" s="16" t="s">
        <v>13</v>
      </c>
      <c r="B9" s="34"/>
      <c r="C9" s="35" t="s">
        <v>14</v>
      </c>
      <c r="D9" s="50"/>
      <c r="E9" s="51">
        <f>I14</f>
        <v>6600</v>
      </c>
      <c r="F9" s="38"/>
      <c r="G9" s="38"/>
      <c r="H9" s="38"/>
      <c r="I9" s="38"/>
      <c r="J9" s="38"/>
      <c r="M9" t="s">
        <v>15</v>
      </c>
      <c r="O9" s="52">
        <f>I14</f>
        <v>6600</v>
      </c>
      <c r="P9" t="s">
        <v>16</v>
      </c>
    </row>
    <row r="10" spans="1:20" ht="17.25" customHeight="1">
      <c r="A10" s="16" t="s">
        <v>17</v>
      </c>
      <c r="B10" s="34"/>
      <c r="C10" s="34"/>
      <c r="D10" s="50"/>
      <c r="E10" s="51">
        <f>E8-E9</f>
        <v>100000</v>
      </c>
      <c r="F10" s="38"/>
      <c r="G10" s="38"/>
      <c r="H10" s="38"/>
      <c r="I10" s="53"/>
      <c r="J10" s="38"/>
      <c r="M10" t="s">
        <v>18</v>
      </c>
      <c r="O10" s="52">
        <f>I15</f>
        <v>299960</v>
      </c>
      <c r="P10" t="s">
        <v>16</v>
      </c>
    </row>
    <row r="11" spans="1:20" ht="17.25" customHeight="1">
      <c r="A11" s="38"/>
      <c r="B11" s="38"/>
      <c r="C11" s="38"/>
      <c r="D11" s="54"/>
      <c r="E11" s="54"/>
      <c r="F11" s="38"/>
      <c r="G11" s="38"/>
      <c r="H11" s="38"/>
      <c r="I11" s="38"/>
      <c r="J11" s="38"/>
      <c r="M11" t="s">
        <v>19</v>
      </c>
      <c r="O11" s="52">
        <f>I16</f>
        <v>0</v>
      </c>
      <c r="P11" t="s">
        <v>20</v>
      </c>
    </row>
    <row r="12" spans="1:20" ht="17.25" customHeight="1">
      <c r="A12" s="32" t="s">
        <v>21</v>
      </c>
      <c r="B12" s="32"/>
      <c r="C12" s="32"/>
      <c r="D12" s="54"/>
      <c r="E12" s="54"/>
      <c r="F12" s="38"/>
      <c r="G12" s="32" t="s">
        <v>22</v>
      </c>
      <c r="H12" s="32"/>
      <c r="I12" s="54"/>
      <c r="J12"/>
    </row>
    <row r="13" spans="1:20" ht="17.25" customHeight="1">
      <c r="A13" s="29" t="s">
        <v>23</v>
      </c>
      <c r="B13" s="35" t="s">
        <v>24</v>
      </c>
      <c r="C13" s="35" t="s">
        <v>25</v>
      </c>
      <c r="D13" s="29" t="s">
        <v>26</v>
      </c>
      <c r="E13" s="29" t="s">
        <v>27</v>
      </c>
      <c r="F13" s="14"/>
      <c r="G13" s="29" t="s">
        <v>28</v>
      </c>
      <c r="H13" s="35"/>
      <c r="I13" s="29" t="s">
        <v>29</v>
      </c>
      <c r="J13"/>
    </row>
    <row r="14" spans="1:20" ht="17.25" customHeight="1">
      <c r="A14" s="29" t="s">
        <v>30</v>
      </c>
      <c r="B14" s="35" t="s">
        <v>31</v>
      </c>
      <c r="C14" s="35" t="s">
        <v>32</v>
      </c>
      <c r="D14" s="55">
        <v>48</v>
      </c>
      <c r="E14" s="55">
        <v>125370</v>
      </c>
      <c r="F14" s="14"/>
      <c r="G14" s="29" t="s">
        <v>33</v>
      </c>
      <c r="H14" s="35" t="s">
        <v>14</v>
      </c>
      <c r="I14" s="55">
        <v>6600</v>
      </c>
      <c r="J14"/>
    </row>
    <row r="15" spans="1:20" ht="17.25" customHeight="1">
      <c r="A15" s="29" t="s">
        <v>34</v>
      </c>
      <c r="B15" s="35" t="s">
        <v>35</v>
      </c>
      <c r="C15" s="35" t="s">
        <v>36</v>
      </c>
      <c r="D15" s="55">
        <v>15</v>
      </c>
      <c r="E15" s="55">
        <v>66975</v>
      </c>
      <c r="F15" s="14"/>
      <c r="G15" s="29" t="s">
        <v>37</v>
      </c>
      <c r="H15" s="35" t="s">
        <v>38</v>
      </c>
      <c r="I15" s="55">
        <v>299960</v>
      </c>
      <c r="J15"/>
    </row>
    <row r="16" spans="1:20" ht="17.25" customHeight="1">
      <c r="A16" s="29" t="s">
        <v>39</v>
      </c>
      <c r="B16" s="35" t="s">
        <v>40</v>
      </c>
      <c r="C16" s="35" t="s">
        <v>41</v>
      </c>
      <c r="D16" s="55">
        <v>66</v>
      </c>
      <c r="E16" s="55">
        <v>92715</v>
      </c>
      <c r="F16" s="38" t="s">
        <v>42</v>
      </c>
      <c r="G16" s="29" t="s">
        <v>43</v>
      </c>
      <c r="H16" s="35" t="s">
        <v>44</v>
      </c>
      <c r="I16" s="55">
        <v>0</v>
      </c>
      <c r="J16"/>
    </row>
    <row r="17" spans="1:12" ht="17.25" customHeight="1">
      <c r="A17" s="29" t="s">
        <v>45</v>
      </c>
      <c r="B17" s="35" t="s">
        <v>46</v>
      </c>
      <c r="C17" s="35" t="s">
        <v>47</v>
      </c>
      <c r="D17" s="55">
        <v>10</v>
      </c>
      <c r="E17" s="55">
        <v>21500</v>
      </c>
      <c r="F17" s="38"/>
      <c r="G17" s="29" t="s">
        <v>48</v>
      </c>
      <c r="H17" s="35"/>
      <c r="I17" s="55">
        <f>SUM(I14:I16)</f>
        <v>306560</v>
      </c>
      <c r="J17"/>
    </row>
    <row r="18" spans="1:12" ht="17.25" customHeight="1">
      <c r="A18" s="29" t="s">
        <v>49</v>
      </c>
      <c r="B18" s="35" t="s">
        <v>50</v>
      </c>
      <c r="C18" s="35" t="s">
        <v>51</v>
      </c>
      <c r="D18" s="55">
        <v>0</v>
      </c>
      <c r="E18" s="55">
        <v>0</v>
      </c>
      <c r="F18" s="38" t="s">
        <v>42</v>
      </c>
      <c r="G18"/>
      <c r="H18"/>
      <c r="I18"/>
      <c r="J18"/>
    </row>
    <row r="19" spans="1:12" ht="17.25" customHeight="1">
      <c r="A19" s="29" t="s">
        <v>52</v>
      </c>
      <c r="B19" s="35" t="s">
        <v>53</v>
      </c>
      <c r="C19" s="35"/>
      <c r="D19" s="55">
        <v>105</v>
      </c>
      <c r="E19" s="55">
        <v>0</v>
      </c>
      <c r="F19" s="38"/>
      <c r="G19"/>
      <c r="H19"/>
      <c r="I19"/>
      <c r="J19"/>
    </row>
    <row r="20" spans="1:12" ht="17.25" customHeight="1">
      <c r="A20" s="29" t="s">
        <v>54</v>
      </c>
      <c r="B20" s="35" t="s">
        <v>55</v>
      </c>
      <c r="C20" s="35" t="s">
        <v>56</v>
      </c>
      <c r="D20" s="55">
        <v>0</v>
      </c>
      <c r="E20" s="55">
        <v>0</v>
      </c>
      <c r="F20" s="38"/>
      <c r="G20"/>
      <c r="H20"/>
      <c r="I20"/>
      <c r="J20"/>
    </row>
    <row r="21" spans="1:12" ht="17.25" customHeight="1">
      <c r="A21" s="29" t="s">
        <v>48</v>
      </c>
      <c r="B21" s="35"/>
      <c r="C21" s="35"/>
      <c r="D21" s="56">
        <f>SUM(D14:D20)</f>
        <v>244</v>
      </c>
      <c r="E21" s="56">
        <f>SUM(E14:E20)</f>
        <v>306560</v>
      </c>
      <c r="F21" s="38"/>
      <c r="G21"/>
      <c r="H21"/>
      <c r="I21" t="str">
        <f>IF(E21=I17,"","!")</f>
        <v/>
      </c>
      <c r="J21"/>
    </row>
    <row r="22" spans="1:12" ht="17.25" customHeight="1">
      <c r="A22" s="38"/>
      <c r="B22" s="38"/>
      <c r="C22" s="38"/>
      <c r="D22" s="54"/>
      <c r="E22" s="54"/>
      <c r="F22" s="38"/>
      <c r="G22"/>
      <c r="H22"/>
      <c r="I22"/>
      <c r="J22"/>
    </row>
    <row r="23" spans="1:12" ht="17.25" customHeight="1">
      <c r="A23" s="32" t="s">
        <v>57</v>
      </c>
      <c r="B23" s="32"/>
      <c r="C23" s="32"/>
      <c r="D23" s="38"/>
      <c r="E23" s="38"/>
      <c r="F23" s="54"/>
      <c r="G23"/>
      <c r="H23"/>
      <c r="I23"/>
      <c r="J23"/>
    </row>
    <row r="24" spans="1:12" ht="17.25" customHeight="1">
      <c r="A24" s="29" t="s">
        <v>28</v>
      </c>
      <c r="B24" s="35" t="s">
        <v>24</v>
      </c>
      <c r="C24" s="35" t="s">
        <v>25</v>
      </c>
      <c r="D24" s="29" t="s">
        <v>26</v>
      </c>
      <c r="E24" s="29" t="s">
        <v>27</v>
      </c>
      <c r="F24" s="38"/>
      <c r="G24"/>
      <c r="H24"/>
      <c r="I24"/>
      <c r="J24"/>
    </row>
    <row r="25" spans="1:12" ht="17.25" customHeight="1">
      <c r="A25" s="29" t="s">
        <v>58</v>
      </c>
      <c r="B25" s="35" t="s">
        <v>59</v>
      </c>
      <c r="C25" s="35" t="s">
        <v>60</v>
      </c>
      <c r="D25" s="55">
        <v>0</v>
      </c>
      <c r="E25" s="55">
        <v>0</v>
      </c>
      <c r="F25" s="38"/>
      <c r="G25"/>
      <c r="H25"/>
      <c r="I25"/>
      <c r="J25"/>
    </row>
    <row r="26" spans="1:12" ht="17.25" customHeight="1">
      <c r="A26" s="29" t="s">
        <v>54</v>
      </c>
      <c r="B26" s="35" t="s">
        <v>61</v>
      </c>
      <c r="C26" s="35" t="s">
        <v>62</v>
      </c>
      <c r="D26" s="55">
        <v>0</v>
      </c>
      <c r="E26" s="55">
        <v>0</v>
      </c>
      <c r="F26" s="38"/>
      <c r="G26"/>
      <c r="H26"/>
      <c r="I26"/>
      <c r="J26"/>
    </row>
    <row r="27" spans="1:12" ht="17.25" customHeight="1">
      <c r="A27" s="29" t="s">
        <v>48</v>
      </c>
      <c r="B27" s="35"/>
      <c r="C27" s="35"/>
      <c r="D27" s="55">
        <f>SUM(D25:D26)</f>
        <v>0</v>
      </c>
      <c r="E27" s="55">
        <f>SUM(E25:E26)</f>
        <v>0</v>
      </c>
      <c r="F27" s="38"/>
      <c r="G27"/>
      <c r="H27"/>
      <c r="I27"/>
      <c r="J27"/>
    </row>
    <row r="28" spans="1:12" ht="17.25" customHeight="1">
      <c r="A28" s="38"/>
      <c r="B28" s="38"/>
      <c r="C28" s="38"/>
      <c r="D28" s="54"/>
      <c r="E28" s="54"/>
      <c r="F28" s="38"/>
      <c r="G28" s="38"/>
      <c r="H28" s="38"/>
      <c r="I28" s="57"/>
      <c r="J28" s="38"/>
    </row>
    <row r="29" spans="1:12" ht="17.25" customHeight="1">
      <c r="A29" s="32" t="str">
        <f>"4. "&amp;MONTH(D6)&amp;"월 누계"</f>
        <v>4. 1월 누계</v>
      </c>
      <c r="B29" s="32"/>
      <c r="C29" s="32"/>
      <c r="D29" s="54"/>
      <c r="E29" s="54"/>
      <c r="F29" s="38" t="s">
        <v>63</v>
      </c>
      <c r="G29" s="38"/>
      <c r="H29" s="38"/>
      <c r="I29" s="57"/>
      <c r="J29" s="38"/>
    </row>
    <row r="30" spans="1:12" ht="17.25" customHeight="1">
      <c r="A30" s="29" t="s">
        <v>23</v>
      </c>
      <c r="B30" s="35" t="s">
        <v>24</v>
      </c>
      <c r="C30" s="35" t="s">
        <v>25</v>
      </c>
      <c r="D30" s="29" t="s">
        <v>26</v>
      </c>
      <c r="E30" s="29" t="s">
        <v>27</v>
      </c>
      <c r="F30" s="38"/>
      <c r="G30" s="38"/>
      <c r="H30" s="38"/>
      <c r="I30" s="57"/>
      <c r="J30" s="38"/>
    </row>
    <row r="31" spans="1:12" ht="17.25" customHeight="1">
      <c r="A31" s="29" t="s">
        <v>30</v>
      </c>
      <c r="B31" s="35" t="s">
        <v>31</v>
      </c>
      <c r="C31" s="35" t="s">
        <v>32</v>
      </c>
      <c r="D31" s="55">
        <v>357</v>
      </c>
      <c r="E31" s="55">
        <v>1067585</v>
      </c>
      <c r="F31" s="38"/>
      <c r="G31" s="38"/>
      <c r="H31" s="38"/>
      <c r="I31" s="57"/>
      <c r="J31" s="38"/>
      <c r="L31" s="58"/>
    </row>
    <row r="32" spans="1:12" ht="17.25" customHeight="1">
      <c r="A32" s="29" t="s">
        <v>34</v>
      </c>
      <c r="B32" s="35" t="s">
        <v>35</v>
      </c>
      <c r="C32" s="35" t="s">
        <v>36</v>
      </c>
      <c r="D32" s="59">
        <v>135</v>
      </c>
      <c r="E32" s="55">
        <v>577045</v>
      </c>
      <c r="F32" s="38"/>
      <c r="G32" s="38"/>
      <c r="H32" s="38"/>
      <c r="I32" s="38"/>
      <c r="J32"/>
    </row>
    <row r="33" spans="1:10" ht="17.25" customHeight="1">
      <c r="A33" s="29" t="s">
        <v>39</v>
      </c>
      <c r="B33" s="35" t="s">
        <v>40</v>
      </c>
      <c r="C33" s="35" t="s">
        <v>41</v>
      </c>
      <c r="D33" s="59">
        <v>217</v>
      </c>
      <c r="E33" s="55">
        <v>781240</v>
      </c>
      <c r="F33" s="38"/>
      <c r="G33" s="38"/>
      <c r="H33" s="38"/>
      <c r="I33" s="38"/>
      <c r="J33"/>
    </row>
    <row r="34" spans="1:10">
      <c r="A34" s="29" t="s">
        <v>45</v>
      </c>
      <c r="B34" s="35" t="s">
        <v>46</v>
      </c>
      <c r="C34" s="35" t="s">
        <v>47</v>
      </c>
      <c r="D34" s="59">
        <v>23</v>
      </c>
      <c r="E34" s="55">
        <v>44500</v>
      </c>
      <c r="F34" s="38"/>
      <c r="G34" s="39" t="str">
        <f>"4-1. "&amp;MONTH(D6)&amp;"월 구분 누계"</f>
        <v>4-1. 1월 구분 누계</v>
      </c>
      <c r="J34"/>
    </row>
    <row r="35" spans="1:10" ht="17.25" customHeight="1">
      <c r="A35" s="29" t="s">
        <v>49</v>
      </c>
      <c r="B35" s="35" t="s">
        <v>50</v>
      </c>
      <c r="C35" s="35" t="s">
        <v>51</v>
      </c>
      <c r="D35" s="59">
        <v>20</v>
      </c>
      <c r="E35" s="55">
        <v>120000</v>
      </c>
      <c r="F35" s="38"/>
      <c r="G35" s="29" t="s">
        <v>64</v>
      </c>
      <c r="H35" s="60"/>
      <c r="I35" s="61">
        <f>E38-I36</f>
        <v>2470370</v>
      </c>
      <c r="J35"/>
    </row>
    <row r="36" spans="1:10" ht="17.25" customHeight="1">
      <c r="A36" s="29" t="s">
        <v>52</v>
      </c>
      <c r="B36" s="35" t="s">
        <v>53</v>
      </c>
      <c r="C36" s="35"/>
      <c r="D36" s="59">
        <v>931</v>
      </c>
      <c r="E36" s="55">
        <v>0</v>
      </c>
      <c r="F36" s="38"/>
      <c r="G36" s="29" t="s">
        <v>65</v>
      </c>
      <c r="H36" s="60"/>
      <c r="I36" s="61">
        <f>E35</f>
        <v>120000</v>
      </c>
      <c r="J36"/>
    </row>
    <row r="37" spans="1:10" ht="18" customHeight="1" thickBot="1">
      <c r="A37" s="15" t="s">
        <v>54</v>
      </c>
      <c r="B37" s="35" t="s">
        <v>55</v>
      </c>
      <c r="C37" s="35" t="s">
        <v>56</v>
      </c>
      <c r="D37" s="62">
        <v>0</v>
      </c>
      <c r="E37" s="63">
        <v>0</v>
      </c>
      <c r="F37" s="38"/>
      <c r="G37" s="15" t="s">
        <v>66</v>
      </c>
      <c r="H37" s="64" t="str">
        <f>C25&amp;" "&amp;C26</f>
        <v>event_in etc_in</v>
      </c>
      <c r="I37" s="65">
        <v>0</v>
      </c>
      <c r="J37"/>
    </row>
    <row r="38" spans="1:10" ht="18" customHeight="1" thickBot="1">
      <c r="A38" s="31" t="s">
        <v>48</v>
      </c>
      <c r="B38" s="36"/>
      <c r="C38" s="36"/>
      <c r="D38" s="66">
        <f>SUM(D31:D37)</f>
        <v>1683</v>
      </c>
      <c r="E38" s="67">
        <f>SUM(E31:E37)</f>
        <v>2590370</v>
      </c>
      <c r="F38" s="54"/>
      <c r="G38" s="31" t="s">
        <v>48</v>
      </c>
      <c r="H38" s="33"/>
      <c r="I38" s="68">
        <f>SUM(I35:I37)</f>
        <v>2590370</v>
      </c>
      <c r="J38"/>
    </row>
    <row r="39" spans="1:10">
      <c r="A39" s="10"/>
      <c r="B39" s="30"/>
      <c r="C39" s="30"/>
      <c r="D39" s="30"/>
      <c r="F39" s="12"/>
      <c r="G39" s="38"/>
      <c r="H39" s="38"/>
      <c r="I39" s="38"/>
      <c r="J39"/>
    </row>
    <row r="40" spans="1:10">
      <c r="G40" s="38"/>
      <c r="H40" s="38"/>
      <c r="I40" s="38"/>
      <c r="J40"/>
    </row>
    <row r="41" spans="1:10">
      <c r="G41" s="38"/>
      <c r="H41" s="38"/>
      <c r="I41" s="38"/>
      <c r="J41"/>
    </row>
    <row r="42" spans="1:10">
      <c r="G42" s="11"/>
      <c r="H42" s="11"/>
      <c r="I42" s="38"/>
      <c r="J42"/>
    </row>
  </sheetData>
  <mergeCells count="1">
    <mergeCell ref="D6:E6"/>
  </mergeCells>
  <phoneticPr fontId="2" type="noConversion"/>
  <conditionalFormatting sqref="I21">
    <cfRule type="cellIs" dxfId="0" priority="1" operator="equal">
      <formula>"!"</formula>
    </cfRule>
  </conditionalFormatting>
  <printOptions horizontalCentered="1"/>
  <pageMargins left="0.70866141732283472" right="0.70866141732283472" top="1.181102362204725" bottom="0.39370078740157483" header="0.31496062992125978" footer="0"/>
  <pageSetup paperSize="9" orientation="portrait" r:id="rId1"/>
  <colBreaks count="1" manualBreakCount="1">
    <brk id="10" max="3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보고서</vt:lpstr>
      <vt:lpstr>보고서!Print_Area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BellRoad</dc:creator>
  <cp:lastModifiedBy>BellRoad</cp:lastModifiedBy>
  <cp:lastPrinted>2024-12-23T03:12:58Z</cp:lastPrinted>
  <dcterms:created xsi:type="dcterms:W3CDTF">2024-12-18T00:32:55Z</dcterms:created>
  <dcterms:modified xsi:type="dcterms:W3CDTF">2025-01-15T00:40:17Z</dcterms:modified>
</cp:coreProperties>
</file>