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a28c02895ebd2b60/Desktop/"/>
    </mc:Choice>
  </mc:AlternateContent>
  <xr:revisionPtr revIDLastSave="0" documentId="8_{6B608104-F2BC-4ACC-A06B-5A00D756585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6" r:id="rId1"/>
    <sheet name="FORECAST MODELING" sheetId="9" r:id="rId2"/>
  </sheets>
  <externalReferences>
    <externalReference r:id="rId3"/>
  </externalReferences>
  <definedNames>
    <definedName name="COGS">[1]Data!$F$2:$F$13</definedName>
    <definedName name="companies">DATA!$Q$7:$Q$89</definedName>
    <definedName name="company_list">#REF!</definedName>
    <definedName name="compàny_list">#REF!</definedName>
    <definedName name="cost_of_goods_sold">DATA!$E$2:$E$327</definedName>
    <definedName name="cost_of_revenue">#REF!</definedName>
    <definedName name="gross_margin">DATA!$J$2:$J$327</definedName>
    <definedName name="gross_profit">DATA!$H$2:$H$327</definedName>
    <definedName name="grossmargin">[1]Data!$K$2:$K$13</definedName>
    <definedName name="nyse_companies">#REF!</definedName>
    <definedName name="oper_margin">[1]Data!$L$2:$L$13</definedName>
    <definedName name="operating_margin">DATA!$K$2:$K$327</definedName>
    <definedName name="operating_profit">DATA!$I$2:$I$327</definedName>
    <definedName name="other_operating_items">DATA!$G$2:$G$327</definedName>
    <definedName name="OtherOpItems">[1]Data!$H$2:$H$13</definedName>
    <definedName name="period_ending">#REF!</definedName>
    <definedName name="sales_gen_admin">#REF!</definedName>
    <definedName name="salesGA">DATA!$F$2:$F$327</definedName>
    <definedName name="SGAs">[1]Data!$G$2:$G$13</definedName>
    <definedName name="ticker_symbol">DATA!$B$2:$B$327</definedName>
    <definedName name="tickersymbol">[1]Data!$B$2:$B$13</definedName>
    <definedName name="total_revenue">DATA!$D$2:$D$327</definedName>
    <definedName name="years">DATA!$C$2:$C$327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9" l="1" a="1"/>
  <c r="E9" i="9" s="1"/>
  <c r="E10" i="9" a="1"/>
  <c r="E10" i="9" s="1"/>
  <c r="J22" i="9"/>
  <c r="J21" i="9"/>
  <c r="J20" i="9"/>
  <c r="I20" i="9"/>
  <c r="I22" i="9"/>
  <c r="I21" i="9"/>
  <c r="F22" i="9" a="1"/>
  <c r="F22" i="9" s="1"/>
  <c r="G22" i="9" a="1"/>
  <c r="G22" i="9" s="1"/>
  <c r="H22" i="9" a="1"/>
  <c r="H22" i="9" s="1"/>
  <c r="E22" i="9" a="1"/>
  <c r="E22" i="9" s="1"/>
  <c r="F21" i="9" a="1"/>
  <c r="F21" i="9" s="1"/>
  <c r="G21" i="9" a="1"/>
  <c r="G21" i="9" s="1"/>
  <c r="H21" i="9" a="1"/>
  <c r="H21" i="9" s="1"/>
  <c r="E21" i="9" a="1"/>
  <c r="E21" i="9" s="1"/>
  <c r="F13" i="9" a="1"/>
  <c r="F13" i="9" s="1"/>
  <c r="G13" i="9" a="1"/>
  <c r="G13" i="9" s="1"/>
  <c r="H13" i="9" a="1"/>
  <c r="H13" i="9" s="1"/>
  <c r="E13" i="9" a="1"/>
  <c r="E13" i="9" s="1"/>
  <c r="F12" i="9" a="1"/>
  <c r="F12" i="9" s="1"/>
  <c r="G12" i="9" a="1"/>
  <c r="G12" i="9" s="1"/>
  <c r="H12" i="9" a="1"/>
  <c r="H12" i="9" s="1"/>
  <c r="E12" i="9" a="1"/>
  <c r="E12" i="9" s="1"/>
  <c r="F10" i="9" a="1"/>
  <c r="F10" i="9" s="1"/>
  <c r="G10" i="9" a="1"/>
  <c r="G10" i="9" s="1"/>
  <c r="H10" i="9" a="1"/>
  <c r="H10" i="9" s="1"/>
  <c r="F9" i="9" a="1"/>
  <c r="F9" i="9" s="1"/>
  <c r="G9" i="9" a="1"/>
  <c r="G9" i="9" s="1"/>
  <c r="H9" i="9" a="1"/>
  <c r="H9" i="9" s="1"/>
  <c r="F11" i="9" l="1"/>
  <c r="F15" i="9" s="1"/>
  <c r="E11" i="9"/>
  <c r="E15" i="9" s="1"/>
  <c r="H11" i="9"/>
  <c r="H15" i="9" s="1"/>
  <c r="G11" i="9"/>
  <c r="G15" i="9" s="1"/>
  <c r="I9" i="9"/>
  <c r="I15" i="9" s="1"/>
  <c r="H20" i="9"/>
  <c r="G14" i="9"/>
  <c r="F14" i="9"/>
  <c r="G20" i="9"/>
  <c r="H14" i="9"/>
  <c r="F20" i="9"/>
  <c r="E14" i="9"/>
  <c r="J9" i="9" l="1"/>
  <c r="I11" i="9"/>
  <c r="J11" i="9" l="1"/>
  <c r="J15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<sst xmlns="http://schemas.openxmlformats.org/spreadsheetml/2006/main" count="788" uniqueCount="121">
  <si>
    <t>Ticker Symbol</t>
  </si>
  <si>
    <t>Years</t>
  </si>
  <si>
    <t>Total Revenue</t>
  </si>
  <si>
    <t>Sales, General and Admin.</t>
  </si>
  <si>
    <t>Other Operating Items</t>
  </si>
  <si>
    <t>Year 1</t>
  </si>
  <si>
    <t>Year 2</t>
  </si>
  <si>
    <t>Year 3</t>
  </si>
  <si>
    <t>QRVO</t>
  </si>
  <si>
    <t>Historical</t>
  </si>
  <si>
    <t>Year 4</t>
  </si>
  <si>
    <t>Year 5</t>
  </si>
  <si>
    <t>Forecast</t>
  </si>
  <si>
    <t>Revenue</t>
  </si>
  <si>
    <t>COGS</t>
  </si>
  <si>
    <t>Gross Profit</t>
  </si>
  <si>
    <t>Other operating expenses</t>
  </si>
  <si>
    <t>Total operating expenses</t>
  </si>
  <si>
    <t>Revenue growth (%)</t>
  </si>
  <si>
    <t>Gross margin</t>
  </si>
  <si>
    <t>Operating margin</t>
  </si>
  <si>
    <t>Assumptions</t>
  </si>
  <si>
    <t>Strong case</t>
  </si>
  <si>
    <t>Base case</t>
  </si>
  <si>
    <t>Weak case</t>
  </si>
  <si>
    <t>Gross Margin</t>
  </si>
  <si>
    <t>Operating Margin</t>
  </si>
  <si>
    <t>Operating Scenarios - sensitivity analysis</t>
  </si>
  <si>
    <t>Scenario</t>
  </si>
  <si>
    <t>Operating Profit</t>
  </si>
  <si>
    <t>Cost of Goods Sold</t>
  </si>
  <si>
    <t xml:space="preserve">"Gross Margin 
[1-(Cost of Revenue/Total Revenue)]" 
</t>
  </si>
  <si>
    <t>Operating Margin 
[Operating Income/Total Revenue]</t>
  </si>
  <si>
    <t>AAPL</t>
  </si>
  <si>
    <t>ADBE</t>
  </si>
  <si>
    <t>ADI</t>
  </si>
  <si>
    <t>ADS</t>
  </si>
  <si>
    <t>ADSK</t>
  </si>
  <si>
    <t>AKAM</t>
  </si>
  <si>
    <t>AMAT</t>
  </si>
  <si>
    <t>APH</t>
  </si>
  <si>
    <t>ATVI</t>
  </si>
  <si>
    <t>AVGO</t>
  </si>
  <si>
    <t>CRM</t>
  </si>
  <si>
    <t>CSCO</t>
  </si>
  <si>
    <t>CSRA</t>
  </si>
  <si>
    <t>CTSH</t>
  </si>
  <si>
    <t>CTXS</t>
  </si>
  <si>
    <t>EA</t>
  </si>
  <si>
    <t>EBAY</t>
  </si>
  <si>
    <t>FB</t>
  </si>
  <si>
    <t>FFIV</t>
  </si>
  <si>
    <t>FIS</t>
  </si>
  <si>
    <t>FISV</t>
  </si>
  <si>
    <t>FLIR</t>
  </si>
  <si>
    <t>FSLR</t>
  </si>
  <si>
    <t>GLW</t>
  </si>
  <si>
    <t>GPN</t>
  </si>
  <si>
    <t>HPE</t>
  </si>
  <si>
    <t>HPQ</t>
  </si>
  <si>
    <t>HRS</t>
  </si>
  <si>
    <t>IBM</t>
  </si>
  <si>
    <t>INTC</t>
  </si>
  <si>
    <t>INTU</t>
  </si>
  <si>
    <t>JNPR</t>
  </si>
  <si>
    <t>KLAC</t>
  </si>
  <si>
    <t>LLTC</t>
  </si>
  <si>
    <t>LRCX</t>
  </si>
  <si>
    <t>MA</t>
  </si>
  <si>
    <t>MCHP</t>
  </si>
  <si>
    <t>MSFT</t>
  </si>
  <si>
    <t>MU</t>
  </si>
  <si>
    <t>NFLX</t>
  </si>
  <si>
    <t>NTAP</t>
  </si>
  <si>
    <t>NVDA</t>
  </si>
  <si>
    <t>QCOM</t>
  </si>
  <si>
    <t>RHT</t>
  </si>
  <si>
    <t>STX</t>
  </si>
  <si>
    <t>SWKS</t>
  </si>
  <si>
    <t>SYMC</t>
  </si>
  <si>
    <t>TDC</t>
  </si>
  <si>
    <t>TEL</t>
  </si>
  <si>
    <t>TSS</t>
  </si>
  <si>
    <t>TXN</t>
  </si>
  <si>
    <t>V</t>
  </si>
  <si>
    <t>VRSN</t>
  </si>
  <si>
    <t>WDC</t>
  </si>
  <si>
    <t>WU</t>
  </si>
  <si>
    <t>XLNX</t>
  </si>
  <si>
    <t>XRX</t>
  </si>
  <si>
    <t>YHOO</t>
  </si>
  <si>
    <t>AEE</t>
  </si>
  <si>
    <t>AEP</t>
  </si>
  <si>
    <t>AWK</t>
  </si>
  <si>
    <t>CMS</t>
  </si>
  <si>
    <t>CNP</t>
  </si>
  <si>
    <t>D</t>
  </si>
  <si>
    <t>DUK</t>
  </si>
  <si>
    <t>ED</t>
  </si>
  <si>
    <t>EIX</t>
  </si>
  <si>
    <t>ES</t>
  </si>
  <si>
    <t>ETR</t>
  </si>
  <si>
    <t>EXC</t>
  </si>
  <si>
    <t>FE</t>
  </si>
  <si>
    <t>LNT</t>
  </si>
  <si>
    <t>NEE</t>
  </si>
  <si>
    <t>PCG</t>
  </si>
  <si>
    <t>PEG</t>
  </si>
  <si>
    <t>PNW</t>
  </si>
  <si>
    <t>PPL</t>
  </si>
  <si>
    <t>SCG</t>
  </si>
  <si>
    <t>SO</t>
  </si>
  <si>
    <t>SRE</t>
  </si>
  <si>
    <t>WEC</t>
  </si>
  <si>
    <t>XEL</t>
  </si>
  <si>
    <t xml:space="preserve"> Sales, General and Admin. </t>
  </si>
  <si>
    <t>Operating income/ EBIT</t>
  </si>
  <si>
    <t>Operating statistics</t>
  </si>
  <si>
    <t>Year 6</t>
  </si>
  <si>
    <r>
      <rPr>
        <b/>
        <sz val="12"/>
        <rFont val="Calibri"/>
        <family val="2"/>
        <scheme val="minor"/>
      </rPr>
      <t>Income</t>
    </r>
    <r>
      <rPr>
        <b/>
        <sz val="12"/>
        <color theme="1"/>
        <rFont val="Calibri"/>
        <family val="2"/>
        <scheme val="minor"/>
      </rPr>
      <t xml:space="preserve"> Statement</t>
    </r>
  </si>
  <si>
    <t>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</si>
</sst>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[$$-409]#,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6" fillId="0" borderId="1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4" borderId="0" xfId="0" applyFill="1"/>
    <xf numFmtId="2" fontId="0" fillId="0" borderId="0" xfId="0" applyNumberFormat="1"/>
    <xf numFmtId="0" fontId="0" fillId="5" borderId="0" xfId="0" applyFill="1"/>
    <xf numFmtId="9" fontId="0" fillId="0" borderId="0" xfId="2" applyFont="1" applyBorder="1"/>
    <xf numFmtId="0" fontId="0" fillId="0" borderId="5" xfId="0" applyBorder="1"/>
    <xf numFmtId="0" fontId="0" fillId="0" borderId="8" xfId="0" applyBorder="1"/>
    <xf numFmtId="165" fontId="0" fillId="0" borderId="0" xfId="0" applyNumberFormat="1"/>
    <xf numFmtId="2" fontId="0" fillId="0" borderId="0" xfId="2" applyNumberFormat="1" applyFont="1" applyBorder="1"/>
    <xf numFmtId="2" fontId="0" fillId="0" borderId="0" xfId="2" applyNumberFormat="1" applyFont="1" applyFill="1" applyBorder="1"/>
    <xf numFmtId="0" fontId="2" fillId="0" borderId="5" xfId="0" applyFont="1" applyBorder="1" applyAlignment="1">
      <alignment horizontal="center"/>
    </xf>
    <xf numFmtId="9" fontId="0" fillId="0" borderId="8" xfId="2" applyFont="1" applyBorder="1"/>
    <xf numFmtId="2" fontId="0" fillId="0" borderId="8" xfId="0" applyNumberFormat="1" applyBorder="1"/>
    <xf numFmtId="0" fontId="0" fillId="3" borderId="0" xfId="0" applyFill="1"/>
    <xf numFmtId="165" fontId="0" fillId="4" borderId="0" xfId="0" applyNumberFormat="1" applyFill="1"/>
    <xf numFmtId="9" fontId="0" fillId="0" borderId="5" xfId="2" applyFont="1" applyBorder="1"/>
    <xf numFmtId="9" fontId="0" fillId="0" borderId="5" xfId="0" applyNumberFormat="1" applyBorder="1"/>
    <xf numFmtId="0" fontId="0" fillId="6" borderId="0" xfId="0" applyFill="1"/>
    <xf numFmtId="0" fontId="0" fillId="0" borderId="9" xfId="0" applyBorder="1"/>
    <xf numFmtId="0" fontId="2" fillId="0" borderId="9" xfId="0" applyFont="1" applyBorder="1"/>
    <xf numFmtId="164" fontId="0" fillId="0" borderId="9" xfId="1" applyFont="1" applyBorder="1" applyAlignment="1"/>
    <xf numFmtId="0" fontId="7" fillId="0" borderId="9" xfId="0" applyFont="1" applyBorder="1"/>
    <xf numFmtId="0" fontId="2" fillId="4" borderId="9" xfId="0" applyFont="1" applyFill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2" fillId="0" borderId="4" xfId="0" applyFont="1" applyBorder="1"/>
    <xf numFmtId="165" fontId="4" fillId="0" borderId="0" xfId="0" applyNumberFormat="1" applyFont="1"/>
    <xf numFmtId="0" fontId="3" fillId="6" borderId="9" xfId="0" applyFont="1" applyFill="1" applyBorder="1"/>
    <xf numFmtId="0" fontId="3" fillId="0" borderId="9" xfId="0" applyFont="1" applyBorder="1"/>
    <xf numFmtId="165" fontId="6" fillId="0" borderId="1" xfId="0" applyNumberFormat="1" applyFont="1" applyBorder="1" applyAlignment="1">
      <alignment horizontal="right" wrapText="1"/>
    </xf>
    <xf numFmtId="0" fontId="3" fillId="6" borderId="3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0" fillId="5" borderId="0" xfId="0" applyFill="1" applyProtection="1">
      <protection hidden="1"/>
    </xf>
  </cellXfs>
  <cellStyles count="3">
    <cellStyle name="Currency" xfId="1" builtinId="4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ella\Downloads\practice-quiz-financial-model-solu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ompleted_Scenario Forecast_v2"/>
    </sheetNames>
    <sheetDataSet>
      <sheetData sheetId="0">
        <row r="2">
          <cell r="B2" t="str">
            <v>NAVI</v>
          </cell>
          <cell r="F2">
            <v>1844000000</v>
          </cell>
          <cell r="G2">
            <v>446000000</v>
          </cell>
          <cell r="H2">
            <v>104000000</v>
          </cell>
          <cell r="K2">
            <v>0.63230309072781654</v>
          </cell>
          <cell r="L2">
            <v>0.5226321036889332</v>
          </cell>
        </row>
        <row r="3">
          <cell r="B3" t="str">
            <v>NAVI</v>
          </cell>
          <cell r="F3">
            <v>1945000000</v>
          </cell>
          <cell r="G3">
            <v>495000000</v>
          </cell>
          <cell r="H3">
            <v>122000000</v>
          </cell>
          <cell r="K3">
            <v>0.61974584555229717</v>
          </cell>
          <cell r="L3">
            <v>0.49912023460410559</v>
          </cell>
        </row>
        <row r="4">
          <cell r="B4" t="str">
            <v>NAVI</v>
          </cell>
          <cell r="F4">
            <v>1479000000</v>
          </cell>
          <cell r="G4">
            <v>545000000</v>
          </cell>
          <cell r="H4">
            <v>137000000</v>
          </cell>
          <cell r="K4">
            <v>0.64642601004064071</v>
          </cell>
          <cell r="L4">
            <v>0.48338513028926605</v>
          </cell>
        </row>
        <row r="5">
          <cell r="B5" t="str">
            <v>PYPL</v>
          </cell>
          <cell r="F5">
            <v>747000000</v>
          </cell>
          <cell r="G5">
            <v>5494000000</v>
          </cell>
          <cell r="H5">
            <v>516000000</v>
          </cell>
          <cell r="K5">
            <v>0.90691588785046728</v>
          </cell>
          <cell r="L5">
            <v>0.158006230529595</v>
          </cell>
        </row>
        <row r="6">
          <cell r="B6" t="str">
            <v>PYPL</v>
          </cell>
          <cell r="F6">
            <v>792000000</v>
          </cell>
          <cell r="G6">
            <v>6339000000</v>
          </cell>
          <cell r="H6">
            <v>608000000</v>
          </cell>
          <cell r="K6">
            <v>0.91435986159169547</v>
          </cell>
          <cell r="L6">
            <v>0.16317041522491349</v>
          </cell>
        </row>
        <row r="7">
          <cell r="B7" t="str">
            <v>PYPL</v>
          </cell>
          <cell r="F7">
            <v>834000000</v>
          </cell>
          <cell r="G7">
            <v>7698000000</v>
          </cell>
          <cell r="H7">
            <v>724000000</v>
          </cell>
          <cell r="K7">
            <v>0.92307692307692313</v>
          </cell>
          <cell r="L7">
            <v>0.14628297362110312</v>
          </cell>
        </row>
        <row r="8">
          <cell r="B8" t="str">
            <v>QRVO</v>
          </cell>
          <cell r="F8">
            <v>940573000</v>
          </cell>
          <cell r="G8">
            <v>180317000</v>
          </cell>
          <cell r="H8">
            <v>0</v>
          </cell>
          <cell r="K8">
            <v>0.18085036895885931</v>
          </cell>
          <cell r="L8">
            <v>2.3811410770132491E-2</v>
          </cell>
        </row>
        <row r="9">
          <cell r="B9" t="str">
            <v>QRVO</v>
          </cell>
          <cell r="F9">
            <v>1279152000</v>
          </cell>
          <cell r="G9">
            <v>309348000</v>
          </cell>
          <cell r="H9">
            <v>0</v>
          </cell>
          <cell r="K9">
            <v>0.25238023432376799</v>
          </cell>
          <cell r="L9">
            <v>7.1577109071717382E-2</v>
          </cell>
        </row>
        <row r="10">
          <cell r="B10" t="str">
            <v>QRVO</v>
          </cell>
          <cell r="F10">
            <v>2009936000</v>
          </cell>
          <cell r="G10">
            <v>588822000</v>
          </cell>
          <cell r="H10">
            <v>0</v>
          </cell>
          <cell r="K10">
            <v>0.23012372803580305</v>
          </cell>
          <cell r="L10">
            <v>4.5841654773423179E-3</v>
          </cell>
        </row>
        <row r="11">
          <cell r="B11" t="str">
            <v>WRK</v>
          </cell>
          <cell r="F11">
            <v>7961500000</v>
          </cell>
          <cell r="G11">
            <v>937600000</v>
          </cell>
          <cell r="H11">
            <v>86000000</v>
          </cell>
          <cell r="K11">
            <v>0.19540984931936012</v>
          </cell>
          <cell r="L11">
            <v>9.1964709805863507E-2</v>
          </cell>
        </row>
        <row r="12">
          <cell r="B12" t="str">
            <v>WRK</v>
          </cell>
          <cell r="F12">
            <v>8986500000</v>
          </cell>
          <cell r="G12">
            <v>1026100000</v>
          </cell>
          <cell r="H12">
            <v>118900000</v>
          </cell>
          <cell r="K12">
            <v>0.19221019703725006</v>
          </cell>
          <cell r="L12">
            <v>8.9286998417949084E-2</v>
          </cell>
        </row>
        <row r="13">
          <cell r="B13" t="str">
            <v>WRK</v>
          </cell>
          <cell r="F13">
            <v>11413200000</v>
          </cell>
          <cell r="G13">
            <v>1750100000</v>
          </cell>
          <cell r="H13">
            <v>211800000</v>
          </cell>
          <cell r="K13">
            <v>0.19465417237048221</v>
          </cell>
          <cell r="L13">
            <v>5.6217276563315884E-2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9A3F9-38AF-4D59-95AE-346C48407D66}">
  <dimension ref="A1:Q327"/>
  <sheetViews>
    <sheetView workbookViewId="0">
      <selection activeCell="N3" sqref="N3"/>
    </sheetView>
  </sheetViews>
  <sheetFormatPr defaultRowHeight="14.4" x14ac:dyDescent="0.3"/>
  <cols>
    <col min="2" max="2" width="8.44140625" bestFit="1" customWidth="1"/>
    <col min="3" max="3" width="6.6640625" bestFit="1" customWidth="1"/>
    <col min="4" max="5" width="15.77734375" bestFit="1" customWidth="1"/>
    <col min="6" max="6" width="14.77734375" bestFit="1" customWidth="1"/>
    <col min="7" max="7" width="13.77734375" bestFit="1" customWidth="1"/>
    <col min="8" max="9" width="15.77734375" bestFit="1" customWidth="1"/>
    <col min="10" max="10" width="14" customWidth="1"/>
    <col min="11" max="11" width="19" customWidth="1"/>
  </cols>
  <sheetData>
    <row r="1" spans="1:17" ht="43.8" customHeight="1" thickBot="1" x14ac:dyDescent="0.35">
      <c r="A1" s="3"/>
      <c r="B1" s="3" t="s">
        <v>0</v>
      </c>
      <c r="C1" s="3" t="s">
        <v>1</v>
      </c>
      <c r="D1" s="3" t="s">
        <v>2</v>
      </c>
      <c r="E1" s="3" t="s">
        <v>30</v>
      </c>
      <c r="F1" s="3" t="s">
        <v>3</v>
      </c>
      <c r="G1" s="3" t="s">
        <v>4</v>
      </c>
      <c r="H1" s="3" t="s">
        <v>15</v>
      </c>
      <c r="I1" s="3" t="s">
        <v>29</v>
      </c>
      <c r="J1" s="3" t="s">
        <v>31</v>
      </c>
      <c r="K1" s="3" t="s">
        <v>32</v>
      </c>
    </row>
    <row r="2" spans="1:17" ht="15" thickBot="1" x14ac:dyDescent="0.35">
      <c r="A2" s="4">
        <v>1</v>
      </c>
      <c r="B2" s="5" t="s">
        <v>33</v>
      </c>
      <c r="C2" s="5" t="s">
        <v>5</v>
      </c>
      <c r="D2" s="37">
        <v>233715000000</v>
      </c>
      <c r="E2" s="37">
        <v>106606000000</v>
      </c>
      <c r="F2" s="37">
        <v>10830000000</v>
      </c>
      <c r="G2" s="37">
        <v>0</v>
      </c>
      <c r="H2" s="37">
        <v>127109000000</v>
      </c>
      <c r="I2" s="37">
        <v>116279000000</v>
      </c>
      <c r="J2" s="4">
        <v>0.54400000000000004</v>
      </c>
      <c r="K2" s="4">
        <v>0.498</v>
      </c>
    </row>
    <row r="3" spans="1:17" ht="15" thickBot="1" x14ac:dyDescent="0.35">
      <c r="A3" s="4">
        <v>2</v>
      </c>
      <c r="B3" s="5" t="s">
        <v>33</v>
      </c>
      <c r="C3" s="5" t="s">
        <v>6</v>
      </c>
      <c r="D3" s="37">
        <v>230590000000</v>
      </c>
      <c r="E3" s="37">
        <v>112258000000</v>
      </c>
      <c r="F3" s="37">
        <v>11993000000</v>
      </c>
      <c r="G3" s="37">
        <v>0</v>
      </c>
      <c r="H3" s="37">
        <v>118332000000</v>
      </c>
      <c r="I3" s="37">
        <v>106339000000</v>
      </c>
      <c r="J3" s="4">
        <v>0.51300000000000001</v>
      </c>
      <c r="K3" s="4">
        <v>0.46100000000000002</v>
      </c>
    </row>
    <row r="4" spans="1:17" ht="15" thickBot="1" x14ac:dyDescent="0.35">
      <c r="A4" s="4">
        <v>3</v>
      </c>
      <c r="B4" s="5" t="s">
        <v>33</v>
      </c>
      <c r="C4" s="5" t="s">
        <v>7</v>
      </c>
      <c r="D4" s="37">
        <v>220156000000</v>
      </c>
      <c r="E4" s="37">
        <v>140089000000</v>
      </c>
      <c r="F4" s="37">
        <v>14329000000</v>
      </c>
      <c r="G4" s="37">
        <v>0</v>
      </c>
      <c r="H4" s="37">
        <v>80067000000</v>
      </c>
      <c r="I4" s="37">
        <v>65738000000</v>
      </c>
      <c r="J4" s="4">
        <v>0.36399999999999999</v>
      </c>
      <c r="K4" s="4">
        <v>0.29899999999999999</v>
      </c>
    </row>
    <row r="5" spans="1:17" ht="15" thickBot="1" x14ac:dyDescent="0.35">
      <c r="A5" s="4">
        <v>4</v>
      </c>
      <c r="B5" s="5" t="s">
        <v>33</v>
      </c>
      <c r="C5" s="5" t="s">
        <v>10</v>
      </c>
      <c r="D5" s="37">
        <v>215639000000</v>
      </c>
      <c r="E5" s="37">
        <v>131376000000</v>
      </c>
      <c r="F5" s="37">
        <v>14194000000</v>
      </c>
      <c r="G5" s="37">
        <v>0</v>
      </c>
      <c r="H5" s="37">
        <v>84263000000</v>
      </c>
      <c r="I5" s="37">
        <v>70069000000</v>
      </c>
      <c r="J5" s="4">
        <v>0.39100000000000001</v>
      </c>
      <c r="K5" s="4">
        <v>0.32500000000000001</v>
      </c>
      <c r="Q5" t="s">
        <v>120</v>
      </c>
    </row>
    <row r="6" spans="1:17" ht="15" thickBot="1" x14ac:dyDescent="0.35">
      <c r="A6" s="4">
        <v>5</v>
      </c>
      <c r="B6" s="5" t="s">
        <v>34</v>
      </c>
      <c r="C6" s="5" t="s">
        <v>5</v>
      </c>
      <c r="D6" s="37">
        <v>155929000000</v>
      </c>
      <c r="E6" s="37">
        <v>586557000</v>
      </c>
      <c r="F6" s="37">
        <v>2140578000</v>
      </c>
      <c r="G6" s="37">
        <v>52254000</v>
      </c>
      <c r="H6" s="37">
        <v>155342443000</v>
      </c>
      <c r="I6" s="37">
        <v>153149611000</v>
      </c>
      <c r="J6" s="4">
        <v>0.996</v>
      </c>
      <c r="K6" s="4">
        <v>0.98199999999999998</v>
      </c>
    </row>
    <row r="7" spans="1:17" ht="15" thickBot="1" x14ac:dyDescent="0.35">
      <c r="A7" s="4">
        <v>6</v>
      </c>
      <c r="B7" s="5" t="s">
        <v>34</v>
      </c>
      <c r="C7" s="5" t="s">
        <v>6</v>
      </c>
      <c r="D7" s="37">
        <v>155427000000</v>
      </c>
      <c r="E7" s="37">
        <v>622080000</v>
      </c>
      <c r="F7" s="37">
        <v>2195640000</v>
      </c>
      <c r="G7" s="37">
        <v>52424000</v>
      </c>
      <c r="H7" s="37">
        <v>154804920000</v>
      </c>
      <c r="I7" s="37">
        <v>152556856000</v>
      </c>
      <c r="J7" s="4">
        <v>0.996</v>
      </c>
      <c r="K7" s="4">
        <v>0.98199999999999998</v>
      </c>
      <c r="Q7" s="1" t="s">
        <v>33</v>
      </c>
    </row>
    <row r="8" spans="1:17" ht="15" thickBot="1" x14ac:dyDescent="0.35">
      <c r="A8" s="4">
        <v>7</v>
      </c>
      <c r="B8" s="5" t="s">
        <v>34</v>
      </c>
      <c r="C8" s="5" t="s">
        <v>7</v>
      </c>
      <c r="D8" s="37">
        <v>153290000000</v>
      </c>
      <c r="E8" s="37">
        <v>744317000</v>
      </c>
      <c r="F8" s="37">
        <v>2215161000</v>
      </c>
      <c r="G8" s="37">
        <v>68649000</v>
      </c>
      <c r="H8" s="37">
        <v>152545683000</v>
      </c>
      <c r="I8" s="37">
        <v>150261873000</v>
      </c>
      <c r="J8" s="4">
        <v>0.995</v>
      </c>
      <c r="K8" s="4">
        <v>0.98</v>
      </c>
      <c r="Q8" s="1" t="s">
        <v>34</v>
      </c>
    </row>
    <row r="9" spans="1:17" ht="15" thickBot="1" x14ac:dyDescent="0.35">
      <c r="A9" s="4">
        <v>8</v>
      </c>
      <c r="B9" s="5" t="s">
        <v>34</v>
      </c>
      <c r="C9" s="5" t="s">
        <v>10</v>
      </c>
      <c r="D9" s="37">
        <v>152356000000</v>
      </c>
      <c r="E9" s="37">
        <v>819908000</v>
      </c>
      <c r="F9" s="37">
        <v>2487907000</v>
      </c>
      <c r="G9" s="37">
        <v>78534000</v>
      </c>
      <c r="H9" s="37">
        <v>151536092000</v>
      </c>
      <c r="I9" s="37">
        <v>148969651000</v>
      </c>
      <c r="J9" s="4">
        <v>0.995</v>
      </c>
      <c r="K9" s="4">
        <v>0.97799999999999998</v>
      </c>
      <c r="Q9" s="1" t="s">
        <v>35</v>
      </c>
    </row>
    <row r="10" spans="1:17" ht="15" thickBot="1" x14ac:dyDescent="0.35">
      <c r="A10" s="4">
        <v>9</v>
      </c>
      <c r="B10" s="5" t="s">
        <v>35</v>
      </c>
      <c r="C10" s="5" t="s">
        <v>5</v>
      </c>
      <c r="D10" s="37">
        <v>151800000000</v>
      </c>
      <c r="E10" s="37">
        <v>941278000</v>
      </c>
      <c r="F10" s="37">
        <v>396233000</v>
      </c>
      <c r="G10" s="37">
        <v>220000</v>
      </c>
      <c r="H10" s="37">
        <v>150858722000</v>
      </c>
      <c r="I10" s="37">
        <v>150462269000</v>
      </c>
      <c r="J10" s="4">
        <v>0.99399999999999999</v>
      </c>
      <c r="K10" s="4">
        <v>0.99099999999999999</v>
      </c>
      <c r="Q10" s="1" t="s">
        <v>36</v>
      </c>
    </row>
    <row r="11" spans="1:17" ht="15" thickBot="1" x14ac:dyDescent="0.35">
      <c r="A11" s="4">
        <v>10</v>
      </c>
      <c r="B11" s="5" t="s">
        <v>35</v>
      </c>
      <c r="C11" s="5" t="s">
        <v>6</v>
      </c>
      <c r="D11" s="37">
        <v>149558000000</v>
      </c>
      <c r="E11" s="37">
        <v>1034585000</v>
      </c>
      <c r="F11" s="37">
        <v>454676000</v>
      </c>
      <c r="G11" s="37">
        <v>26020000</v>
      </c>
      <c r="H11" s="37">
        <v>148523415000</v>
      </c>
      <c r="I11" s="37">
        <v>148042719000</v>
      </c>
      <c r="J11" s="4">
        <v>0.99299999999999999</v>
      </c>
      <c r="K11" s="4">
        <v>0.99</v>
      </c>
      <c r="Q11" s="1" t="s">
        <v>37</v>
      </c>
    </row>
    <row r="12" spans="1:17" ht="15" thickBot="1" x14ac:dyDescent="0.35">
      <c r="A12" s="4">
        <v>11</v>
      </c>
      <c r="B12" s="5" t="s">
        <v>35</v>
      </c>
      <c r="C12" s="5" t="s">
        <v>7</v>
      </c>
      <c r="D12" s="37">
        <v>146917000000</v>
      </c>
      <c r="E12" s="37">
        <v>1175830000</v>
      </c>
      <c r="F12" s="37">
        <v>702644000</v>
      </c>
      <c r="G12" s="37">
        <v>88318000</v>
      </c>
      <c r="H12" s="37">
        <v>145741170000</v>
      </c>
      <c r="I12" s="37">
        <v>144950208000</v>
      </c>
      <c r="J12" s="4">
        <v>0.99199999999999999</v>
      </c>
      <c r="K12" s="4">
        <v>0.98699999999999999</v>
      </c>
      <c r="Q12" s="1" t="s">
        <v>91</v>
      </c>
    </row>
    <row r="13" spans="1:17" ht="15" thickBot="1" x14ac:dyDescent="0.35">
      <c r="A13" s="4">
        <v>12</v>
      </c>
      <c r="B13" s="5" t="s">
        <v>35</v>
      </c>
      <c r="C13" s="5" t="s">
        <v>10</v>
      </c>
      <c r="D13" s="37">
        <v>146849686000</v>
      </c>
      <c r="E13" s="37">
        <v>1194236000</v>
      </c>
      <c r="F13" s="37">
        <v>461438000</v>
      </c>
      <c r="G13" s="37">
        <v>70123000</v>
      </c>
      <c r="H13" s="37">
        <v>145655450000</v>
      </c>
      <c r="I13" s="37">
        <v>145123889000</v>
      </c>
      <c r="J13" s="4">
        <v>0.99199999999999999</v>
      </c>
      <c r="K13" s="4">
        <v>0.98799999999999999</v>
      </c>
      <c r="Q13" s="1" t="s">
        <v>92</v>
      </c>
    </row>
    <row r="14" spans="1:17" ht="15" thickBot="1" x14ac:dyDescent="0.35">
      <c r="A14" s="4">
        <v>13</v>
      </c>
      <c r="B14" s="5" t="s">
        <v>36</v>
      </c>
      <c r="C14" s="5" t="s">
        <v>5</v>
      </c>
      <c r="D14" s="37">
        <v>138074000000</v>
      </c>
      <c r="E14" s="37">
        <v>2392091000</v>
      </c>
      <c r="F14" s="37">
        <v>108059000</v>
      </c>
      <c r="G14" s="37">
        <v>166876000</v>
      </c>
      <c r="H14" s="37">
        <v>135681909000</v>
      </c>
      <c r="I14" s="37">
        <v>135406974000</v>
      </c>
      <c r="J14" s="4">
        <v>0.98299999999999998</v>
      </c>
      <c r="K14" s="4">
        <v>0.98099999999999998</v>
      </c>
      <c r="Q14" s="1" t="s">
        <v>38</v>
      </c>
    </row>
    <row r="15" spans="1:17" ht="15" thickBot="1" x14ac:dyDescent="0.35">
      <c r="A15" s="4">
        <v>14</v>
      </c>
      <c r="B15" s="5" t="s">
        <v>36</v>
      </c>
      <c r="C15" s="5" t="s">
        <v>6</v>
      </c>
      <c r="D15" s="37">
        <v>137392000000</v>
      </c>
      <c r="E15" s="37">
        <v>2894917000</v>
      </c>
      <c r="F15" s="37">
        <v>109115000</v>
      </c>
      <c r="G15" s="37">
        <v>216119000</v>
      </c>
      <c r="H15" s="37">
        <v>134497083000</v>
      </c>
      <c r="I15" s="37">
        <v>134171849000</v>
      </c>
      <c r="J15" s="4">
        <v>0.97899999999999998</v>
      </c>
      <c r="K15" s="4">
        <v>0.97699999999999998</v>
      </c>
      <c r="Q15" s="1" t="s">
        <v>39</v>
      </c>
    </row>
    <row r="16" spans="1:17" ht="15" thickBot="1" x14ac:dyDescent="0.35">
      <c r="A16" s="4">
        <v>15</v>
      </c>
      <c r="B16" s="5" t="s">
        <v>36</v>
      </c>
      <c r="C16" s="5" t="s">
        <v>7</v>
      </c>
      <c r="D16" s="37">
        <v>135987000000</v>
      </c>
      <c r="E16" s="37">
        <v>3643979000</v>
      </c>
      <c r="F16" s="37">
        <v>247412000</v>
      </c>
      <c r="G16" s="37">
        <v>313082000</v>
      </c>
      <c r="H16" s="37">
        <v>132343021000</v>
      </c>
      <c r="I16" s="37">
        <v>131782527000</v>
      </c>
      <c r="J16" s="4">
        <v>0.97299999999999998</v>
      </c>
      <c r="K16" s="4">
        <v>0.96899999999999997</v>
      </c>
      <c r="Q16" s="1" t="s">
        <v>40</v>
      </c>
    </row>
    <row r="17" spans="1:17" ht="15" thickBot="1" x14ac:dyDescent="0.35">
      <c r="A17" s="4">
        <v>16</v>
      </c>
      <c r="B17" s="5" t="s">
        <v>36</v>
      </c>
      <c r="C17" s="5" t="s">
        <v>10</v>
      </c>
      <c r="D17" s="37">
        <v>135961803000</v>
      </c>
      <c r="E17" s="37">
        <v>4482700000</v>
      </c>
      <c r="F17" s="37">
        <v>203046000</v>
      </c>
      <c r="G17" s="37">
        <v>492140000</v>
      </c>
      <c r="H17" s="37">
        <v>131479103000</v>
      </c>
      <c r="I17" s="37">
        <v>130783917000</v>
      </c>
      <c r="J17" s="4">
        <v>0.96699999999999997</v>
      </c>
      <c r="K17" s="4">
        <v>0.96199999999999997</v>
      </c>
      <c r="Q17" s="1" t="s">
        <v>41</v>
      </c>
    </row>
    <row r="18" spans="1:17" ht="15" thickBot="1" x14ac:dyDescent="0.35">
      <c r="A18" s="4">
        <v>17</v>
      </c>
      <c r="B18" s="5" t="s">
        <v>37</v>
      </c>
      <c r="C18" s="5" t="s">
        <v>5</v>
      </c>
      <c r="D18" s="37">
        <v>132447000000</v>
      </c>
      <c r="E18" s="37">
        <v>238500000</v>
      </c>
      <c r="F18" s="37">
        <v>1081800000</v>
      </c>
      <c r="G18" s="37">
        <v>42100000</v>
      </c>
      <c r="H18" s="37">
        <v>132208500000</v>
      </c>
      <c r="I18" s="37">
        <v>131084600000</v>
      </c>
      <c r="J18" s="4">
        <v>0.998</v>
      </c>
      <c r="K18" s="4">
        <v>0.99</v>
      </c>
      <c r="Q18" s="1" t="s">
        <v>42</v>
      </c>
    </row>
    <row r="19" spans="1:17" ht="15" thickBot="1" x14ac:dyDescent="0.35">
      <c r="A19" s="4">
        <v>18</v>
      </c>
      <c r="B19" s="5" t="s">
        <v>37</v>
      </c>
      <c r="C19" s="5" t="s">
        <v>6</v>
      </c>
      <c r="D19" s="37">
        <v>131620000000</v>
      </c>
      <c r="E19" s="37">
        <v>274300000</v>
      </c>
      <c r="F19" s="37">
        <v>1054400000</v>
      </c>
      <c r="G19" s="37">
        <v>36500000</v>
      </c>
      <c r="H19" s="37">
        <v>131345700000</v>
      </c>
      <c r="I19" s="37">
        <v>130254800000</v>
      </c>
      <c r="J19" s="4">
        <v>0.998</v>
      </c>
      <c r="K19" s="4">
        <v>0.99</v>
      </c>
      <c r="Q19" s="1" t="s">
        <v>93</v>
      </c>
    </row>
    <row r="20" spans="1:17" ht="15" thickBot="1" x14ac:dyDescent="0.35">
      <c r="A20" s="4">
        <v>19</v>
      </c>
      <c r="B20" s="5" t="s">
        <v>37</v>
      </c>
      <c r="C20" s="5" t="s">
        <v>7</v>
      </c>
      <c r="D20" s="37">
        <v>130844000000</v>
      </c>
      <c r="E20" s="37">
        <v>342100000</v>
      </c>
      <c r="F20" s="37">
        <v>1281300000</v>
      </c>
      <c r="G20" s="37">
        <v>39800000</v>
      </c>
      <c r="H20" s="37">
        <v>130501900000</v>
      </c>
      <c r="I20" s="37">
        <v>129180800000</v>
      </c>
      <c r="J20" s="4">
        <v>0.997</v>
      </c>
      <c r="K20" s="4">
        <v>0.98699999999999999</v>
      </c>
      <c r="Q20" s="1" t="s">
        <v>94</v>
      </c>
    </row>
    <row r="21" spans="1:17" ht="15" thickBot="1" x14ac:dyDescent="0.35">
      <c r="A21" s="4">
        <v>20</v>
      </c>
      <c r="B21" s="5" t="s">
        <v>37</v>
      </c>
      <c r="C21" s="5" t="s">
        <v>10</v>
      </c>
      <c r="D21" s="37">
        <v>130474000000</v>
      </c>
      <c r="E21" s="37">
        <v>370700000</v>
      </c>
      <c r="F21" s="37">
        <v>1308900000</v>
      </c>
      <c r="G21" s="37">
        <v>33200000</v>
      </c>
      <c r="H21" s="37">
        <v>130103300000</v>
      </c>
      <c r="I21" s="37">
        <v>128761200000</v>
      </c>
      <c r="J21" s="4">
        <v>0.997</v>
      </c>
      <c r="K21" s="4">
        <v>0.98699999999999999</v>
      </c>
      <c r="Q21" s="1" t="s">
        <v>95</v>
      </c>
    </row>
    <row r="22" spans="1:17" ht="15" thickBot="1" x14ac:dyDescent="0.35">
      <c r="A22" s="4">
        <v>21</v>
      </c>
      <c r="B22" s="5" t="s">
        <v>38</v>
      </c>
      <c r="C22" s="5" t="s">
        <v>5</v>
      </c>
      <c r="D22" s="37">
        <v>100078000000</v>
      </c>
      <c r="E22" s="37">
        <v>529900000</v>
      </c>
      <c r="F22" s="37">
        <v>433448000</v>
      </c>
      <c r="G22" s="37">
        <v>20962000</v>
      </c>
      <c r="H22" s="37">
        <v>99548100000</v>
      </c>
      <c r="I22" s="37">
        <v>99093690000</v>
      </c>
      <c r="J22" s="4">
        <v>0.995</v>
      </c>
      <c r="K22" s="4">
        <v>0.99</v>
      </c>
      <c r="Q22" s="1" t="s">
        <v>43</v>
      </c>
    </row>
    <row r="23" spans="1:17" ht="15" thickBot="1" x14ac:dyDescent="0.35">
      <c r="A23" s="4">
        <v>22</v>
      </c>
      <c r="B23" s="5" t="s">
        <v>38</v>
      </c>
      <c r="C23" s="5" t="s">
        <v>6</v>
      </c>
      <c r="D23" s="37">
        <v>98975000000</v>
      </c>
      <c r="E23" s="37">
        <v>511087000</v>
      </c>
      <c r="F23" s="37">
        <v>535598000</v>
      </c>
      <c r="G23" s="37">
        <v>21547000</v>
      </c>
      <c r="H23" s="37">
        <v>98463913000</v>
      </c>
      <c r="I23" s="37">
        <v>97906768000</v>
      </c>
      <c r="J23" s="4">
        <v>0.995</v>
      </c>
      <c r="K23" s="4">
        <v>0.98899999999999999</v>
      </c>
      <c r="Q23" s="1" t="s">
        <v>44</v>
      </c>
    </row>
    <row r="24" spans="1:17" ht="15" thickBot="1" x14ac:dyDescent="0.35">
      <c r="A24" s="4">
        <v>23</v>
      </c>
      <c r="B24" s="5" t="s">
        <v>38</v>
      </c>
      <c r="C24" s="5" t="s">
        <v>7</v>
      </c>
      <c r="D24" s="37">
        <v>98375000000</v>
      </c>
      <c r="E24" s="37">
        <v>610943000</v>
      </c>
      <c r="F24" s="37">
        <v>704880000</v>
      </c>
      <c r="G24" s="37">
        <v>32057000</v>
      </c>
      <c r="H24" s="37">
        <v>97764057000</v>
      </c>
      <c r="I24" s="37">
        <v>97027120000</v>
      </c>
      <c r="J24" s="4">
        <v>0.99399999999999999</v>
      </c>
      <c r="K24" s="4">
        <v>0.98599999999999999</v>
      </c>
      <c r="Q24" s="1" t="s">
        <v>45</v>
      </c>
    </row>
    <row r="25" spans="1:17" ht="15" thickBot="1" x14ac:dyDescent="0.35">
      <c r="A25" s="4">
        <v>24</v>
      </c>
      <c r="B25" s="5" t="s">
        <v>38</v>
      </c>
      <c r="C25" s="5" t="s">
        <v>10</v>
      </c>
      <c r="D25" s="37">
        <v>98367000000</v>
      </c>
      <c r="E25" s="37">
        <v>725620000</v>
      </c>
      <c r="F25" s="37">
        <v>829253000</v>
      </c>
      <c r="G25" s="37">
        <v>27067000</v>
      </c>
      <c r="H25" s="37">
        <v>97641380000</v>
      </c>
      <c r="I25" s="37">
        <v>96785060000</v>
      </c>
      <c r="J25" s="4">
        <v>0.99299999999999999</v>
      </c>
      <c r="K25" s="4">
        <v>0.98399999999999999</v>
      </c>
      <c r="Q25" s="1" t="s">
        <v>46</v>
      </c>
    </row>
    <row r="26" spans="1:17" ht="15" thickBot="1" x14ac:dyDescent="0.35">
      <c r="A26" s="4">
        <v>25</v>
      </c>
      <c r="B26" s="5" t="s">
        <v>39</v>
      </c>
      <c r="C26" s="5" t="s">
        <v>5</v>
      </c>
      <c r="D26" s="37">
        <v>88372000000</v>
      </c>
      <c r="E26" s="37">
        <v>4518000000</v>
      </c>
      <c r="F26" s="37">
        <v>898000000</v>
      </c>
      <c r="G26" s="37">
        <v>0</v>
      </c>
      <c r="H26" s="37">
        <v>83854000000</v>
      </c>
      <c r="I26" s="37">
        <v>82956000000</v>
      </c>
      <c r="J26" s="4">
        <v>0.94899999999999995</v>
      </c>
      <c r="K26" s="4">
        <v>0.93899999999999995</v>
      </c>
      <c r="Q26" s="1" t="s">
        <v>47</v>
      </c>
    </row>
    <row r="27" spans="1:17" ht="15" thickBot="1" x14ac:dyDescent="0.35">
      <c r="A27" s="4">
        <v>26</v>
      </c>
      <c r="B27" s="5" t="s">
        <v>39</v>
      </c>
      <c r="C27" s="5" t="s">
        <v>6</v>
      </c>
      <c r="D27" s="37">
        <v>88069000000</v>
      </c>
      <c r="E27" s="37">
        <v>5229000000</v>
      </c>
      <c r="F27" s="37">
        <v>895000000</v>
      </c>
      <c r="G27" s="37">
        <v>0</v>
      </c>
      <c r="H27" s="37">
        <v>82840000000</v>
      </c>
      <c r="I27" s="37">
        <v>81945000000</v>
      </c>
      <c r="J27" s="4">
        <v>0.94099999999999995</v>
      </c>
      <c r="K27" s="4">
        <v>0.93</v>
      </c>
      <c r="Q27" s="1" t="s">
        <v>96</v>
      </c>
    </row>
    <row r="28" spans="1:17" ht="15" thickBot="1" x14ac:dyDescent="0.35">
      <c r="A28" s="4">
        <v>27</v>
      </c>
      <c r="B28" s="5" t="s">
        <v>39</v>
      </c>
      <c r="C28" s="5" t="s">
        <v>7</v>
      </c>
      <c r="D28" s="37">
        <v>87959167000</v>
      </c>
      <c r="E28" s="37">
        <v>5707000000</v>
      </c>
      <c r="F28" s="37">
        <v>808000000</v>
      </c>
      <c r="G28" s="37">
        <v>0</v>
      </c>
      <c r="H28" s="37">
        <v>82252167000</v>
      </c>
      <c r="I28" s="37">
        <v>81444167000</v>
      </c>
      <c r="J28" s="4">
        <v>0.93500000000000005</v>
      </c>
      <c r="K28" s="4">
        <v>0.92600000000000005</v>
      </c>
      <c r="Q28" s="1" t="s">
        <v>97</v>
      </c>
    </row>
    <row r="29" spans="1:17" ht="15" thickBot="1" x14ac:dyDescent="0.35">
      <c r="A29" s="4">
        <v>28</v>
      </c>
      <c r="B29" s="5" t="s">
        <v>39</v>
      </c>
      <c r="C29" s="5" t="s">
        <v>10</v>
      </c>
      <c r="D29" s="37">
        <v>87804000000</v>
      </c>
      <c r="E29" s="37">
        <v>6314000000</v>
      </c>
      <c r="F29" s="37">
        <v>819000000</v>
      </c>
      <c r="G29" s="37">
        <v>0</v>
      </c>
      <c r="H29" s="37">
        <v>81490000000</v>
      </c>
      <c r="I29" s="37">
        <v>80671000000</v>
      </c>
      <c r="J29" s="4">
        <v>0.92800000000000005</v>
      </c>
      <c r="K29" s="4">
        <v>0.91900000000000004</v>
      </c>
      <c r="Q29" s="1" t="s">
        <v>48</v>
      </c>
    </row>
    <row r="30" spans="1:17" ht="15" thickBot="1" x14ac:dyDescent="0.35">
      <c r="A30" s="4">
        <v>29</v>
      </c>
      <c r="B30" s="5" t="s">
        <v>40</v>
      </c>
      <c r="C30" s="5" t="s">
        <v>5</v>
      </c>
      <c r="D30" s="37">
        <v>58327000000</v>
      </c>
      <c r="E30" s="37">
        <v>2948900000</v>
      </c>
      <c r="F30" s="37">
        <v>512900000</v>
      </c>
      <c r="G30" s="37">
        <v>0</v>
      </c>
      <c r="H30" s="37">
        <v>55378100000</v>
      </c>
      <c r="I30" s="37">
        <v>54865200000</v>
      </c>
      <c r="J30" s="4">
        <v>0.94899999999999995</v>
      </c>
      <c r="K30" s="4">
        <v>0.94099999999999995</v>
      </c>
      <c r="Q30" s="1" t="s">
        <v>49</v>
      </c>
    </row>
    <row r="31" spans="1:17" ht="15" thickBot="1" x14ac:dyDescent="0.35">
      <c r="A31" s="4">
        <v>30</v>
      </c>
      <c r="B31" s="5" t="s">
        <v>40</v>
      </c>
      <c r="C31" s="5" t="s">
        <v>6</v>
      </c>
      <c r="D31" s="37">
        <v>58232000000</v>
      </c>
      <c r="E31" s="37">
        <v>3163900000</v>
      </c>
      <c r="F31" s="37">
        <v>548000000</v>
      </c>
      <c r="G31" s="37">
        <v>0</v>
      </c>
      <c r="H31" s="37">
        <v>55068100000</v>
      </c>
      <c r="I31" s="37">
        <v>54520100000</v>
      </c>
      <c r="J31" s="4">
        <v>0.94599999999999995</v>
      </c>
      <c r="K31" s="4">
        <v>0.93600000000000005</v>
      </c>
      <c r="Q31" s="1" t="s">
        <v>98</v>
      </c>
    </row>
    <row r="32" spans="1:17" ht="15" thickBot="1" x14ac:dyDescent="0.35">
      <c r="A32" s="4">
        <v>31</v>
      </c>
      <c r="B32" s="5" t="s">
        <v>40</v>
      </c>
      <c r="C32" s="5" t="s">
        <v>7</v>
      </c>
      <c r="D32" s="37">
        <v>57900000000</v>
      </c>
      <c r="E32" s="37">
        <v>3651700000</v>
      </c>
      <c r="F32" s="37">
        <v>645100000</v>
      </c>
      <c r="G32" s="37">
        <v>0</v>
      </c>
      <c r="H32" s="37">
        <v>54248300000</v>
      </c>
      <c r="I32" s="37">
        <v>53603200000</v>
      </c>
      <c r="J32" s="4">
        <v>0.93700000000000006</v>
      </c>
      <c r="K32" s="4">
        <v>0.92600000000000005</v>
      </c>
      <c r="Q32" s="1" t="s">
        <v>99</v>
      </c>
    </row>
    <row r="33" spans="1:17" ht="15" thickBot="1" x14ac:dyDescent="0.35">
      <c r="A33" s="4">
        <v>32</v>
      </c>
      <c r="B33" s="5" t="s">
        <v>40</v>
      </c>
      <c r="C33" s="5" t="s">
        <v>10</v>
      </c>
      <c r="D33" s="37">
        <v>57244000000</v>
      </c>
      <c r="E33" s="37">
        <v>3789200000</v>
      </c>
      <c r="F33" s="37">
        <v>669100000</v>
      </c>
      <c r="G33" s="37">
        <v>0</v>
      </c>
      <c r="H33" s="37">
        <v>53454800000</v>
      </c>
      <c r="I33" s="37">
        <v>52785700000</v>
      </c>
      <c r="J33" s="4">
        <v>0.93400000000000005</v>
      </c>
      <c r="K33" s="4">
        <v>0.92200000000000004</v>
      </c>
      <c r="Q33" s="1" t="s">
        <v>100</v>
      </c>
    </row>
    <row r="34" spans="1:17" ht="15" thickBot="1" x14ac:dyDescent="0.35">
      <c r="A34" s="4">
        <v>33</v>
      </c>
      <c r="B34" s="5" t="s">
        <v>41</v>
      </c>
      <c r="C34" s="5" t="s">
        <v>5</v>
      </c>
      <c r="D34" s="37">
        <v>56098000000</v>
      </c>
      <c r="E34" s="37">
        <v>1662000000</v>
      </c>
      <c r="F34" s="37">
        <v>1139000000</v>
      </c>
      <c r="G34" s="37">
        <v>0</v>
      </c>
      <c r="H34" s="37">
        <v>54436000000</v>
      </c>
      <c r="I34" s="37">
        <v>53297000000</v>
      </c>
      <c r="J34" s="4">
        <v>0.97</v>
      </c>
      <c r="K34" s="4">
        <v>0.95</v>
      </c>
      <c r="Q34" s="1" t="s">
        <v>101</v>
      </c>
    </row>
    <row r="35" spans="1:17" ht="15" thickBot="1" x14ac:dyDescent="0.35">
      <c r="A35" s="4">
        <v>34</v>
      </c>
      <c r="B35" s="5" t="s">
        <v>41</v>
      </c>
      <c r="C35" s="5" t="s">
        <v>6</v>
      </c>
      <c r="D35" s="37">
        <v>55870000000</v>
      </c>
      <c r="E35" s="37">
        <v>1531000000</v>
      </c>
      <c r="F35" s="37">
        <v>1096000000</v>
      </c>
      <c r="G35" s="37">
        <v>0</v>
      </c>
      <c r="H35" s="37">
        <v>54339000000</v>
      </c>
      <c r="I35" s="37">
        <v>53243000000</v>
      </c>
      <c r="J35" s="4">
        <v>0.97299999999999998</v>
      </c>
      <c r="K35" s="4">
        <v>0.95299999999999996</v>
      </c>
      <c r="Q35" s="1" t="s">
        <v>102</v>
      </c>
    </row>
    <row r="36" spans="1:17" ht="15" thickBot="1" x14ac:dyDescent="0.35">
      <c r="A36" s="4">
        <v>35</v>
      </c>
      <c r="B36" s="5" t="s">
        <v>41</v>
      </c>
      <c r="C36" s="5" t="s">
        <v>7</v>
      </c>
      <c r="D36" s="37">
        <v>55656000000</v>
      </c>
      <c r="E36" s="37">
        <v>1525000000</v>
      </c>
      <c r="F36" s="37">
        <v>1129000000</v>
      </c>
      <c r="G36" s="37">
        <v>0</v>
      </c>
      <c r="H36" s="37">
        <v>54131000000</v>
      </c>
      <c r="I36" s="37">
        <v>53002000000</v>
      </c>
      <c r="J36" s="4">
        <v>0.97299999999999998</v>
      </c>
      <c r="K36" s="4">
        <v>0.95199999999999996</v>
      </c>
      <c r="Q36" s="1" t="s">
        <v>50</v>
      </c>
    </row>
    <row r="37" spans="1:17" ht="15" thickBot="1" x14ac:dyDescent="0.35">
      <c r="A37" s="4">
        <v>36</v>
      </c>
      <c r="B37" s="5" t="s">
        <v>41</v>
      </c>
      <c r="C37" s="5" t="s">
        <v>10</v>
      </c>
      <c r="D37" s="37">
        <v>55632000000</v>
      </c>
      <c r="E37" s="37">
        <v>1585000000</v>
      </c>
      <c r="F37" s="37">
        <v>1114000000</v>
      </c>
      <c r="G37" s="37">
        <v>0</v>
      </c>
      <c r="H37" s="37">
        <v>54047000000</v>
      </c>
      <c r="I37" s="37">
        <v>52933000000</v>
      </c>
      <c r="J37" s="4">
        <v>0.97199999999999998</v>
      </c>
      <c r="K37" s="4">
        <v>0.95099999999999996</v>
      </c>
      <c r="Q37" s="1" t="s">
        <v>103</v>
      </c>
    </row>
    <row r="38" spans="1:17" ht="15" thickBot="1" x14ac:dyDescent="0.35">
      <c r="A38" s="4">
        <v>37</v>
      </c>
      <c r="B38" s="5" t="s">
        <v>42</v>
      </c>
      <c r="C38" s="5" t="s">
        <v>5</v>
      </c>
      <c r="D38" s="37">
        <v>55438000000</v>
      </c>
      <c r="E38" s="37">
        <v>3271000000</v>
      </c>
      <c r="F38" s="37">
        <v>486000000</v>
      </c>
      <c r="G38" s="37">
        <v>249000000</v>
      </c>
      <c r="H38" s="37">
        <v>52167000000</v>
      </c>
      <c r="I38" s="37">
        <v>51432000000</v>
      </c>
      <c r="J38" s="4">
        <v>0.94099999999999995</v>
      </c>
      <c r="K38" s="4">
        <v>0.92800000000000005</v>
      </c>
      <c r="Q38" s="1" t="s">
        <v>51</v>
      </c>
    </row>
    <row r="39" spans="1:17" ht="15" thickBot="1" x14ac:dyDescent="0.35">
      <c r="A39" s="4">
        <v>38</v>
      </c>
      <c r="B39" s="5" t="s">
        <v>42</v>
      </c>
      <c r="C39" s="5" t="s">
        <v>6</v>
      </c>
      <c r="D39" s="37">
        <v>55355000000</v>
      </c>
      <c r="E39" s="37">
        <v>7300000000</v>
      </c>
      <c r="F39" s="37">
        <v>806000000</v>
      </c>
      <c r="G39" s="37">
        <v>1873000000</v>
      </c>
      <c r="H39" s="37">
        <v>48055000000</v>
      </c>
      <c r="I39" s="37">
        <v>45376000000</v>
      </c>
      <c r="J39" s="4">
        <v>0.86799999999999999</v>
      </c>
      <c r="K39" s="4">
        <v>0.82</v>
      </c>
      <c r="Q39" s="1" t="s">
        <v>52</v>
      </c>
    </row>
    <row r="40" spans="1:17" ht="15" thickBot="1" x14ac:dyDescent="0.35">
      <c r="A40" s="4">
        <v>39</v>
      </c>
      <c r="B40" s="5" t="s">
        <v>43</v>
      </c>
      <c r="C40" s="5" t="s">
        <v>5</v>
      </c>
      <c r="D40" s="37">
        <v>20673000000</v>
      </c>
      <c r="E40" s="37">
        <v>683579000</v>
      </c>
      <c r="F40" s="37">
        <v>2047847000</v>
      </c>
      <c r="G40" s="37">
        <v>0</v>
      </c>
      <c r="H40" s="37">
        <v>19989421000</v>
      </c>
      <c r="I40" s="37">
        <v>17941574000</v>
      </c>
      <c r="J40" s="4">
        <v>0.96699999999999997</v>
      </c>
      <c r="K40" s="4">
        <v>0.86799999999999999</v>
      </c>
      <c r="Q40" s="1" t="s">
        <v>53</v>
      </c>
    </row>
    <row r="41" spans="1:17" ht="15" thickBot="1" x14ac:dyDescent="0.35">
      <c r="A41" s="4">
        <v>40</v>
      </c>
      <c r="B41" s="5" t="s">
        <v>43</v>
      </c>
      <c r="C41" s="5" t="s">
        <v>6</v>
      </c>
      <c r="D41" s="37">
        <v>20638000000</v>
      </c>
      <c r="E41" s="37">
        <v>968428000</v>
      </c>
      <c r="F41" s="37">
        <v>2764851000</v>
      </c>
      <c r="G41" s="37">
        <v>0</v>
      </c>
      <c r="H41" s="37">
        <v>19669572000</v>
      </c>
      <c r="I41" s="37">
        <v>16904721000</v>
      </c>
      <c r="J41" s="4">
        <v>0.95299999999999996</v>
      </c>
      <c r="K41" s="4">
        <v>0.81899999999999995</v>
      </c>
      <c r="Q41" s="1" t="s">
        <v>54</v>
      </c>
    </row>
    <row r="42" spans="1:17" ht="15" thickBot="1" x14ac:dyDescent="0.35">
      <c r="A42" s="4">
        <v>41</v>
      </c>
      <c r="B42" s="5" t="s">
        <v>43</v>
      </c>
      <c r="C42" s="5" t="s">
        <v>7</v>
      </c>
      <c r="D42" s="37">
        <v>20563100000</v>
      </c>
      <c r="E42" s="37">
        <v>1289270000</v>
      </c>
      <c r="F42" s="37">
        <v>3437032000</v>
      </c>
      <c r="G42" s="37">
        <v>0</v>
      </c>
      <c r="H42" s="37">
        <v>19273830000</v>
      </c>
      <c r="I42" s="37">
        <v>15836798000</v>
      </c>
      <c r="J42" s="4">
        <v>0.93700000000000006</v>
      </c>
      <c r="K42" s="4">
        <v>0.77</v>
      </c>
      <c r="Q42" s="1" t="s">
        <v>55</v>
      </c>
    </row>
    <row r="43" spans="1:17" ht="15" thickBot="1" x14ac:dyDescent="0.35">
      <c r="A43" s="4">
        <v>42</v>
      </c>
      <c r="B43" s="5" t="s">
        <v>43</v>
      </c>
      <c r="C43" s="5" t="s">
        <v>10</v>
      </c>
      <c r="D43" s="37">
        <v>20425000000</v>
      </c>
      <c r="E43" s="37">
        <v>1654548000</v>
      </c>
      <c r="F43" s="37">
        <v>3951445000</v>
      </c>
      <c r="G43" s="37">
        <v>0</v>
      </c>
      <c r="H43" s="37">
        <v>18770452000</v>
      </c>
      <c r="I43" s="37">
        <v>14819007000</v>
      </c>
      <c r="J43" s="4">
        <v>0.91900000000000004</v>
      </c>
      <c r="K43" s="4">
        <v>0.72599999999999998</v>
      </c>
      <c r="Q43" s="1" t="s">
        <v>56</v>
      </c>
    </row>
    <row r="44" spans="1:17" ht="15" thickBot="1" x14ac:dyDescent="0.35">
      <c r="A44" s="4">
        <v>43</v>
      </c>
      <c r="B44" s="5" t="s">
        <v>44</v>
      </c>
      <c r="C44" s="5" t="s">
        <v>5</v>
      </c>
      <c r="D44" s="37">
        <v>20421000000</v>
      </c>
      <c r="E44" s="37">
        <v>19167000000</v>
      </c>
      <c r="F44" s="37">
        <v>11802000000</v>
      </c>
      <c r="G44" s="37">
        <v>395000000</v>
      </c>
      <c r="H44" s="37">
        <v>1254000000</v>
      </c>
      <c r="I44" s="37">
        <v>-10943000000</v>
      </c>
      <c r="J44" s="4">
        <v>6.0999999999999999E-2</v>
      </c>
      <c r="K44" s="4">
        <v>-0.53600000000000003</v>
      </c>
      <c r="Q44" s="1" t="s">
        <v>57</v>
      </c>
    </row>
    <row r="45" spans="1:17" ht="15" thickBot="1" x14ac:dyDescent="0.35">
      <c r="A45" s="4">
        <v>44</v>
      </c>
      <c r="B45" s="5" t="s">
        <v>44</v>
      </c>
      <c r="C45" s="5" t="s">
        <v>6</v>
      </c>
      <c r="D45" s="37">
        <v>20405000000</v>
      </c>
      <c r="E45" s="37">
        <v>19373000000</v>
      </c>
      <c r="F45" s="37">
        <v>11437000000</v>
      </c>
      <c r="G45" s="37">
        <v>275000000</v>
      </c>
      <c r="H45" s="37">
        <v>1032000000</v>
      </c>
      <c r="I45" s="37">
        <v>-10680000000</v>
      </c>
      <c r="J45" s="4">
        <v>5.0999999999999997E-2</v>
      </c>
      <c r="K45" s="4">
        <v>-0.52300000000000002</v>
      </c>
      <c r="Q45" s="1" t="s">
        <v>58</v>
      </c>
    </row>
    <row r="46" spans="1:17" ht="15" thickBot="1" x14ac:dyDescent="0.35">
      <c r="A46" s="4">
        <v>45</v>
      </c>
      <c r="B46" s="5" t="s">
        <v>44</v>
      </c>
      <c r="C46" s="5" t="s">
        <v>7</v>
      </c>
      <c r="D46" s="37">
        <v>20368562000</v>
      </c>
      <c r="E46" s="37">
        <v>19480000000</v>
      </c>
      <c r="F46" s="37">
        <v>11861000000</v>
      </c>
      <c r="G46" s="37">
        <v>359000000</v>
      </c>
      <c r="H46" s="37">
        <v>888562000</v>
      </c>
      <c r="I46" s="37">
        <v>-11331438000</v>
      </c>
      <c r="J46" s="4">
        <v>4.3999999999999997E-2</v>
      </c>
      <c r="K46" s="4">
        <v>-0.55600000000000005</v>
      </c>
      <c r="Q46" s="1" t="s">
        <v>59</v>
      </c>
    </row>
    <row r="47" spans="1:17" ht="15" thickBot="1" x14ac:dyDescent="0.35">
      <c r="A47" s="4">
        <v>46</v>
      </c>
      <c r="B47" s="5" t="s">
        <v>44</v>
      </c>
      <c r="C47" s="5" t="s">
        <v>10</v>
      </c>
      <c r="D47" s="37">
        <v>20247000000</v>
      </c>
      <c r="E47" s="37">
        <v>18287000000</v>
      </c>
      <c r="F47" s="37">
        <v>11433000000</v>
      </c>
      <c r="G47" s="37">
        <v>303000000</v>
      </c>
      <c r="H47" s="37">
        <v>1960000000</v>
      </c>
      <c r="I47" s="37">
        <v>-9776000000</v>
      </c>
      <c r="J47" s="4">
        <v>9.7000000000000003E-2</v>
      </c>
      <c r="K47" s="4">
        <v>-0.48299999999999998</v>
      </c>
      <c r="Q47" s="1" t="s">
        <v>60</v>
      </c>
    </row>
    <row r="48" spans="1:17" ht="15" thickBot="1" x14ac:dyDescent="0.35">
      <c r="A48" s="4">
        <v>47</v>
      </c>
      <c r="B48" s="5" t="s">
        <v>45</v>
      </c>
      <c r="C48" s="5" t="s">
        <v>5</v>
      </c>
      <c r="D48" s="37">
        <v>20170000000</v>
      </c>
      <c r="E48" s="37">
        <v>3282301000</v>
      </c>
      <c r="F48" s="37">
        <v>194207000</v>
      </c>
      <c r="G48" s="37">
        <v>137058000</v>
      </c>
      <c r="H48" s="37">
        <v>16887699000</v>
      </c>
      <c r="I48" s="37">
        <v>16556434000</v>
      </c>
      <c r="J48" s="4">
        <v>0.83699999999999997</v>
      </c>
      <c r="K48" s="4">
        <v>0.82099999999999995</v>
      </c>
      <c r="Q48" s="1" t="s">
        <v>61</v>
      </c>
    </row>
    <row r="49" spans="1:17" ht="15" thickBot="1" x14ac:dyDescent="0.35">
      <c r="A49" s="4">
        <v>48</v>
      </c>
      <c r="B49" s="5" t="s">
        <v>45</v>
      </c>
      <c r="C49" s="5" t="s">
        <v>6</v>
      </c>
      <c r="D49" s="37">
        <v>20100000000</v>
      </c>
      <c r="E49" s="37">
        <v>3575631000</v>
      </c>
      <c r="F49" s="37">
        <v>187244000</v>
      </c>
      <c r="G49" s="37">
        <v>182242000</v>
      </c>
      <c r="H49" s="37">
        <v>16524369000</v>
      </c>
      <c r="I49" s="37">
        <v>16154883000</v>
      </c>
      <c r="J49" s="4">
        <v>0.82199999999999995</v>
      </c>
      <c r="K49" s="4">
        <v>0.80400000000000005</v>
      </c>
      <c r="Q49" s="1" t="s">
        <v>62</v>
      </c>
    </row>
    <row r="50" spans="1:17" ht="15" thickBot="1" x14ac:dyDescent="0.35">
      <c r="A50" s="4">
        <v>49</v>
      </c>
      <c r="B50" s="5" t="s">
        <v>46</v>
      </c>
      <c r="C50" s="5" t="s">
        <v>5</v>
      </c>
      <c r="D50" s="37">
        <v>19540000000</v>
      </c>
      <c r="E50" s="37">
        <v>4278241000</v>
      </c>
      <c r="F50" s="37">
        <v>1557646000</v>
      </c>
      <c r="G50" s="37">
        <v>149089000</v>
      </c>
      <c r="H50" s="37">
        <v>15261759000</v>
      </c>
      <c r="I50" s="37">
        <v>13555024000</v>
      </c>
      <c r="J50" s="4">
        <v>0.78100000000000003</v>
      </c>
      <c r="K50" s="4">
        <v>0.69399999999999995</v>
      </c>
      <c r="Q50" s="1" t="s">
        <v>63</v>
      </c>
    </row>
    <row r="51" spans="1:17" ht="15" thickBot="1" x14ac:dyDescent="0.35">
      <c r="A51" s="4">
        <v>50</v>
      </c>
      <c r="B51" s="5" t="s">
        <v>46</v>
      </c>
      <c r="C51" s="5" t="s">
        <v>6</v>
      </c>
      <c r="D51" s="37">
        <v>19429273000</v>
      </c>
      <c r="E51" s="37">
        <v>5265500000</v>
      </c>
      <c r="F51" s="37">
        <v>1727600000</v>
      </c>
      <c r="G51" s="37">
        <v>172200000</v>
      </c>
      <c r="H51" s="37">
        <v>14163773000</v>
      </c>
      <c r="I51" s="37">
        <v>12263973000</v>
      </c>
      <c r="J51" s="4">
        <v>0.72899999999999998</v>
      </c>
      <c r="K51" s="4">
        <v>0.63100000000000001</v>
      </c>
      <c r="Q51" s="1" t="s">
        <v>64</v>
      </c>
    </row>
    <row r="52" spans="1:17" ht="15" thickBot="1" x14ac:dyDescent="0.35">
      <c r="A52" s="4">
        <v>51</v>
      </c>
      <c r="B52" s="5" t="s">
        <v>46</v>
      </c>
      <c r="C52" s="5" t="s">
        <v>7</v>
      </c>
      <c r="D52" s="37">
        <v>19391400000</v>
      </c>
      <c r="E52" s="37">
        <v>6141100000</v>
      </c>
      <c r="F52" s="37">
        <v>2037000000</v>
      </c>
      <c r="G52" s="37">
        <v>199700000</v>
      </c>
      <c r="H52" s="37">
        <v>13250300000</v>
      </c>
      <c r="I52" s="37">
        <v>11013600000</v>
      </c>
      <c r="J52" s="4">
        <v>0.68300000000000005</v>
      </c>
      <c r="K52" s="4">
        <v>0.56799999999999995</v>
      </c>
      <c r="Q52" s="1" t="s">
        <v>65</v>
      </c>
    </row>
    <row r="53" spans="1:17" ht="15" thickBot="1" x14ac:dyDescent="0.35">
      <c r="A53" s="4">
        <v>52</v>
      </c>
      <c r="B53" s="5" t="s">
        <v>46</v>
      </c>
      <c r="C53" s="5" t="s">
        <v>10</v>
      </c>
      <c r="D53" s="37">
        <v>19312000000</v>
      </c>
      <c r="E53" s="37">
        <v>7440200000</v>
      </c>
      <c r="F53" s="37">
        <v>2508600000</v>
      </c>
      <c r="G53" s="37">
        <v>325200000</v>
      </c>
      <c r="H53" s="37">
        <v>11871800000</v>
      </c>
      <c r="I53" s="37">
        <v>9038000000</v>
      </c>
      <c r="J53" s="4">
        <v>0.61499999999999999</v>
      </c>
      <c r="K53" s="4">
        <v>0.46800000000000003</v>
      </c>
      <c r="Q53" s="1" t="s">
        <v>66</v>
      </c>
    </row>
    <row r="54" spans="1:17" ht="15" thickBot="1" x14ac:dyDescent="0.35">
      <c r="A54" s="4">
        <v>53</v>
      </c>
      <c r="B54" s="5" t="s">
        <v>47</v>
      </c>
      <c r="C54" s="5" t="s">
        <v>5</v>
      </c>
      <c r="D54" s="37">
        <v>19279000000</v>
      </c>
      <c r="E54" s="37">
        <v>502795000</v>
      </c>
      <c r="F54" s="37">
        <v>1476916000</v>
      </c>
      <c r="G54" s="37">
        <v>41668000</v>
      </c>
      <c r="H54" s="37">
        <v>18776205000</v>
      </c>
      <c r="I54" s="37">
        <v>17257621000</v>
      </c>
      <c r="J54" s="4">
        <v>0.97399999999999998</v>
      </c>
      <c r="K54" s="4">
        <v>0.89500000000000002</v>
      </c>
      <c r="Q54" s="1" t="s">
        <v>104</v>
      </c>
    </row>
    <row r="55" spans="1:17" ht="15" thickBot="1" x14ac:dyDescent="0.35">
      <c r="A55" s="4">
        <v>54</v>
      </c>
      <c r="B55" s="5" t="s">
        <v>47</v>
      </c>
      <c r="C55" s="5" t="s">
        <v>6</v>
      </c>
      <c r="D55" s="37">
        <v>19261000000</v>
      </c>
      <c r="E55" s="37">
        <v>620219000</v>
      </c>
      <c r="F55" s="37">
        <v>1600187000</v>
      </c>
      <c r="G55" s="37">
        <v>39577000</v>
      </c>
      <c r="H55" s="37">
        <v>18640781000</v>
      </c>
      <c r="I55" s="37">
        <v>17001017000</v>
      </c>
      <c r="J55" s="4">
        <v>0.96799999999999997</v>
      </c>
      <c r="K55" s="4">
        <v>0.88300000000000001</v>
      </c>
      <c r="Q55" s="1" t="s">
        <v>67</v>
      </c>
    </row>
    <row r="56" spans="1:17" ht="15" thickBot="1" x14ac:dyDescent="0.35">
      <c r="A56" s="4">
        <v>55</v>
      </c>
      <c r="B56" s="5" t="s">
        <v>47</v>
      </c>
      <c r="C56" s="5" t="s">
        <v>7</v>
      </c>
      <c r="D56" s="37">
        <v>19221000000</v>
      </c>
      <c r="E56" s="37">
        <v>614364000</v>
      </c>
      <c r="F56" s="37">
        <v>1538027000</v>
      </c>
      <c r="G56" s="37">
        <v>41595000</v>
      </c>
      <c r="H56" s="37">
        <v>18606636000</v>
      </c>
      <c r="I56" s="37">
        <v>17027014000</v>
      </c>
      <c r="J56" s="4">
        <v>0.96799999999999997</v>
      </c>
      <c r="K56" s="4">
        <v>0.88600000000000001</v>
      </c>
      <c r="Q56" s="1" t="s">
        <v>68</v>
      </c>
    </row>
    <row r="57" spans="1:17" ht="15" thickBot="1" x14ac:dyDescent="0.35">
      <c r="A57" s="4">
        <v>56</v>
      </c>
      <c r="B57" s="5" t="s">
        <v>47</v>
      </c>
      <c r="C57" s="5" t="s">
        <v>10</v>
      </c>
      <c r="D57" s="37">
        <v>19221000000</v>
      </c>
      <c r="E57" s="37">
        <v>559541000</v>
      </c>
      <c r="F57" s="37">
        <v>1620006000</v>
      </c>
      <c r="G57" s="37">
        <v>29173000</v>
      </c>
      <c r="H57" s="37">
        <v>18661459000</v>
      </c>
      <c r="I57" s="37">
        <v>17012280000</v>
      </c>
      <c r="J57" s="4">
        <v>0.97099999999999997</v>
      </c>
      <c r="K57" s="4">
        <v>0.88500000000000001</v>
      </c>
      <c r="Q57" s="1" t="s">
        <v>69</v>
      </c>
    </row>
    <row r="58" spans="1:17" ht="15" thickBot="1" x14ac:dyDescent="0.35">
      <c r="A58" s="4">
        <v>57</v>
      </c>
      <c r="B58" s="5" t="s">
        <v>48</v>
      </c>
      <c r="C58" s="5" t="s">
        <v>5</v>
      </c>
      <c r="D58" s="37">
        <v>15742000000</v>
      </c>
      <c r="E58" s="37">
        <v>1388000000</v>
      </c>
      <c r="F58" s="37">
        <v>1078000000</v>
      </c>
      <c r="G58" s="37">
        <v>30000000</v>
      </c>
      <c r="H58" s="37">
        <v>14354000000</v>
      </c>
      <c r="I58" s="37">
        <v>13246000000</v>
      </c>
      <c r="J58" s="4">
        <v>0.91200000000000003</v>
      </c>
      <c r="K58" s="4">
        <v>0.84099999999999997</v>
      </c>
      <c r="Q58" s="1" t="s">
        <v>70</v>
      </c>
    </row>
    <row r="59" spans="1:17" ht="15" thickBot="1" x14ac:dyDescent="0.35">
      <c r="A59" s="4">
        <v>58</v>
      </c>
      <c r="B59" s="5" t="s">
        <v>48</v>
      </c>
      <c r="C59" s="5" t="s">
        <v>6</v>
      </c>
      <c r="D59" s="37">
        <v>15724000000</v>
      </c>
      <c r="E59" s="37">
        <v>1347000000</v>
      </c>
      <c r="F59" s="37">
        <v>1055000000</v>
      </c>
      <c r="G59" s="37">
        <v>16000000</v>
      </c>
      <c r="H59" s="37">
        <v>14377000000</v>
      </c>
      <c r="I59" s="37">
        <v>13306000000</v>
      </c>
      <c r="J59" s="4">
        <v>0.91400000000000003</v>
      </c>
      <c r="K59" s="4">
        <v>0.84599999999999997</v>
      </c>
      <c r="Q59" s="1" t="s">
        <v>71</v>
      </c>
    </row>
    <row r="60" spans="1:17" ht="15" thickBot="1" x14ac:dyDescent="0.35">
      <c r="A60" s="4">
        <v>59</v>
      </c>
      <c r="B60" s="5" t="s">
        <v>48</v>
      </c>
      <c r="C60" s="5" t="s">
        <v>7</v>
      </c>
      <c r="D60" s="37">
        <v>15714000000</v>
      </c>
      <c r="E60" s="37">
        <v>1429000000</v>
      </c>
      <c r="F60" s="37">
        <v>1030000000</v>
      </c>
      <c r="G60" s="37">
        <v>14000000</v>
      </c>
      <c r="H60" s="37">
        <v>14285000000</v>
      </c>
      <c r="I60" s="37">
        <v>13241000000</v>
      </c>
      <c r="J60" s="4">
        <v>0.90900000000000003</v>
      </c>
      <c r="K60" s="4">
        <v>0.84299999999999997</v>
      </c>
      <c r="Q60" s="1" t="s">
        <v>105</v>
      </c>
    </row>
    <row r="61" spans="1:17" ht="15" thickBot="1" x14ac:dyDescent="0.35">
      <c r="A61" s="4">
        <v>60</v>
      </c>
      <c r="B61" s="5" t="s">
        <v>48</v>
      </c>
      <c r="C61" s="5" t="s">
        <v>10</v>
      </c>
      <c r="D61" s="37">
        <v>15651000000</v>
      </c>
      <c r="E61" s="37">
        <v>1354000000</v>
      </c>
      <c r="F61" s="37">
        <v>1028000000</v>
      </c>
      <c r="G61" s="37">
        <v>7000000</v>
      </c>
      <c r="H61" s="37">
        <v>14297000000</v>
      </c>
      <c r="I61" s="37">
        <v>13262000000</v>
      </c>
      <c r="J61" s="4">
        <v>0.91300000000000003</v>
      </c>
      <c r="K61" s="4">
        <v>0.84699999999999998</v>
      </c>
      <c r="Q61" s="1" t="s">
        <v>72</v>
      </c>
    </row>
    <row r="62" spans="1:17" ht="15" thickBot="1" x14ac:dyDescent="0.35">
      <c r="A62" s="4">
        <v>61</v>
      </c>
      <c r="B62" s="5" t="s">
        <v>49</v>
      </c>
      <c r="C62" s="5" t="s">
        <v>5</v>
      </c>
      <c r="D62" s="37">
        <v>15598000000</v>
      </c>
      <c r="E62" s="37">
        <v>1492000000</v>
      </c>
      <c r="F62" s="37">
        <v>3260000000</v>
      </c>
      <c r="G62" s="37">
        <v>136000000</v>
      </c>
      <c r="H62" s="37">
        <v>14106000000</v>
      </c>
      <c r="I62" s="37">
        <v>10710000000</v>
      </c>
      <c r="J62" s="4">
        <v>0.90400000000000003</v>
      </c>
      <c r="K62" s="4">
        <v>0.68700000000000006</v>
      </c>
      <c r="Q62" s="1" t="s">
        <v>73</v>
      </c>
    </row>
    <row r="63" spans="1:17" ht="15" thickBot="1" x14ac:dyDescent="0.35">
      <c r="A63" s="4">
        <v>62</v>
      </c>
      <c r="B63" s="5" t="s">
        <v>49</v>
      </c>
      <c r="C63" s="5" t="s">
        <v>6</v>
      </c>
      <c r="D63" s="37">
        <v>15499000000</v>
      </c>
      <c r="E63" s="37">
        <v>1663000000</v>
      </c>
      <c r="F63" s="37">
        <v>3593000000</v>
      </c>
      <c r="G63" s="37">
        <v>75000000</v>
      </c>
      <c r="H63" s="37">
        <v>13836000000</v>
      </c>
      <c r="I63" s="37">
        <v>10168000000</v>
      </c>
      <c r="J63" s="4">
        <v>0.89300000000000002</v>
      </c>
      <c r="K63" s="4">
        <v>0.65600000000000003</v>
      </c>
      <c r="Q63" s="1" t="s">
        <v>74</v>
      </c>
    </row>
    <row r="64" spans="1:17" ht="15" thickBot="1" x14ac:dyDescent="0.35">
      <c r="A64" s="4">
        <v>63</v>
      </c>
      <c r="B64" s="5" t="s">
        <v>49</v>
      </c>
      <c r="C64" s="5" t="s">
        <v>7</v>
      </c>
      <c r="D64" s="37">
        <v>15498400000</v>
      </c>
      <c r="E64" s="37">
        <v>1771000000</v>
      </c>
      <c r="F64" s="37">
        <v>3660000000</v>
      </c>
      <c r="G64" s="37">
        <v>41000000</v>
      </c>
      <c r="H64" s="37">
        <v>13727400000</v>
      </c>
      <c r="I64" s="37">
        <v>10026400000</v>
      </c>
      <c r="J64" s="4">
        <v>0.88600000000000001</v>
      </c>
      <c r="K64" s="4">
        <v>0.64700000000000002</v>
      </c>
      <c r="Q64" s="1" t="s">
        <v>106</v>
      </c>
    </row>
    <row r="65" spans="1:17" ht="15" thickBot="1" x14ac:dyDescent="0.35">
      <c r="A65" s="4">
        <v>64</v>
      </c>
      <c r="B65" s="5" t="s">
        <v>49</v>
      </c>
      <c r="C65" s="5" t="s">
        <v>10</v>
      </c>
      <c r="D65" s="37">
        <v>15456000000</v>
      </c>
      <c r="E65" s="37">
        <v>2007000000</v>
      </c>
      <c r="F65" s="37">
        <v>3499000000</v>
      </c>
      <c r="G65" s="37">
        <v>34000000</v>
      </c>
      <c r="H65" s="37">
        <v>13449000000</v>
      </c>
      <c r="I65" s="37">
        <v>9916000000</v>
      </c>
      <c r="J65" s="4">
        <v>0.87</v>
      </c>
      <c r="K65" s="4">
        <v>0.64200000000000002</v>
      </c>
      <c r="Q65" s="1" t="s">
        <v>107</v>
      </c>
    </row>
    <row r="66" spans="1:17" ht="15" thickBot="1" x14ac:dyDescent="0.35">
      <c r="A66" s="4">
        <v>65</v>
      </c>
      <c r="B66" s="5" t="s">
        <v>50</v>
      </c>
      <c r="C66" s="5" t="s">
        <v>5</v>
      </c>
      <c r="D66" s="37">
        <v>12951000000</v>
      </c>
      <c r="E66" s="37">
        <v>1875000000</v>
      </c>
      <c r="F66" s="37">
        <v>1778000000</v>
      </c>
      <c r="G66" s="37">
        <v>0</v>
      </c>
      <c r="H66" s="37">
        <v>11076000000</v>
      </c>
      <c r="I66" s="37">
        <v>9298000000</v>
      </c>
      <c r="J66" s="4">
        <v>0.85499999999999998</v>
      </c>
      <c r="K66" s="4">
        <v>0.71799999999999997</v>
      </c>
      <c r="Q66" s="1" t="s">
        <v>108</v>
      </c>
    </row>
    <row r="67" spans="1:17" ht="15" thickBot="1" x14ac:dyDescent="0.35">
      <c r="A67" s="4">
        <v>66</v>
      </c>
      <c r="B67" s="5" t="s">
        <v>50</v>
      </c>
      <c r="C67" s="5" t="s">
        <v>6</v>
      </c>
      <c r="D67" s="37">
        <v>12919000000</v>
      </c>
      <c r="E67" s="37">
        <v>2153000000</v>
      </c>
      <c r="F67" s="37">
        <v>2653000000</v>
      </c>
      <c r="G67" s="37">
        <v>0</v>
      </c>
      <c r="H67" s="37">
        <v>10766000000</v>
      </c>
      <c r="I67" s="37">
        <v>8113000000</v>
      </c>
      <c r="J67" s="4">
        <v>0.83299999999999996</v>
      </c>
      <c r="K67" s="4">
        <v>0.628</v>
      </c>
      <c r="Q67" s="1" t="s">
        <v>109</v>
      </c>
    </row>
    <row r="68" spans="1:17" ht="15" thickBot="1" x14ac:dyDescent="0.35">
      <c r="A68" s="4">
        <v>67</v>
      </c>
      <c r="B68" s="5" t="s">
        <v>50</v>
      </c>
      <c r="C68" s="5" t="s">
        <v>7</v>
      </c>
      <c r="D68" s="37">
        <v>12917000000</v>
      </c>
      <c r="E68" s="37">
        <v>2867000000</v>
      </c>
      <c r="F68" s="37">
        <v>4020000000</v>
      </c>
      <c r="G68" s="37">
        <v>0</v>
      </c>
      <c r="H68" s="37">
        <v>10050000000</v>
      </c>
      <c r="I68" s="37">
        <v>6030000000</v>
      </c>
      <c r="J68" s="4">
        <v>0.77800000000000002</v>
      </c>
      <c r="K68" s="4">
        <v>0.46700000000000003</v>
      </c>
      <c r="Q68" s="1" t="s">
        <v>75</v>
      </c>
    </row>
    <row r="69" spans="1:17" ht="15" thickBot="1" x14ac:dyDescent="0.35">
      <c r="A69" s="4">
        <v>68</v>
      </c>
      <c r="B69" s="5" t="s">
        <v>50</v>
      </c>
      <c r="C69" s="5" t="s">
        <v>10</v>
      </c>
      <c r="D69" s="37">
        <v>12893000000</v>
      </c>
      <c r="E69" s="37">
        <v>3789000000</v>
      </c>
      <c r="F69" s="37">
        <v>5503000000</v>
      </c>
      <c r="G69" s="37">
        <v>0</v>
      </c>
      <c r="H69" s="37">
        <v>9104000000</v>
      </c>
      <c r="I69" s="37">
        <v>3601000000</v>
      </c>
      <c r="J69" s="4">
        <v>0.70599999999999996</v>
      </c>
      <c r="K69" s="4">
        <v>0.27900000000000003</v>
      </c>
      <c r="Q69" s="1" t="s">
        <v>8</v>
      </c>
    </row>
    <row r="70" spans="1:17" ht="15" thickBot="1" x14ac:dyDescent="0.35">
      <c r="A70" s="4">
        <v>69</v>
      </c>
      <c r="B70" s="5" t="s">
        <v>51</v>
      </c>
      <c r="C70" s="5" t="s">
        <v>5</v>
      </c>
      <c r="D70" s="37">
        <v>12509900000</v>
      </c>
      <c r="E70" s="37">
        <v>253047000</v>
      </c>
      <c r="F70" s="37">
        <v>587835000</v>
      </c>
      <c r="G70" s="37">
        <v>0</v>
      </c>
      <c r="H70" s="37">
        <v>12256853000</v>
      </c>
      <c r="I70" s="37">
        <v>11669018000</v>
      </c>
      <c r="J70" s="4">
        <v>0.98</v>
      </c>
      <c r="K70" s="4">
        <v>0.93300000000000005</v>
      </c>
      <c r="Q70" s="1" t="s">
        <v>76</v>
      </c>
    </row>
    <row r="71" spans="1:17" ht="15" thickBot="1" x14ac:dyDescent="0.35">
      <c r="A71" s="4">
        <v>70</v>
      </c>
      <c r="B71" s="5" t="s">
        <v>51</v>
      </c>
      <c r="C71" s="5" t="s">
        <v>6</v>
      </c>
      <c r="D71" s="37">
        <v>12494921000</v>
      </c>
      <c r="E71" s="37">
        <v>309959000</v>
      </c>
      <c r="F71" s="37">
        <v>664738000</v>
      </c>
      <c r="G71" s="37">
        <v>0</v>
      </c>
      <c r="H71" s="37">
        <v>12184962000</v>
      </c>
      <c r="I71" s="37">
        <v>11520224000</v>
      </c>
      <c r="J71" s="4">
        <v>0.97499999999999998</v>
      </c>
      <c r="K71" s="4">
        <v>0.92200000000000004</v>
      </c>
      <c r="Q71" s="1" t="s">
        <v>110</v>
      </c>
    </row>
    <row r="72" spans="1:17" ht="15" thickBot="1" x14ac:dyDescent="0.35">
      <c r="A72" s="4">
        <v>71</v>
      </c>
      <c r="B72" s="5" t="s">
        <v>51</v>
      </c>
      <c r="C72" s="5" t="s">
        <v>7</v>
      </c>
      <c r="D72" s="37">
        <v>12488000000</v>
      </c>
      <c r="E72" s="37">
        <v>332261000</v>
      </c>
      <c r="F72" s="37">
        <v>738080000</v>
      </c>
      <c r="G72" s="37">
        <v>0</v>
      </c>
      <c r="H72" s="37">
        <v>12155739000</v>
      </c>
      <c r="I72" s="37">
        <v>11417659000</v>
      </c>
      <c r="J72" s="4">
        <v>0.97299999999999998</v>
      </c>
      <c r="K72" s="4">
        <v>0.91400000000000003</v>
      </c>
      <c r="Q72" s="1" t="s">
        <v>111</v>
      </c>
    </row>
    <row r="73" spans="1:17" ht="15" thickBot="1" x14ac:dyDescent="0.35">
      <c r="A73" s="4">
        <v>72</v>
      </c>
      <c r="B73" s="5" t="s">
        <v>51</v>
      </c>
      <c r="C73" s="5" t="s">
        <v>10</v>
      </c>
      <c r="D73" s="37">
        <v>12483000000</v>
      </c>
      <c r="E73" s="37">
        <v>337205000</v>
      </c>
      <c r="F73" s="37">
        <v>767174000</v>
      </c>
      <c r="G73" s="37">
        <v>0</v>
      </c>
      <c r="H73" s="37">
        <v>12145795000</v>
      </c>
      <c r="I73" s="37">
        <v>11378621000</v>
      </c>
      <c r="J73" s="4">
        <v>0.97299999999999998</v>
      </c>
      <c r="K73" s="4">
        <v>0.91200000000000003</v>
      </c>
      <c r="Q73" s="1" t="s">
        <v>112</v>
      </c>
    </row>
    <row r="74" spans="1:17" ht="15" thickBot="1" x14ac:dyDescent="0.35">
      <c r="A74" s="4">
        <v>73</v>
      </c>
      <c r="B74" s="5" t="s">
        <v>52</v>
      </c>
      <c r="C74" s="5" t="s">
        <v>5</v>
      </c>
      <c r="D74" s="37">
        <v>12480000000</v>
      </c>
      <c r="E74" s="37">
        <v>3956200000</v>
      </c>
      <c r="F74" s="37">
        <v>763300000</v>
      </c>
      <c r="G74" s="37">
        <v>0</v>
      </c>
      <c r="H74" s="37">
        <v>8523800000</v>
      </c>
      <c r="I74" s="37">
        <v>7760500000</v>
      </c>
      <c r="J74" s="4">
        <v>0.68300000000000005</v>
      </c>
      <c r="K74" s="4">
        <v>0.622</v>
      </c>
      <c r="Q74" s="1" t="s">
        <v>77</v>
      </c>
    </row>
    <row r="75" spans="1:17" ht="15" thickBot="1" x14ac:dyDescent="0.35">
      <c r="A75" s="4">
        <v>74</v>
      </c>
      <c r="B75" s="5" t="s">
        <v>52</v>
      </c>
      <c r="C75" s="5" t="s">
        <v>6</v>
      </c>
      <c r="D75" s="37">
        <v>12466000000</v>
      </c>
      <c r="E75" s="37">
        <v>4092700000</v>
      </c>
      <c r="F75" s="37">
        <v>907800000</v>
      </c>
      <c r="G75" s="37">
        <v>0</v>
      </c>
      <c r="H75" s="37">
        <v>8373300000</v>
      </c>
      <c r="I75" s="37">
        <v>7465500000</v>
      </c>
      <c r="J75" s="4">
        <v>0.67200000000000004</v>
      </c>
      <c r="K75" s="4">
        <v>0.59899999999999998</v>
      </c>
      <c r="Q75" s="1" t="s">
        <v>78</v>
      </c>
    </row>
    <row r="76" spans="1:17" ht="15" thickBot="1" x14ac:dyDescent="0.35">
      <c r="A76" s="4">
        <v>75</v>
      </c>
      <c r="B76" s="5" t="s">
        <v>52</v>
      </c>
      <c r="C76" s="5" t="s">
        <v>7</v>
      </c>
      <c r="D76" s="37">
        <v>12436000000</v>
      </c>
      <c r="E76" s="37">
        <v>4328300000</v>
      </c>
      <c r="F76" s="37">
        <v>814900000</v>
      </c>
      <c r="G76" s="37">
        <v>0</v>
      </c>
      <c r="H76" s="37">
        <v>8107700000</v>
      </c>
      <c r="I76" s="37">
        <v>7292800000</v>
      </c>
      <c r="J76" s="4">
        <v>0.65200000000000002</v>
      </c>
      <c r="K76" s="4">
        <v>0.58599999999999997</v>
      </c>
      <c r="Q76" s="1" t="s">
        <v>79</v>
      </c>
    </row>
    <row r="77" spans="1:17" ht="15" thickBot="1" x14ac:dyDescent="0.35">
      <c r="A77" s="4">
        <v>76</v>
      </c>
      <c r="B77" s="5" t="s">
        <v>52</v>
      </c>
      <c r="C77" s="5" t="s">
        <v>10</v>
      </c>
      <c r="D77" s="37">
        <v>12416000000</v>
      </c>
      <c r="E77" s="37">
        <v>4393200000</v>
      </c>
      <c r="F77" s="37">
        <v>1102800000</v>
      </c>
      <c r="G77" s="37">
        <v>0</v>
      </c>
      <c r="H77" s="37">
        <v>8022800000</v>
      </c>
      <c r="I77" s="37">
        <v>6920000000</v>
      </c>
      <c r="J77" s="4">
        <v>0.64600000000000002</v>
      </c>
      <c r="K77" s="4">
        <v>0.55700000000000005</v>
      </c>
      <c r="Q77" s="1" t="s">
        <v>80</v>
      </c>
    </row>
    <row r="78" spans="1:17" ht="15" thickBot="1" x14ac:dyDescent="0.35">
      <c r="A78" s="4">
        <v>77</v>
      </c>
      <c r="B78" s="5" t="s">
        <v>53</v>
      </c>
      <c r="C78" s="5" t="s">
        <v>5</v>
      </c>
      <c r="D78" s="37">
        <v>12399000000</v>
      </c>
      <c r="E78" s="37">
        <v>2564000000</v>
      </c>
      <c r="F78" s="37">
        <v>824000000</v>
      </c>
      <c r="G78" s="37">
        <v>0</v>
      </c>
      <c r="H78" s="37">
        <v>9835000000</v>
      </c>
      <c r="I78" s="37">
        <v>9011000000</v>
      </c>
      <c r="J78" s="4">
        <v>0.79300000000000004</v>
      </c>
      <c r="K78" s="4">
        <v>0.72699999999999998</v>
      </c>
      <c r="Q78" s="1" t="s">
        <v>81</v>
      </c>
    </row>
    <row r="79" spans="1:17" ht="15" thickBot="1" x14ac:dyDescent="0.35">
      <c r="A79" s="4">
        <v>78</v>
      </c>
      <c r="B79" s="5" t="s">
        <v>53</v>
      </c>
      <c r="C79" s="5" t="s">
        <v>6</v>
      </c>
      <c r="D79" s="37">
        <v>12394100000</v>
      </c>
      <c r="E79" s="37">
        <v>2776000000</v>
      </c>
      <c r="F79" s="37">
        <v>977000000</v>
      </c>
      <c r="G79" s="37">
        <v>0</v>
      </c>
      <c r="H79" s="37">
        <v>9618100000</v>
      </c>
      <c r="I79" s="37">
        <v>8641100000</v>
      </c>
      <c r="J79" s="4">
        <v>0.77600000000000002</v>
      </c>
      <c r="K79" s="4">
        <v>0.69699999999999995</v>
      </c>
      <c r="Q79" s="1" t="s">
        <v>82</v>
      </c>
    </row>
    <row r="80" spans="1:17" ht="15" thickBot="1" x14ac:dyDescent="0.35">
      <c r="A80" s="4">
        <v>79</v>
      </c>
      <c r="B80" s="5" t="s">
        <v>53</v>
      </c>
      <c r="C80" s="5" t="s">
        <v>7</v>
      </c>
      <c r="D80" s="37">
        <v>12376744000</v>
      </c>
      <c r="E80" s="37">
        <v>2881000000</v>
      </c>
      <c r="F80" s="37">
        <v>975000000</v>
      </c>
      <c r="G80" s="37">
        <v>0</v>
      </c>
      <c r="H80" s="37">
        <v>9495744000</v>
      </c>
      <c r="I80" s="37">
        <v>8520744000</v>
      </c>
      <c r="J80" s="4">
        <v>0.76700000000000002</v>
      </c>
      <c r="K80" s="4">
        <v>0.68799999999999994</v>
      </c>
      <c r="Q80" s="1" t="s">
        <v>83</v>
      </c>
    </row>
    <row r="81" spans="1:17" ht="15" thickBot="1" x14ac:dyDescent="0.35">
      <c r="A81" s="4">
        <v>80</v>
      </c>
      <c r="B81" s="5" t="s">
        <v>53</v>
      </c>
      <c r="C81" s="5" t="s">
        <v>10</v>
      </c>
      <c r="D81" s="37">
        <v>12354000000</v>
      </c>
      <c r="E81" s="37">
        <v>2909000000</v>
      </c>
      <c r="F81" s="37">
        <v>1034000000</v>
      </c>
      <c r="G81" s="37">
        <v>0</v>
      </c>
      <c r="H81" s="37">
        <v>9445000000</v>
      </c>
      <c r="I81" s="37">
        <v>8411000000</v>
      </c>
      <c r="J81" s="4">
        <v>0.76500000000000001</v>
      </c>
      <c r="K81" s="4">
        <v>0.68100000000000005</v>
      </c>
      <c r="Q81" s="1" t="s">
        <v>84</v>
      </c>
    </row>
    <row r="82" spans="1:17" ht="15" thickBot="1" x14ac:dyDescent="0.35">
      <c r="A82" s="4">
        <v>81</v>
      </c>
      <c r="B82" s="5" t="s">
        <v>54</v>
      </c>
      <c r="C82" s="5" t="s">
        <v>5</v>
      </c>
      <c r="D82" s="37">
        <v>12261000000</v>
      </c>
      <c r="E82" s="37">
        <v>670174000</v>
      </c>
      <c r="F82" s="37">
        <v>292500000</v>
      </c>
      <c r="G82" s="37">
        <v>0</v>
      </c>
      <c r="H82" s="37">
        <v>11590826000</v>
      </c>
      <c r="I82" s="37">
        <v>11298326000</v>
      </c>
      <c r="J82" s="4">
        <v>0.94499999999999995</v>
      </c>
      <c r="K82" s="4">
        <v>0.92100000000000004</v>
      </c>
      <c r="Q82" s="1" t="s">
        <v>85</v>
      </c>
    </row>
    <row r="83" spans="1:17" ht="15" thickBot="1" x14ac:dyDescent="0.35">
      <c r="A83" s="4">
        <v>82</v>
      </c>
      <c r="B83" s="5" t="s">
        <v>54</v>
      </c>
      <c r="C83" s="5" t="s">
        <v>6</v>
      </c>
      <c r="D83" s="37">
        <v>12245000000</v>
      </c>
      <c r="E83" s="37">
        <v>759362000</v>
      </c>
      <c r="F83" s="37">
        <v>322739000</v>
      </c>
      <c r="G83" s="37">
        <v>0</v>
      </c>
      <c r="H83" s="37">
        <v>11485638000</v>
      </c>
      <c r="I83" s="37">
        <v>11162899000</v>
      </c>
      <c r="J83" s="4">
        <v>0.93799999999999994</v>
      </c>
      <c r="K83" s="4">
        <v>0.91200000000000003</v>
      </c>
      <c r="Q83" s="1" t="s">
        <v>86</v>
      </c>
    </row>
    <row r="84" spans="1:17" ht="15" thickBot="1" x14ac:dyDescent="0.35">
      <c r="A84" s="4">
        <v>83</v>
      </c>
      <c r="B84" s="5" t="s">
        <v>54</v>
      </c>
      <c r="C84" s="5" t="s">
        <v>7</v>
      </c>
      <c r="D84" s="37">
        <v>12238000000</v>
      </c>
      <c r="E84" s="37">
        <v>780281000</v>
      </c>
      <c r="F84" s="37">
        <v>331995000</v>
      </c>
      <c r="G84" s="37">
        <v>0</v>
      </c>
      <c r="H84" s="37">
        <v>11457719000</v>
      </c>
      <c r="I84" s="37">
        <v>11125724000</v>
      </c>
      <c r="J84" s="4">
        <v>0.93600000000000005</v>
      </c>
      <c r="K84" s="4">
        <v>0.90900000000000003</v>
      </c>
      <c r="Q84" s="1" t="s">
        <v>113</v>
      </c>
    </row>
    <row r="85" spans="1:17" ht="15" thickBot="1" x14ac:dyDescent="0.35">
      <c r="A85" s="4">
        <v>84</v>
      </c>
      <c r="B85" s="5" t="s">
        <v>54</v>
      </c>
      <c r="C85" s="5" t="s">
        <v>10</v>
      </c>
      <c r="D85" s="37">
        <v>12237000000</v>
      </c>
      <c r="E85" s="37">
        <v>803506000</v>
      </c>
      <c r="F85" s="37">
        <v>313544000</v>
      </c>
      <c r="G85" s="37">
        <v>0</v>
      </c>
      <c r="H85" s="37">
        <v>11433494000</v>
      </c>
      <c r="I85" s="37">
        <v>11119950000</v>
      </c>
      <c r="J85" s="4">
        <v>0.93400000000000005</v>
      </c>
      <c r="K85" s="4">
        <v>0.90900000000000003</v>
      </c>
      <c r="Q85" s="1" t="s">
        <v>87</v>
      </c>
    </row>
    <row r="86" spans="1:17" ht="15" thickBot="1" x14ac:dyDescent="0.35">
      <c r="A86" s="4">
        <v>85</v>
      </c>
      <c r="B86" s="5" t="s">
        <v>55</v>
      </c>
      <c r="C86" s="5" t="s">
        <v>5</v>
      </c>
      <c r="D86" s="37">
        <v>11964400000</v>
      </c>
      <c r="E86" s="37">
        <v>2515796000</v>
      </c>
      <c r="F86" s="37">
        <v>280928000</v>
      </c>
      <c r="G86" s="37">
        <v>0</v>
      </c>
      <c r="H86" s="37">
        <v>9448604000</v>
      </c>
      <c r="I86" s="37">
        <v>9167676000</v>
      </c>
      <c r="J86" s="4">
        <v>0.79</v>
      </c>
      <c r="K86" s="4">
        <v>0.76600000000000001</v>
      </c>
      <c r="Q86" s="1" t="s">
        <v>114</v>
      </c>
    </row>
    <row r="87" spans="1:17" ht="15" thickBot="1" x14ac:dyDescent="0.35">
      <c r="A87" s="4">
        <v>86</v>
      </c>
      <c r="B87" s="5" t="s">
        <v>55</v>
      </c>
      <c r="C87" s="5" t="s">
        <v>6</v>
      </c>
      <c r="D87" s="37">
        <v>11939999000</v>
      </c>
      <c r="E87" s="37">
        <v>2444984000</v>
      </c>
      <c r="F87" s="37">
        <v>270261000</v>
      </c>
      <c r="G87" s="37">
        <v>0</v>
      </c>
      <c r="H87" s="37">
        <v>9495015000</v>
      </c>
      <c r="I87" s="37">
        <v>9224754000</v>
      </c>
      <c r="J87" s="4">
        <v>0.79500000000000004</v>
      </c>
      <c r="K87" s="4">
        <v>0.77300000000000002</v>
      </c>
      <c r="Q87" s="1" t="s">
        <v>88</v>
      </c>
    </row>
    <row r="88" spans="1:17" ht="15" thickBot="1" x14ac:dyDescent="0.35">
      <c r="A88" s="4">
        <v>87</v>
      </c>
      <c r="B88" s="5" t="s">
        <v>55</v>
      </c>
      <c r="C88" s="5" t="s">
        <v>7</v>
      </c>
      <c r="D88" s="37">
        <v>11937000000</v>
      </c>
      <c r="E88" s="37">
        <v>2566246000</v>
      </c>
      <c r="F88" s="37">
        <v>253827000</v>
      </c>
      <c r="G88" s="37">
        <v>0</v>
      </c>
      <c r="H88" s="37">
        <v>9370754000</v>
      </c>
      <c r="I88" s="37">
        <v>9116927000</v>
      </c>
      <c r="J88" s="4">
        <v>0.78500000000000003</v>
      </c>
      <c r="K88" s="4">
        <v>0.76400000000000001</v>
      </c>
      <c r="Q88" s="1" t="s">
        <v>89</v>
      </c>
    </row>
    <row r="89" spans="1:17" ht="15" thickBot="1" x14ac:dyDescent="0.35">
      <c r="A89" s="4">
        <v>88</v>
      </c>
      <c r="B89" s="5" t="s">
        <v>55</v>
      </c>
      <c r="C89" s="5" t="s">
        <v>10</v>
      </c>
      <c r="D89" s="37">
        <v>11925000000</v>
      </c>
      <c r="E89" s="37">
        <v>2659728000</v>
      </c>
      <c r="F89" s="37">
        <v>255192000</v>
      </c>
      <c r="G89" s="37">
        <v>0</v>
      </c>
      <c r="H89" s="37">
        <v>9265272000</v>
      </c>
      <c r="I89" s="37">
        <v>9010080000</v>
      </c>
      <c r="J89" s="4">
        <v>0.77700000000000002</v>
      </c>
      <c r="K89" s="4">
        <v>0.75600000000000001</v>
      </c>
      <c r="Q89" s="1" t="s">
        <v>90</v>
      </c>
    </row>
    <row r="90" spans="1:17" ht="15" thickBot="1" x14ac:dyDescent="0.35">
      <c r="A90" s="4">
        <v>89</v>
      </c>
      <c r="B90" s="5" t="s">
        <v>56</v>
      </c>
      <c r="C90" s="5" t="s">
        <v>5</v>
      </c>
      <c r="D90" s="37">
        <v>11503963000</v>
      </c>
      <c r="E90" s="37">
        <v>4495000000</v>
      </c>
      <c r="F90" s="37">
        <v>1126000000</v>
      </c>
      <c r="G90" s="37">
        <v>31000000</v>
      </c>
      <c r="H90" s="37">
        <v>7008963000</v>
      </c>
      <c r="I90" s="37">
        <v>5851963000</v>
      </c>
      <c r="J90" s="4">
        <v>0.60899999999999999</v>
      </c>
      <c r="K90" s="4">
        <v>0.50900000000000001</v>
      </c>
    </row>
    <row r="91" spans="1:17" ht="15" thickBot="1" x14ac:dyDescent="0.35">
      <c r="A91" s="4">
        <v>90</v>
      </c>
      <c r="B91" s="5" t="s">
        <v>56</v>
      </c>
      <c r="C91" s="5" t="s">
        <v>6</v>
      </c>
      <c r="D91" s="37">
        <v>11454000000</v>
      </c>
      <c r="E91" s="37">
        <v>5663000000</v>
      </c>
      <c r="F91" s="37">
        <v>1202000000</v>
      </c>
      <c r="G91" s="37">
        <v>33000000</v>
      </c>
      <c r="H91" s="37">
        <v>5791000000</v>
      </c>
      <c r="I91" s="37">
        <v>4556000000</v>
      </c>
      <c r="J91" s="4">
        <v>0.50600000000000001</v>
      </c>
      <c r="K91" s="4">
        <v>0.39800000000000002</v>
      </c>
    </row>
    <row r="92" spans="1:17" ht="15" thickBot="1" x14ac:dyDescent="0.35">
      <c r="A92" s="4">
        <v>91</v>
      </c>
      <c r="B92" s="5" t="s">
        <v>56</v>
      </c>
      <c r="C92" s="5" t="s">
        <v>7</v>
      </c>
      <c r="D92" s="37">
        <v>11448800000</v>
      </c>
      <c r="E92" s="37">
        <v>5458000000</v>
      </c>
      <c r="F92" s="37">
        <v>1508000000</v>
      </c>
      <c r="G92" s="37">
        <v>54000000</v>
      </c>
      <c r="H92" s="37">
        <v>5990800000</v>
      </c>
      <c r="I92" s="37">
        <v>4428800000</v>
      </c>
      <c r="J92" s="4">
        <v>0.52300000000000002</v>
      </c>
      <c r="K92" s="4">
        <v>0.38700000000000001</v>
      </c>
    </row>
    <row r="93" spans="1:17" ht="15" thickBot="1" x14ac:dyDescent="0.35">
      <c r="A93" s="4">
        <v>92</v>
      </c>
      <c r="B93" s="5" t="s">
        <v>56</v>
      </c>
      <c r="C93" s="5" t="s">
        <v>10</v>
      </c>
      <c r="D93" s="37">
        <v>11420000000</v>
      </c>
      <c r="E93" s="37">
        <v>5644000000</v>
      </c>
      <c r="F93" s="37">
        <v>1472000000</v>
      </c>
      <c r="G93" s="37">
        <v>64000000</v>
      </c>
      <c r="H93" s="37">
        <v>5776000000</v>
      </c>
      <c r="I93" s="37">
        <v>4240000000</v>
      </c>
      <c r="J93" s="4">
        <v>0.50600000000000001</v>
      </c>
      <c r="K93" s="4">
        <v>0.371</v>
      </c>
    </row>
    <row r="94" spans="1:17" ht="15" thickBot="1" x14ac:dyDescent="0.35">
      <c r="A94" s="4">
        <v>93</v>
      </c>
      <c r="B94" s="5" t="s">
        <v>57</v>
      </c>
      <c r="C94" s="5" t="s">
        <v>5</v>
      </c>
      <c r="D94" s="37">
        <v>11325000000</v>
      </c>
      <c r="E94" s="37">
        <v>862075000</v>
      </c>
      <c r="F94" s="37">
        <v>1156635000</v>
      </c>
      <c r="G94" s="37">
        <v>0</v>
      </c>
      <c r="H94" s="37">
        <v>10462925000</v>
      </c>
      <c r="I94" s="37">
        <v>9306290000</v>
      </c>
      <c r="J94" s="4">
        <v>0.92400000000000004</v>
      </c>
      <c r="K94" s="4">
        <v>0.82199999999999995</v>
      </c>
    </row>
    <row r="95" spans="1:17" ht="15" thickBot="1" x14ac:dyDescent="0.35">
      <c r="A95" s="4">
        <v>94</v>
      </c>
      <c r="B95" s="5" t="s">
        <v>57</v>
      </c>
      <c r="C95" s="5" t="s">
        <v>6</v>
      </c>
      <c r="D95" s="37">
        <v>11325000000</v>
      </c>
      <c r="E95" s="37">
        <v>952225000</v>
      </c>
      <c r="F95" s="37">
        <v>1196512000</v>
      </c>
      <c r="G95" s="37">
        <v>0</v>
      </c>
      <c r="H95" s="37">
        <v>10372775000</v>
      </c>
      <c r="I95" s="37">
        <v>9176263000</v>
      </c>
      <c r="J95" s="4">
        <v>0.91600000000000004</v>
      </c>
      <c r="K95" s="4">
        <v>0.81</v>
      </c>
    </row>
    <row r="96" spans="1:17" ht="15" thickBot="1" x14ac:dyDescent="0.35">
      <c r="A96" s="4">
        <v>95</v>
      </c>
      <c r="B96" s="5" t="s">
        <v>57</v>
      </c>
      <c r="C96" s="5" t="s">
        <v>7</v>
      </c>
      <c r="D96" s="37">
        <v>11262300000</v>
      </c>
      <c r="E96" s="37">
        <v>1022107000</v>
      </c>
      <c r="F96" s="37">
        <v>1295014000</v>
      </c>
      <c r="G96" s="37">
        <v>0</v>
      </c>
      <c r="H96" s="37">
        <v>10240193000</v>
      </c>
      <c r="I96" s="37">
        <v>8945179000</v>
      </c>
      <c r="J96" s="4">
        <v>0.90900000000000003</v>
      </c>
      <c r="K96" s="4">
        <v>0.79400000000000004</v>
      </c>
    </row>
    <row r="97" spans="1:11" ht="15" thickBot="1" x14ac:dyDescent="0.35">
      <c r="A97" s="4">
        <v>96</v>
      </c>
      <c r="B97" s="5" t="s">
        <v>57</v>
      </c>
      <c r="C97" s="5" t="s">
        <v>10</v>
      </c>
      <c r="D97" s="37">
        <v>11245000000</v>
      </c>
      <c r="E97" s="37">
        <v>1147639000</v>
      </c>
      <c r="F97" s="37">
        <v>1325567000</v>
      </c>
      <c r="G97" s="37">
        <v>0</v>
      </c>
      <c r="H97" s="37">
        <v>10097361000</v>
      </c>
      <c r="I97" s="37">
        <v>8771794000</v>
      </c>
      <c r="J97" s="4">
        <v>0.89800000000000002</v>
      </c>
      <c r="K97" s="4">
        <v>0.78</v>
      </c>
    </row>
    <row r="98" spans="1:11" ht="15" thickBot="1" x14ac:dyDescent="0.35">
      <c r="A98" s="4">
        <v>97</v>
      </c>
      <c r="B98" s="5" t="s">
        <v>58</v>
      </c>
      <c r="C98" s="5" t="s">
        <v>5</v>
      </c>
      <c r="D98" s="37">
        <v>9964953000</v>
      </c>
      <c r="E98" s="37">
        <v>39486000000</v>
      </c>
      <c r="F98" s="37">
        <v>8717000000</v>
      </c>
      <c r="G98" s="37">
        <v>906000000</v>
      </c>
      <c r="H98" s="37">
        <v>-29521047000</v>
      </c>
      <c r="I98" s="37">
        <v>-39144047000</v>
      </c>
      <c r="J98" s="4">
        <v>-2.9620000000000002</v>
      </c>
      <c r="K98" s="4">
        <v>-3.9279999999999999</v>
      </c>
    </row>
    <row r="99" spans="1:11" ht="15" thickBot="1" x14ac:dyDescent="0.35">
      <c r="A99" s="4">
        <v>98</v>
      </c>
      <c r="B99" s="5" t="s">
        <v>58</v>
      </c>
      <c r="C99" s="5" t="s">
        <v>6</v>
      </c>
      <c r="D99" s="37">
        <v>9964000000</v>
      </c>
      <c r="E99" s="37">
        <v>37168000000</v>
      </c>
      <c r="F99" s="37">
        <v>9047000000</v>
      </c>
      <c r="G99" s="37">
        <v>852000000</v>
      </c>
      <c r="H99" s="37">
        <v>-27204000000</v>
      </c>
      <c r="I99" s="37">
        <v>-37103000000</v>
      </c>
      <c r="J99" s="4">
        <v>-2.73</v>
      </c>
      <c r="K99" s="4">
        <v>-3.7240000000000002</v>
      </c>
    </row>
    <row r="100" spans="1:11" ht="15" thickBot="1" x14ac:dyDescent="0.35">
      <c r="A100" s="4">
        <v>99</v>
      </c>
      <c r="B100" s="5" t="s">
        <v>58</v>
      </c>
      <c r="C100" s="5" t="s">
        <v>7</v>
      </c>
      <c r="D100" s="37">
        <v>9946000000</v>
      </c>
      <c r="E100" s="37">
        <v>35507000000</v>
      </c>
      <c r="F100" s="37">
        <v>8419000000</v>
      </c>
      <c r="G100" s="37">
        <v>755000000</v>
      </c>
      <c r="H100" s="37">
        <v>-25561000000</v>
      </c>
      <c r="I100" s="37">
        <v>-34735000000</v>
      </c>
      <c r="J100" s="4">
        <v>-2.57</v>
      </c>
      <c r="K100" s="4">
        <v>-3.492</v>
      </c>
    </row>
    <row r="101" spans="1:11" ht="15" thickBot="1" x14ac:dyDescent="0.35">
      <c r="A101" s="4">
        <v>100</v>
      </c>
      <c r="B101" s="5" t="s">
        <v>59</v>
      </c>
      <c r="C101" s="5" t="s">
        <v>5</v>
      </c>
      <c r="D101" s="37">
        <v>9895100000</v>
      </c>
      <c r="E101" s="37">
        <v>86380000000</v>
      </c>
      <c r="F101" s="37">
        <v>13267000000</v>
      </c>
      <c r="G101" s="37">
        <v>1373000000</v>
      </c>
      <c r="H101" s="37">
        <v>-76484900000</v>
      </c>
      <c r="I101" s="37">
        <v>-91124900000</v>
      </c>
      <c r="J101" s="4">
        <v>-7.73</v>
      </c>
      <c r="K101" s="4">
        <v>-9.2089999999999996</v>
      </c>
    </row>
    <row r="102" spans="1:11" ht="15" thickBot="1" x14ac:dyDescent="0.35">
      <c r="A102" s="4">
        <v>101</v>
      </c>
      <c r="B102" s="5" t="s">
        <v>59</v>
      </c>
      <c r="C102" s="5" t="s">
        <v>6</v>
      </c>
      <c r="D102" s="37">
        <v>9894900000</v>
      </c>
      <c r="E102" s="37">
        <v>45431000000</v>
      </c>
      <c r="F102" s="37">
        <v>5361000000</v>
      </c>
      <c r="G102" s="37">
        <v>129000000</v>
      </c>
      <c r="H102" s="37">
        <v>-35536100000</v>
      </c>
      <c r="I102" s="37">
        <v>-41026100000</v>
      </c>
      <c r="J102" s="4">
        <v>-3.5910000000000002</v>
      </c>
      <c r="K102" s="4">
        <v>-4.1459999999999999</v>
      </c>
    </row>
    <row r="103" spans="1:11" ht="15" thickBot="1" x14ac:dyDescent="0.35">
      <c r="A103" s="4">
        <v>102</v>
      </c>
      <c r="B103" s="5" t="s">
        <v>59</v>
      </c>
      <c r="C103" s="5" t="s">
        <v>7</v>
      </c>
      <c r="D103" s="37">
        <v>9888000000</v>
      </c>
      <c r="E103" s="37">
        <v>41524000000</v>
      </c>
      <c r="F103" s="37">
        <v>4663000000</v>
      </c>
      <c r="G103" s="37">
        <v>102000000</v>
      </c>
      <c r="H103" s="37">
        <v>-31636000000</v>
      </c>
      <c r="I103" s="37">
        <v>-36401000000</v>
      </c>
      <c r="J103" s="4">
        <v>-3.1989999999999998</v>
      </c>
      <c r="K103" s="4">
        <v>-3.681</v>
      </c>
    </row>
    <row r="104" spans="1:11" ht="15" thickBot="1" x14ac:dyDescent="0.35">
      <c r="A104" s="4">
        <v>103</v>
      </c>
      <c r="B104" s="5" t="s">
        <v>59</v>
      </c>
      <c r="C104" s="5" t="s">
        <v>10</v>
      </c>
      <c r="D104" s="37">
        <v>9843861000</v>
      </c>
      <c r="E104" s="37">
        <v>39240000000</v>
      </c>
      <c r="F104" s="37">
        <v>4019000000</v>
      </c>
      <c r="G104" s="37">
        <v>16000000</v>
      </c>
      <c r="H104" s="37">
        <v>-29396139000</v>
      </c>
      <c r="I104" s="37">
        <v>-33431139000</v>
      </c>
      <c r="J104" s="4">
        <v>-2.9860000000000002</v>
      </c>
      <c r="K104" s="4">
        <v>-3.3959999999999999</v>
      </c>
    </row>
    <row r="105" spans="1:11" ht="15" thickBot="1" x14ac:dyDescent="0.35">
      <c r="A105" s="4">
        <v>104</v>
      </c>
      <c r="B105" s="5" t="s">
        <v>60</v>
      </c>
      <c r="C105" s="5" t="s">
        <v>5</v>
      </c>
      <c r="D105" s="37">
        <v>9675000000</v>
      </c>
      <c r="E105" s="37">
        <v>3385000000</v>
      </c>
      <c r="F105" s="37">
        <v>914000000</v>
      </c>
      <c r="G105" s="37">
        <v>0</v>
      </c>
      <c r="H105" s="37">
        <v>6290000000</v>
      </c>
      <c r="I105" s="37">
        <v>5376000000</v>
      </c>
      <c r="J105" s="4">
        <v>0.65</v>
      </c>
      <c r="K105" s="4">
        <v>0.55600000000000005</v>
      </c>
    </row>
    <row r="106" spans="1:11" ht="15" thickBot="1" x14ac:dyDescent="0.35">
      <c r="A106" s="4">
        <v>105</v>
      </c>
      <c r="B106" s="5" t="s">
        <v>60</v>
      </c>
      <c r="C106" s="5" t="s">
        <v>6</v>
      </c>
      <c r="D106" s="37">
        <v>9667000000</v>
      </c>
      <c r="E106" s="37">
        <v>3310000000</v>
      </c>
      <c r="F106" s="37">
        <v>820000000</v>
      </c>
      <c r="G106" s="37">
        <v>0</v>
      </c>
      <c r="H106" s="37">
        <v>6357000000</v>
      </c>
      <c r="I106" s="37">
        <v>5537000000</v>
      </c>
      <c r="J106" s="4">
        <v>0.65800000000000003</v>
      </c>
      <c r="K106" s="4">
        <v>0.57299999999999995</v>
      </c>
    </row>
    <row r="107" spans="1:11" ht="15" thickBot="1" x14ac:dyDescent="0.35">
      <c r="A107" s="4">
        <v>106</v>
      </c>
      <c r="B107" s="5" t="s">
        <v>60</v>
      </c>
      <c r="C107" s="5" t="s">
        <v>7</v>
      </c>
      <c r="D107" s="37">
        <v>9659000000</v>
      </c>
      <c r="E107" s="37">
        <v>3348000000</v>
      </c>
      <c r="F107" s="37">
        <v>976000000</v>
      </c>
      <c r="G107" s="37">
        <v>0</v>
      </c>
      <c r="H107" s="37">
        <v>6311000000</v>
      </c>
      <c r="I107" s="37">
        <v>5335000000</v>
      </c>
      <c r="J107" s="4">
        <v>0.65300000000000002</v>
      </c>
      <c r="K107" s="4">
        <v>0.55200000000000005</v>
      </c>
    </row>
    <row r="108" spans="1:11" ht="15" thickBot="1" x14ac:dyDescent="0.35">
      <c r="A108" s="4">
        <v>107</v>
      </c>
      <c r="B108" s="5" t="s">
        <v>60</v>
      </c>
      <c r="C108" s="5" t="s">
        <v>10</v>
      </c>
      <c r="D108" s="37">
        <v>9648000000</v>
      </c>
      <c r="E108" s="37">
        <v>5132000000</v>
      </c>
      <c r="F108" s="37">
        <v>1186000000</v>
      </c>
      <c r="G108" s="37">
        <v>0</v>
      </c>
      <c r="H108" s="37">
        <v>4516000000</v>
      </c>
      <c r="I108" s="37">
        <v>3330000000</v>
      </c>
      <c r="J108" s="4">
        <v>0.46800000000000003</v>
      </c>
      <c r="K108" s="4">
        <v>0.34499999999999997</v>
      </c>
    </row>
    <row r="109" spans="1:11" ht="15" thickBot="1" x14ac:dyDescent="0.35">
      <c r="A109" s="4">
        <v>108</v>
      </c>
      <c r="B109" s="5" t="s">
        <v>61</v>
      </c>
      <c r="C109" s="5" t="s">
        <v>5</v>
      </c>
      <c r="D109" s="37">
        <v>9370000000</v>
      </c>
      <c r="E109" s="37">
        <v>52513000000</v>
      </c>
      <c r="F109" s="37">
        <v>22389000000</v>
      </c>
      <c r="G109" s="37">
        <v>0</v>
      </c>
      <c r="H109" s="37">
        <v>-43143000000</v>
      </c>
      <c r="I109" s="37">
        <v>-65532000000</v>
      </c>
      <c r="J109" s="4">
        <v>-4.6040000000000001</v>
      </c>
      <c r="K109" s="4">
        <v>-6.9939999999999998</v>
      </c>
    </row>
    <row r="110" spans="1:11" ht="15" thickBot="1" x14ac:dyDescent="0.35">
      <c r="A110" s="4">
        <v>109</v>
      </c>
      <c r="B110" s="5" t="s">
        <v>61</v>
      </c>
      <c r="C110" s="5" t="s">
        <v>6</v>
      </c>
      <c r="D110" s="37">
        <v>9350000000</v>
      </c>
      <c r="E110" s="37">
        <v>49683000000</v>
      </c>
      <c r="F110" s="37">
        <v>22629000000</v>
      </c>
      <c r="G110" s="37">
        <v>0</v>
      </c>
      <c r="H110" s="37">
        <v>-40333000000</v>
      </c>
      <c r="I110" s="37">
        <v>-62962000000</v>
      </c>
      <c r="J110" s="4">
        <v>-4.3140000000000001</v>
      </c>
      <c r="K110" s="4">
        <v>-6.734</v>
      </c>
    </row>
    <row r="111" spans="1:11" ht="15" thickBot="1" x14ac:dyDescent="0.35">
      <c r="A111" s="4">
        <v>110</v>
      </c>
      <c r="B111" s="5" t="s">
        <v>61</v>
      </c>
      <c r="C111" s="5" t="s">
        <v>7</v>
      </c>
      <c r="D111" s="37">
        <v>9316256000</v>
      </c>
      <c r="E111" s="37">
        <v>46386000000</v>
      </c>
      <c r="F111" s="37">
        <v>22438000000</v>
      </c>
      <c r="G111" s="37">
        <v>0</v>
      </c>
      <c r="H111" s="37">
        <v>-37069744000</v>
      </c>
      <c r="I111" s="37">
        <v>-59507744000</v>
      </c>
      <c r="J111" s="4">
        <v>-3.9790000000000001</v>
      </c>
      <c r="K111" s="4">
        <v>-6.3879999999999999</v>
      </c>
    </row>
    <row r="112" spans="1:11" ht="15" thickBot="1" x14ac:dyDescent="0.35">
      <c r="A112" s="4">
        <v>111</v>
      </c>
      <c r="B112" s="5" t="s">
        <v>61</v>
      </c>
      <c r="C112" s="5" t="s">
        <v>10</v>
      </c>
      <c r="D112" s="37">
        <v>9308926000</v>
      </c>
      <c r="E112" s="37">
        <v>41057000000</v>
      </c>
      <c r="F112" s="37">
        <v>19748000000</v>
      </c>
      <c r="G112" s="37">
        <v>0</v>
      </c>
      <c r="H112" s="37">
        <v>-31748074000</v>
      </c>
      <c r="I112" s="37">
        <v>-51496074000</v>
      </c>
      <c r="J112" s="4">
        <v>-3.41</v>
      </c>
      <c r="K112" s="4">
        <v>-5.532</v>
      </c>
    </row>
    <row r="113" spans="1:11" ht="15" thickBot="1" x14ac:dyDescent="0.35">
      <c r="A113" s="4">
        <v>112</v>
      </c>
      <c r="B113" s="5" t="s">
        <v>62</v>
      </c>
      <c r="C113" s="5" t="s">
        <v>5</v>
      </c>
      <c r="D113" s="37">
        <v>9055800000</v>
      </c>
      <c r="E113" s="37">
        <v>21187000000</v>
      </c>
      <c r="F113" s="37">
        <v>8088000000</v>
      </c>
      <c r="G113" s="37">
        <v>291000000</v>
      </c>
      <c r="H113" s="37">
        <v>-12131200000</v>
      </c>
      <c r="I113" s="37">
        <v>-20510200000</v>
      </c>
      <c r="J113" s="4">
        <v>-1.34</v>
      </c>
      <c r="K113" s="4">
        <v>-2.2650000000000001</v>
      </c>
    </row>
    <row r="114" spans="1:11" ht="15" thickBot="1" x14ac:dyDescent="0.35">
      <c r="A114" s="4">
        <v>113</v>
      </c>
      <c r="B114" s="5" t="s">
        <v>62</v>
      </c>
      <c r="C114" s="5" t="s">
        <v>6</v>
      </c>
      <c r="D114" s="37">
        <v>9049918000</v>
      </c>
      <c r="E114" s="37">
        <v>20261000000</v>
      </c>
      <c r="F114" s="37">
        <v>8136000000</v>
      </c>
      <c r="G114" s="37">
        <v>294000000</v>
      </c>
      <c r="H114" s="37">
        <v>-11211082000</v>
      </c>
      <c r="I114" s="37">
        <v>-19641082000</v>
      </c>
      <c r="J114" s="4">
        <v>-1.2390000000000001</v>
      </c>
      <c r="K114" s="4">
        <v>-2.17</v>
      </c>
    </row>
    <row r="115" spans="1:11" ht="15" thickBot="1" x14ac:dyDescent="0.35">
      <c r="A115" s="4">
        <v>114</v>
      </c>
      <c r="B115" s="5" t="s">
        <v>62</v>
      </c>
      <c r="C115" s="5" t="s">
        <v>7</v>
      </c>
      <c r="D115" s="37">
        <v>9047657000</v>
      </c>
      <c r="E115" s="37">
        <v>20676000000</v>
      </c>
      <c r="F115" s="37">
        <v>7930000000</v>
      </c>
      <c r="G115" s="37">
        <v>265000000</v>
      </c>
      <c r="H115" s="37">
        <v>-11628343000</v>
      </c>
      <c r="I115" s="37">
        <v>-19823343000</v>
      </c>
      <c r="J115" s="4">
        <v>-1.2849999999999999</v>
      </c>
      <c r="K115" s="4">
        <v>-2.1909999999999998</v>
      </c>
    </row>
    <row r="116" spans="1:11" ht="15" thickBot="1" x14ac:dyDescent="0.35">
      <c r="A116" s="4">
        <v>115</v>
      </c>
      <c r="B116" s="5" t="s">
        <v>62</v>
      </c>
      <c r="C116" s="5" t="s">
        <v>10</v>
      </c>
      <c r="D116" s="37">
        <v>9021000000</v>
      </c>
      <c r="E116" s="37">
        <v>23196000000</v>
      </c>
      <c r="F116" s="37">
        <v>8397000000</v>
      </c>
      <c r="G116" s="37">
        <v>294000000</v>
      </c>
      <c r="H116" s="37">
        <v>-14175000000</v>
      </c>
      <c r="I116" s="37">
        <v>-22866000000</v>
      </c>
      <c r="J116" s="4">
        <v>-1.571</v>
      </c>
      <c r="K116" s="4">
        <v>-2.5350000000000001</v>
      </c>
    </row>
    <row r="117" spans="1:11" ht="15" thickBot="1" x14ac:dyDescent="0.35">
      <c r="A117" s="4">
        <v>116</v>
      </c>
      <c r="B117" s="5" t="s">
        <v>63</v>
      </c>
      <c r="C117" s="5" t="s">
        <v>5</v>
      </c>
      <c r="D117" s="37">
        <v>8984000000</v>
      </c>
      <c r="E117" s="37">
        <v>527000000</v>
      </c>
      <c r="F117" s="37">
        <v>1534000000</v>
      </c>
      <c r="G117" s="37">
        <v>30000000</v>
      </c>
      <c r="H117" s="37">
        <v>8457000000</v>
      </c>
      <c r="I117" s="37">
        <v>6893000000</v>
      </c>
      <c r="J117" s="4">
        <v>0.94099999999999995</v>
      </c>
      <c r="K117" s="4">
        <v>0.76700000000000002</v>
      </c>
    </row>
    <row r="118" spans="1:11" ht="15" thickBot="1" x14ac:dyDescent="0.35">
      <c r="A118" s="4">
        <v>117</v>
      </c>
      <c r="B118" s="5" t="s">
        <v>63</v>
      </c>
      <c r="C118" s="5" t="s">
        <v>6</v>
      </c>
      <c r="D118" s="37">
        <v>8979000000</v>
      </c>
      <c r="E118" s="37">
        <v>603000000</v>
      </c>
      <c r="F118" s="37">
        <v>1601000000</v>
      </c>
      <c r="G118" s="37">
        <v>25000000</v>
      </c>
      <c r="H118" s="37">
        <v>8376000000</v>
      </c>
      <c r="I118" s="37">
        <v>6750000000</v>
      </c>
      <c r="J118" s="4">
        <v>0.93300000000000005</v>
      </c>
      <c r="K118" s="4">
        <v>0.752</v>
      </c>
    </row>
    <row r="119" spans="1:11" ht="15" thickBot="1" x14ac:dyDescent="0.35">
      <c r="A119" s="4">
        <v>118</v>
      </c>
      <c r="B119" s="5" t="s">
        <v>63</v>
      </c>
      <c r="C119" s="5" t="s">
        <v>7</v>
      </c>
      <c r="D119" s="37">
        <v>8950045000</v>
      </c>
      <c r="E119" s="37">
        <v>695000000</v>
      </c>
      <c r="F119" s="37">
        <v>1771000000</v>
      </c>
      <c r="G119" s="37">
        <v>42000000</v>
      </c>
      <c r="H119" s="37">
        <v>8255045000</v>
      </c>
      <c r="I119" s="37">
        <v>6442045000</v>
      </c>
      <c r="J119" s="4">
        <v>0.92200000000000004</v>
      </c>
      <c r="K119" s="4">
        <v>0.72</v>
      </c>
    </row>
    <row r="120" spans="1:11" ht="15" thickBot="1" x14ac:dyDescent="0.35">
      <c r="A120" s="4">
        <v>119</v>
      </c>
      <c r="B120" s="5" t="s">
        <v>63</v>
      </c>
      <c r="C120" s="5" t="s">
        <v>10</v>
      </c>
      <c r="D120" s="37">
        <v>8939967000</v>
      </c>
      <c r="E120" s="37">
        <v>730000000</v>
      </c>
      <c r="F120" s="37">
        <v>1807000000</v>
      </c>
      <c r="G120" s="37">
        <v>34000000</v>
      </c>
      <c r="H120" s="37">
        <v>8209967000</v>
      </c>
      <c r="I120" s="37">
        <v>6368967000</v>
      </c>
      <c r="J120" s="4">
        <v>0.91800000000000004</v>
      </c>
      <c r="K120" s="4">
        <v>0.71199999999999997</v>
      </c>
    </row>
    <row r="121" spans="1:11" ht="15" thickBot="1" x14ac:dyDescent="0.35">
      <c r="A121" s="4">
        <v>120</v>
      </c>
      <c r="B121" s="5" t="s">
        <v>64</v>
      </c>
      <c r="C121" s="5" t="s">
        <v>5</v>
      </c>
      <c r="D121" s="37">
        <v>8110000000</v>
      </c>
      <c r="E121" s="37">
        <v>1656600000</v>
      </c>
      <c r="F121" s="37">
        <v>1252300000</v>
      </c>
      <c r="G121" s="37">
        <v>0</v>
      </c>
      <c r="H121" s="37">
        <v>6453400000</v>
      </c>
      <c r="I121" s="37">
        <v>5201100000</v>
      </c>
      <c r="J121" s="4">
        <v>0.79600000000000004</v>
      </c>
      <c r="K121" s="4">
        <v>0.64100000000000001</v>
      </c>
    </row>
    <row r="122" spans="1:11" ht="15" thickBot="1" x14ac:dyDescent="0.35">
      <c r="A122" s="4">
        <v>121</v>
      </c>
      <c r="B122" s="5" t="s">
        <v>64</v>
      </c>
      <c r="C122" s="5" t="s">
        <v>6</v>
      </c>
      <c r="D122" s="37">
        <v>8106000000</v>
      </c>
      <c r="E122" s="37">
        <v>1727700000</v>
      </c>
      <c r="F122" s="37">
        <v>1293200000</v>
      </c>
      <c r="G122" s="37">
        <v>0</v>
      </c>
      <c r="H122" s="37">
        <v>6378300000</v>
      </c>
      <c r="I122" s="37">
        <v>5085100000</v>
      </c>
      <c r="J122" s="4">
        <v>0.78700000000000003</v>
      </c>
      <c r="K122" s="4">
        <v>0.627</v>
      </c>
    </row>
    <row r="123" spans="1:11" ht="15" thickBot="1" x14ac:dyDescent="0.35">
      <c r="A123" s="4">
        <v>122</v>
      </c>
      <c r="B123" s="5" t="s">
        <v>64</v>
      </c>
      <c r="C123" s="5" t="s">
        <v>7</v>
      </c>
      <c r="D123" s="37">
        <v>8102000000</v>
      </c>
      <c r="E123" s="37">
        <v>1768900000</v>
      </c>
      <c r="F123" s="37">
        <v>1254700000</v>
      </c>
      <c r="G123" s="37">
        <v>0</v>
      </c>
      <c r="H123" s="37">
        <v>6333100000</v>
      </c>
      <c r="I123" s="37">
        <v>5078400000</v>
      </c>
      <c r="J123" s="4">
        <v>0.78200000000000003</v>
      </c>
      <c r="K123" s="4">
        <v>0.627</v>
      </c>
    </row>
    <row r="124" spans="1:11" ht="15" thickBot="1" x14ac:dyDescent="0.35">
      <c r="A124" s="4">
        <v>123</v>
      </c>
      <c r="B124" s="5" t="s">
        <v>64</v>
      </c>
      <c r="C124" s="5" t="s">
        <v>10</v>
      </c>
      <c r="D124" s="37">
        <v>8082000000</v>
      </c>
      <c r="E124" s="37">
        <v>1779200000</v>
      </c>
      <c r="F124" s="37">
        <v>1172700000</v>
      </c>
      <c r="G124" s="37">
        <v>0</v>
      </c>
      <c r="H124" s="37">
        <v>6302800000</v>
      </c>
      <c r="I124" s="37">
        <v>5130100000</v>
      </c>
      <c r="J124" s="4">
        <v>0.78</v>
      </c>
      <c r="K124" s="4">
        <v>0.63500000000000001</v>
      </c>
    </row>
    <row r="125" spans="1:11" ht="15" thickBot="1" x14ac:dyDescent="0.35">
      <c r="A125" s="4">
        <v>124</v>
      </c>
      <c r="B125" s="5" t="s">
        <v>65</v>
      </c>
      <c r="C125" s="5" t="s">
        <v>5</v>
      </c>
      <c r="D125" s="37">
        <v>7779812000</v>
      </c>
      <c r="E125" s="37">
        <v>1237452000</v>
      </c>
      <c r="F125" s="37">
        <v>387812000</v>
      </c>
      <c r="G125" s="37">
        <v>0</v>
      </c>
      <c r="H125" s="37">
        <v>6542360000</v>
      </c>
      <c r="I125" s="37">
        <v>6154548000</v>
      </c>
      <c r="J125" s="4">
        <v>0.84099999999999997</v>
      </c>
      <c r="K125" s="4">
        <v>0.79100000000000004</v>
      </c>
    </row>
    <row r="126" spans="1:11" ht="15" thickBot="1" x14ac:dyDescent="0.35">
      <c r="A126" s="4">
        <v>125</v>
      </c>
      <c r="B126" s="5" t="s">
        <v>65</v>
      </c>
      <c r="C126" s="5" t="s">
        <v>6</v>
      </c>
      <c r="D126" s="37">
        <v>7763206000</v>
      </c>
      <c r="E126" s="37">
        <v>1232962000</v>
      </c>
      <c r="F126" s="37">
        <v>384907000</v>
      </c>
      <c r="G126" s="37">
        <v>0</v>
      </c>
      <c r="H126" s="37">
        <v>6530244000</v>
      </c>
      <c r="I126" s="37">
        <v>6145337000</v>
      </c>
      <c r="J126" s="4">
        <v>0.84099999999999997</v>
      </c>
      <c r="K126" s="4">
        <v>0.79200000000000004</v>
      </c>
    </row>
    <row r="127" spans="1:11" ht="15" thickBot="1" x14ac:dyDescent="0.35">
      <c r="A127" s="4">
        <v>126</v>
      </c>
      <c r="B127" s="5" t="s">
        <v>65</v>
      </c>
      <c r="C127" s="5" t="s">
        <v>7</v>
      </c>
      <c r="D127" s="37">
        <v>7752728000</v>
      </c>
      <c r="E127" s="37">
        <v>1215229000</v>
      </c>
      <c r="F127" s="37">
        <v>406864000</v>
      </c>
      <c r="G127" s="37">
        <v>0</v>
      </c>
      <c r="H127" s="37">
        <v>6537499000</v>
      </c>
      <c r="I127" s="37">
        <v>6130635000</v>
      </c>
      <c r="J127" s="4">
        <v>0.84299999999999997</v>
      </c>
      <c r="K127" s="4">
        <v>0.79100000000000004</v>
      </c>
    </row>
    <row r="128" spans="1:11" ht="15" thickBot="1" x14ac:dyDescent="0.35">
      <c r="A128" s="4">
        <v>127</v>
      </c>
      <c r="B128" s="5" t="s">
        <v>65</v>
      </c>
      <c r="C128" s="5" t="s">
        <v>10</v>
      </c>
      <c r="D128" s="37">
        <v>7750500000</v>
      </c>
      <c r="E128" s="37">
        <v>1163391000</v>
      </c>
      <c r="F128" s="37">
        <v>379399000</v>
      </c>
      <c r="G128" s="37">
        <v>0</v>
      </c>
      <c r="H128" s="37">
        <v>6587109000</v>
      </c>
      <c r="I128" s="37">
        <v>6207710000</v>
      </c>
      <c r="J128" s="4">
        <v>0.85</v>
      </c>
      <c r="K128" s="4">
        <v>0.80100000000000005</v>
      </c>
    </row>
    <row r="129" spans="1:11" ht="15" thickBot="1" x14ac:dyDescent="0.35">
      <c r="A129" s="4">
        <v>128</v>
      </c>
      <c r="B129" s="5" t="s">
        <v>66</v>
      </c>
      <c r="C129" s="5" t="s">
        <v>5</v>
      </c>
      <c r="D129" s="37">
        <v>7082000000</v>
      </c>
      <c r="E129" s="37">
        <v>322516000</v>
      </c>
      <c r="F129" s="37">
        <v>151382000</v>
      </c>
      <c r="G129" s="37">
        <v>0</v>
      </c>
      <c r="H129" s="37">
        <v>6759484000</v>
      </c>
      <c r="I129" s="37">
        <v>6608102000</v>
      </c>
      <c r="J129" s="4">
        <v>0.95399999999999996</v>
      </c>
      <c r="K129" s="4">
        <v>0.93300000000000005</v>
      </c>
    </row>
    <row r="130" spans="1:11" ht="15" thickBot="1" x14ac:dyDescent="0.35">
      <c r="A130" s="4">
        <v>129</v>
      </c>
      <c r="B130" s="5" t="s">
        <v>66</v>
      </c>
      <c r="C130" s="5" t="s">
        <v>6</v>
      </c>
      <c r="D130" s="37">
        <v>7039000000</v>
      </c>
      <c r="E130" s="37">
        <v>338580000</v>
      </c>
      <c r="F130" s="37">
        <v>159642000</v>
      </c>
      <c r="G130" s="37">
        <v>0</v>
      </c>
      <c r="H130" s="37">
        <v>6700420000</v>
      </c>
      <c r="I130" s="37">
        <v>6540778000</v>
      </c>
      <c r="J130" s="4">
        <v>0.95199999999999996</v>
      </c>
      <c r="K130" s="4">
        <v>0.92900000000000005</v>
      </c>
    </row>
    <row r="131" spans="1:11" ht="15" thickBot="1" x14ac:dyDescent="0.35">
      <c r="A131" s="4">
        <v>130</v>
      </c>
      <c r="B131" s="5" t="s">
        <v>66</v>
      </c>
      <c r="C131" s="5" t="s">
        <v>7</v>
      </c>
      <c r="D131" s="37">
        <v>7031500000</v>
      </c>
      <c r="E131" s="37">
        <v>355727000</v>
      </c>
      <c r="F131" s="37">
        <v>169952000</v>
      </c>
      <c r="G131" s="37">
        <v>0</v>
      </c>
      <c r="H131" s="37">
        <v>6675773000</v>
      </c>
      <c r="I131" s="37">
        <v>6505821000</v>
      </c>
      <c r="J131" s="4">
        <v>0.94899999999999995</v>
      </c>
      <c r="K131" s="4">
        <v>0.92500000000000004</v>
      </c>
    </row>
    <row r="132" spans="1:11" ht="15" thickBot="1" x14ac:dyDescent="0.35">
      <c r="A132" s="4">
        <v>131</v>
      </c>
      <c r="B132" s="5" t="s">
        <v>66</v>
      </c>
      <c r="C132" s="5" t="s">
        <v>10</v>
      </c>
      <c r="D132" s="37">
        <v>7006000000</v>
      </c>
      <c r="E132" s="37">
        <v>343801000</v>
      </c>
      <c r="F132" s="37">
        <v>170120000</v>
      </c>
      <c r="G132" s="37">
        <v>0</v>
      </c>
      <c r="H132" s="37">
        <v>6662199000</v>
      </c>
      <c r="I132" s="37">
        <v>6492079000</v>
      </c>
      <c r="J132" s="4">
        <v>0.95099999999999996</v>
      </c>
      <c r="K132" s="4">
        <v>0.92700000000000005</v>
      </c>
    </row>
    <row r="133" spans="1:11" ht="15" thickBot="1" x14ac:dyDescent="0.35">
      <c r="A133" s="4">
        <v>132</v>
      </c>
      <c r="B133" s="5" t="s">
        <v>67</v>
      </c>
      <c r="C133" s="5" t="s">
        <v>5</v>
      </c>
      <c r="D133" s="37">
        <v>6764000000</v>
      </c>
      <c r="E133" s="37">
        <v>2195857000</v>
      </c>
      <c r="F133" s="37">
        <v>601300000</v>
      </c>
      <c r="G133" s="37">
        <v>0</v>
      </c>
      <c r="H133" s="37">
        <v>4568143000</v>
      </c>
      <c r="I133" s="37">
        <v>3966843000</v>
      </c>
      <c r="J133" s="4">
        <v>0.67500000000000004</v>
      </c>
      <c r="K133" s="4">
        <v>0.58599999999999997</v>
      </c>
    </row>
    <row r="134" spans="1:11" ht="15" thickBot="1" x14ac:dyDescent="0.35">
      <c r="A134" s="4">
        <v>133</v>
      </c>
      <c r="B134" s="5" t="s">
        <v>67</v>
      </c>
      <c r="C134" s="5" t="s">
        <v>6</v>
      </c>
      <c r="D134" s="37">
        <v>6761000000</v>
      </c>
      <c r="E134" s="37">
        <v>2599828000</v>
      </c>
      <c r="F134" s="37">
        <v>613341000</v>
      </c>
      <c r="G134" s="37">
        <v>0</v>
      </c>
      <c r="H134" s="37">
        <v>4161172000</v>
      </c>
      <c r="I134" s="37">
        <v>3547831000</v>
      </c>
      <c r="J134" s="4">
        <v>0.61499999999999999</v>
      </c>
      <c r="K134" s="4">
        <v>0.52500000000000002</v>
      </c>
    </row>
    <row r="135" spans="1:11" ht="15" thickBot="1" x14ac:dyDescent="0.35">
      <c r="A135" s="4">
        <v>134</v>
      </c>
      <c r="B135" s="5" t="s">
        <v>67</v>
      </c>
      <c r="C135" s="5" t="s">
        <v>7</v>
      </c>
      <c r="D135" s="37">
        <v>6740064000</v>
      </c>
      <c r="E135" s="37">
        <v>2974976000</v>
      </c>
      <c r="F135" s="37">
        <v>591611000</v>
      </c>
      <c r="G135" s="37">
        <v>0</v>
      </c>
      <c r="H135" s="37">
        <v>3765088000</v>
      </c>
      <c r="I135" s="37">
        <v>3173477000</v>
      </c>
      <c r="J135" s="4">
        <v>0.55900000000000005</v>
      </c>
      <c r="K135" s="4">
        <v>0.47099999999999997</v>
      </c>
    </row>
    <row r="136" spans="1:11" ht="15" thickBot="1" x14ac:dyDescent="0.35">
      <c r="A136" s="4">
        <v>135</v>
      </c>
      <c r="B136" s="5" t="s">
        <v>67</v>
      </c>
      <c r="C136" s="5" t="s">
        <v>10</v>
      </c>
      <c r="D136" s="37">
        <v>6672317000</v>
      </c>
      <c r="E136" s="37">
        <v>3266971000</v>
      </c>
      <c r="F136" s="37">
        <v>630954000</v>
      </c>
      <c r="G136" s="37">
        <v>0</v>
      </c>
      <c r="H136" s="37">
        <v>3405346000</v>
      </c>
      <c r="I136" s="37">
        <v>2774392000</v>
      </c>
      <c r="J136" s="4">
        <v>0.51</v>
      </c>
      <c r="K136" s="4">
        <v>0.41599999999999998</v>
      </c>
    </row>
    <row r="137" spans="1:11" ht="15" thickBot="1" x14ac:dyDescent="0.35">
      <c r="A137" s="4">
        <v>136</v>
      </c>
      <c r="B137" s="5" t="s">
        <v>68</v>
      </c>
      <c r="C137" s="5" t="s">
        <v>5</v>
      </c>
      <c r="D137" s="37">
        <v>6484892000</v>
      </c>
      <c r="E137" s="37">
        <v>0</v>
      </c>
      <c r="F137" s="37">
        <v>3456000000</v>
      </c>
      <c r="G137" s="37">
        <v>258000000</v>
      </c>
      <c r="H137" s="37">
        <v>6484892000</v>
      </c>
      <c r="I137" s="37">
        <v>2770892000</v>
      </c>
      <c r="J137" s="4">
        <v>1</v>
      </c>
      <c r="K137" s="4">
        <v>0.42699999999999999</v>
      </c>
    </row>
    <row r="138" spans="1:11" ht="15" thickBot="1" x14ac:dyDescent="0.35">
      <c r="A138" s="4">
        <v>137</v>
      </c>
      <c r="B138" s="5" t="s">
        <v>68</v>
      </c>
      <c r="C138" s="5" t="s">
        <v>6</v>
      </c>
      <c r="D138" s="37">
        <v>6456000000</v>
      </c>
      <c r="E138" s="37">
        <v>0</v>
      </c>
      <c r="F138" s="37">
        <v>4014000000</v>
      </c>
      <c r="G138" s="37">
        <v>321000000</v>
      </c>
      <c r="H138" s="37">
        <v>6456000000</v>
      </c>
      <c r="I138" s="37">
        <v>2121000000</v>
      </c>
      <c r="J138" s="4">
        <v>1</v>
      </c>
      <c r="K138" s="4">
        <v>0.32900000000000001</v>
      </c>
    </row>
    <row r="139" spans="1:11" ht="15" thickBot="1" x14ac:dyDescent="0.35">
      <c r="A139" s="4">
        <v>138</v>
      </c>
      <c r="B139" s="5" t="s">
        <v>68</v>
      </c>
      <c r="C139" s="5" t="s">
        <v>7</v>
      </c>
      <c r="D139" s="37">
        <v>6449000000</v>
      </c>
      <c r="E139" s="37">
        <v>0</v>
      </c>
      <c r="F139" s="37">
        <v>4162000000</v>
      </c>
      <c r="G139" s="37">
        <v>366000000</v>
      </c>
      <c r="H139" s="37">
        <v>6449000000</v>
      </c>
      <c r="I139" s="37">
        <v>1921000000</v>
      </c>
      <c r="J139" s="4">
        <v>1</v>
      </c>
      <c r="K139" s="4">
        <v>0.29799999999999999</v>
      </c>
    </row>
    <row r="140" spans="1:11" ht="15" thickBot="1" x14ac:dyDescent="0.35">
      <c r="A140" s="4">
        <v>139</v>
      </c>
      <c r="B140" s="5" t="s">
        <v>68</v>
      </c>
      <c r="C140" s="5" t="s">
        <v>10</v>
      </c>
      <c r="D140" s="37">
        <v>6440000000</v>
      </c>
      <c r="E140" s="37">
        <v>0</v>
      </c>
      <c r="F140" s="37">
        <v>4525000000</v>
      </c>
      <c r="G140" s="37">
        <v>373000000</v>
      </c>
      <c r="H140" s="37">
        <v>6440000000</v>
      </c>
      <c r="I140" s="37">
        <v>1542000000</v>
      </c>
      <c r="J140" s="4">
        <v>1</v>
      </c>
      <c r="K140" s="4">
        <v>0.23899999999999999</v>
      </c>
    </row>
    <row r="141" spans="1:11" ht="15" thickBot="1" x14ac:dyDescent="0.35">
      <c r="A141" s="4">
        <v>140</v>
      </c>
      <c r="B141" s="5" t="s">
        <v>69</v>
      </c>
      <c r="C141" s="5" t="s">
        <v>5</v>
      </c>
      <c r="D141" s="37">
        <v>6228508000</v>
      </c>
      <c r="E141" s="37">
        <v>743164000</v>
      </c>
      <c r="F141" s="37">
        <v>261471000</v>
      </c>
      <c r="G141" s="37">
        <v>111537000</v>
      </c>
      <c r="H141" s="37">
        <v>5485344000</v>
      </c>
      <c r="I141" s="37">
        <v>5112336000</v>
      </c>
      <c r="J141" s="4">
        <v>0.88100000000000001</v>
      </c>
      <c r="K141" s="4">
        <v>0.82099999999999995</v>
      </c>
    </row>
    <row r="142" spans="1:11" ht="15" thickBot="1" x14ac:dyDescent="0.35">
      <c r="A142" s="4">
        <v>141</v>
      </c>
      <c r="B142" s="5" t="s">
        <v>69</v>
      </c>
      <c r="C142" s="5" t="s">
        <v>6</v>
      </c>
      <c r="D142" s="37">
        <v>6226507000</v>
      </c>
      <c r="E142" s="37">
        <v>802474000</v>
      </c>
      <c r="F142" s="37">
        <v>267278000</v>
      </c>
      <c r="G142" s="37">
        <v>94534000</v>
      </c>
      <c r="H142" s="37">
        <v>5424033000</v>
      </c>
      <c r="I142" s="37">
        <v>5062221000</v>
      </c>
      <c r="J142" s="4">
        <v>0.871</v>
      </c>
      <c r="K142" s="4">
        <v>0.81299999999999994</v>
      </c>
    </row>
    <row r="143" spans="1:11" ht="15" thickBot="1" x14ac:dyDescent="0.35">
      <c r="A143" s="4">
        <v>142</v>
      </c>
      <c r="B143" s="5" t="s">
        <v>69</v>
      </c>
      <c r="C143" s="5" t="s">
        <v>7</v>
      </c>
      <c r="D143" s="37">
        <v>6205003000</v>
      </c>
      <c r="E143" s="37">
        <v>917472000</v>
      </c>
      <c r="F143" s="37">
        <v>274815000</v>
      </c>
      <c r="G143" s="37">
        <v>176746000</v>
      </c>
      <c r="H143" s="37">
        <v>5287531000</v>
      </c>
      <c r="I143" s="37">
        <v>4835970000</v>
      </c>
      <c r="J143" s="4">
        <v>0.85199999999999998</v>
      </c>
      <c r="K143" s="4">
        <v>0.77900000000000003</v>
      </c>
    </row>
    <row r="144" spans="1:11" ht="15" thickBot="1" x14ac:dyDescent="0.35">
      <c r="A144" s="4">
        <v>143</v>
      </c>
      <c r="B144" s="5" t="s">
        <v>69</v>
      </c>
      <c r="C144" s="5" t="s">
        <v>10</v>
      </c>
      <c r="D144" s="37">
        <v>6187646000</v>
      </c>
      <c r="E144" s="37">
        <v>967870000</v>
      </c>
      <c r="F144" s="37">
        <v>301670000</v>
      </c>
      <c r="G144" s="37">
        <v>174896000</v>
      </c>
      <c r="H144" s="37">
        <v>5219776000</v>
      </c>
      <c r="I144" s="37">
        <v>4743210000</v>
      </c>
      <c r="J144" s="4">
        <v>0.84399999999999997</v>
      </c>
      <c r="K144" s="4">
        <v>0.76700000000000002</v>
      </c>
    </row>
    <row r="145" spans="1:11" ht="15" thickBot="1" x14ac:dyDescent="0.35">
      <c r="A145" s="4">
        <v>144</v>
      </c>
      <c r="B145" s="5" t="s">
        <v>70</v>
      </c>
      <c r="C145" s="5" t="s">
        <v>5</v>
      </c>
      <c r="D145" s="37">
        <v>5535000000</v>
      </c>
      <c r="E145" s="37">
        <v>20385000000</v>
      </c>
      <c r="F145" s="37">
        <v>20289000000</v>
      </c>
      <c r="G145" s="37">
        <v>0</v>
      </c>
      <c r="H145" s="37">
        <v>-14850000000</v>
      </c>
      <c r="I145" s="37">
        <v>-35139000000</v>
      </c>
      <c r="J145" s="4">
        <v>-2.6829999999999998</v>
      </c>
      <c r="K145" s="4">
        <v>-6.3490000000000002</v>
      </c>
    </row>
    <row r="146" spans="1:11" ht="15" thickBot="1" x14ac:dyDescent="0.35">
      <c r="A146" s="4">
        <v>145</v>
      </c>
      <c r="B146" s="5" t="s">
        <v>70</v>
      </c>
      <c r="C146" s="5" t="s">
        <v>6</v>
      </c>
      <c r="D146" s="37">
        <v>5535000000</v>
      </c>
      <c r="E146" s="37">
        <v>27078000000</v>
      </c>
      <c r="F146" s="37">
        <v>20488000000</v>
      </c>
      <c r="G146" s="37">
        <v>0</v>
      </c>
      <c r="H146" s="37">
        <v>-21543000000</v>
      </c>
      <c r="I146" s="37">
        <v>-42031000000</v>
      </c>
      <c r="J146" s="4">
        <v>-3.8919999999999999</v>
      </c>
      <c r="K146" s="4">
        <v>-7.5940000000000003</v>
      </c>
    </row>
    <row r="147" spans="1:11" ht="15" thickBot="1" x14ac:dyDescent="0.35">
      <c r="A147" s="4">
        <v>146</v>
      </c>
      <c r="B147" s="5" t="s">
        <v>70</v>
      </c>
      <c r="C147" s="5" t="s">
        <v>7</v>
      </c>
      <c r="D147" s="37">
        <v>5533000000</v>
      </c>
      <c r="E147" s="37">
        <v>33038000000</v>
      </c>
      <c r="F147" s="37">
        <v>20324000000</v>
      </c>
      <c r="G147" s="37">
        <v>0</v>
      </c>
      <c r="H147" s="37">
        <v>-27505000000</v>
      </c>
      <c r="I147" s="37">
        <v>-47829000000</v>
      </c>
      <c r="J147" s="4">
        <v>-4.9710000000000001</v>
      </c>
      <c r="K147" s="4">
        <v>-8.6440000000000001</v>
      </c>
    </row>
    <row r="148" spans="1:11" ht="15" thickBot="1" x14ac:dyDescent="0.35">
      <c r="A148" s="4">
        <v>147</v>
      </c>
      <c r="B148" s="5" t="s">
        <v>70</v>
      </c>
      <c r="C148" s="5" t="s">
        <v>10</v>
      </c>
      <c r="D148" s="37">
        <v>5522000000</v>
      </c>
      <c r="E148" s="37">
        <v>32780000000</v>
      </c>
      <c r="F148" s="37">
        <v>19260000000</v>
      </c>
      <c r="G148" s="37">
        <v>0</v>
      </c>
      <c r="H148" s="37">
        <v>-27258000000</v>
      </c>
      <c r="I148" s="37">
        <v>-46518000000</v>
      </c>
      <c r="J148" s="4">
        <v>-4.9359999999999999</v>
      </c>
      <c r="K148" s="4">
        <v>-8.4239999999999995</v>
      </c>
    </row>
    <row r="149" spans="1:11" ht="15" thickBot="1" x14ac:dyDescent="0.35">
      <c r="A149" s="4">
        <v>148</v>
      </c>
      <c r="B149" s="5" t="s">
        <v>71</v>
      </c>
      <c r="C149" s="5" t="s">
        <v>5</v>
      </c>
      <c r="D149" s="37">
        <v>5387000000</v>
      </c>
      <c r="E149" s="37">
        <v>7226000000</v>
      </c>
      <c r="F149" s="37">
        <v>554000000</v>
      </c>
      <c r="G149" s="37">
        <v>0</v>
      </c>
      <c r="H149" s="37">
        <v>-1839000000</v>
      </c>
      <c r="I149" s="37">
        <v>-2393000000</v>
      </c>
      <c r="J149" s="4">
        <v>-0.34100000000000003</v>
      </c>
      <c r="K149" s="4">
        <v>-0.44400000000000001</v>
      </c>
    </row>
    <row r="150" spans="1:11" ht="15" thickBot="1" x14ac:dyDescent="0.35">
      <c r="A150" s="4">
        <v>149</v>
      </c>
      <c r="B150" s="5" t="s">
        <v>71</v>
      </c>
      <c r="C150" s="5" t="s">
        <v>6</v>
      </c>
      <c r="D150" s="37">
        <v>5386703000</v>
      </c>
      <c r="E150" s="37">
        <v>10921000000</v>
      </c>
      <c r="F150" s="37">
        <v>939000000</v>
      </c>
      <c r="G150" s="37">
        <v>0</v>
      </c>
      <c r="H150" s="37">
        <v>-5534297000</v>
      </c>
      <c r="I150" s="37">
        <v>-6473297000</v>
      </c>
      <c r="J150" s="4">
        <v>-1.0269999999999999</v>
      </c>
      <c r="K150" s="4">
        <v>-1.202</v>
      </c>
    </row>
    <row r="151" spans="1:11" ht="15" thickBot="1" x14ac:dyDescent="0.35">
      <c r="A151" s="4">
        <v>150</v>
      </c>
      <c r="B151" s="5" t="s">
        <v>71</v>
      </c>
      <c r="C151" s="5" t="s">
        <v>7</v>
      </c>
      <c r="D151" s="37">
        <v>5373586000</v>
      </c>
      <c r="E151" s="37">
        <v>10977000000</v>
      </c>
      <c r="F151" s="37">
        <v>674000000</v>
      </c>
      <c r="G151" s="37">
        <v>0</v>
      </c>
      <c r="H151" s="37">
        <v>-5603414000</v>
      </c>
      <c r="I151" s="37">
        <v>-6277414000</v>
      </c>
      <c r="J151" s="4">
        <v>-1.0429999999999999</v>
      </c>
      <c r="K151" s="4">
        <v>-1.1679999999999999</v>
      </c>
    </row>
    <row r="152" spans="1:11" ht="15" thickBot="1" x14ac:dyDescent="0.35">
      <c r="A152" s="4">
        <v>151</v>
      </c>
      <c r="B152" s="5" t="s">
        <v>71</v>
      </c>
      <c r="C152" s="5" t="s">
        <v>10</v>
      </c>
      <c r="D152" s="37">
        <v>5368000000</v>
      </c>
      <c r="E152" s="37">
        <v>9894000000</v>
      </c>
      <c r="F152" s="37">
        <v>653000000</v>
      </c>
      <c r="G152" s="37">
        <v>0</v>
      </c>
      <c r="H152" s="37">
        <v>-4526000000</v>
      </c>
      <c r="I152" s="37">
        <v>-5179000000</v>
      </c>
      <c r="J152" s="4">
        <v>-0.84299999999999997</v>
      </c>
      <c r="K152" s="4">
        <v>-0.96499999999999997</v>
      </c>
    </row>
    <row r="153" spans="1:11" ht="15" thickBot="1" x14ac:dyDescent="0.35">
      <c r="A153" s="4">
        <v>152</v>
      </c>
      <c r="B153" s="5" t="s">
        <v>72</v>
      </c>
      <c r="C153" s="5" t="s">
        <v>5</v>
      </c>
      <c r="D153" s="37">
        <v>5154284000</v>
      </c>
      <c r="E153" s="37">
        <v>3117203000</v>
      </c>
      <c r="F153" s="37">
        <v>650243000</v>
      </c>
      <c r="G153" s="37">
        <v>0</v>
      </c>
      <c r="H153" s="37">
        <v>2037081000</v>
      </c>
      <c r="I153" s="37">
        <v>1386838000</v>
      </c>
      <c r="J153" s="4">
        <v>0.39500000000000002</v>
      </c>
      <c r="K153" s="4">
        <v>0.26900000000000002</v>
      </c>
    </row>
    <row r="154" spans="1:11" ht="15" thickBot="1" x14ac:dyDescent="0.35">
      <c r="A154" s="4">
        <v>153</v>
      </c>
      <c r="B154" s="5" t="s">
        <v>72</v>
      </c>
      <c r="C154" s="5" t="s">
        <v>6</v>
      </c>
      <c r="D154" s="37">
        <v>5147100000</v>
      </c>
      <c r="E154" s="37">
        <v>3752760000</v>
      </c>
      <c r="F154" s="37">
        <v>876927000</v>
      </c>
      <c r="G154" s="37">
        <v>0</v>
      </c>
      <c r="H154" s="37">
        <v>1394340000</v>
      </c>
      <c r="I154" s="37">
        <v>517413000</v>
      </c>
      <c r="J154" s="4">
        <v>0.27100000000000002</v>
      </c>
      <c r="K154" s="4">
        <v>0.10100000000000001</v>
      </c>
    </row>
    <row r="155" spans="1:11" ht="15" thickBot="1" x14ac:dyDescent="0.35">
      <c r="A155" s="4">
        <v>154</v>
      </c>
      <c r="B155" s="5" t="s">
        <v>72</v>
      </c>
      <c r="C155" s="5" t="s">
        <v>7</v>
      </c>
      <c r="D155" s="37">
        <v>5142000000</v>
      </c>
      <c r="E155" s="37">
        <v>4591476000</v>
      </c>
      <c r="F155" s="37">
        <v>1231421000</v>
      </c>
      <c r="G155" s="37">
        <v>0</v>
      </c>
      <c r="H155" s="37">
        <v>550524000</v>
      </c>
      <c r="I155" s="37">
        <v>-680897000</v>
      </c>
      <c r="J155" s="4">
        <v>0.107</v>
      </c>
      <c r="K155" s="4">
        <v>-0.13200000000000001</v>
      </c>
    </row>
    <row r="156" spans="1:11" ht="15" thickBot="1" x14ac:dyDescent="0.35">
      <c r="A156" s="4">
        <v>155</v>
      </c>
      <c r="B156" s="5" t="s">
        <v>72</v>
      </c>
      <c r="C156" s="5" t="s">
        <v>10</v>
      </c>
      <c r="D156" s="37">
        <v>5133000000</v>
      </c>
      <c r="E156" s="37">
        <v>6029901000</v>
      </c>
      <c r="F156" s="37">
        <v>1568877000</v>
      </c>
      <c r="G156" s="37">
        <v>0</v>
      </c>
      <c r="H156" s="37">
        <v>-896901000</v>
      </c>
      <c r="I156" s="37">
        <v>-2465778000</v>
      </c>
      <c r="J156" s="4">
        <v>-0.17499999999999999</v>
      </c>
      <c r="K156" s="4">
        <v>-0.48</v>
      </c>
    </row>
    <row r="157" spans="1:11" ht="15" thickBot="1" x14ac:dyDescent="0.35">
      <c r="A157" s="4">
        <v>156</v>
      </c>
      <c r="B157" s="5" t="s">
        <v>73</v>
      </c>
      <c r="C157" s="5" t="s">
        <v>5</v>
      </c>
      <c r="D157" s="37">
        <v>4954619000</v>
      </c>
      <c r="E157" s="37">
        <v>2571300000</v>
      </c>
      <c r="F157" s="37">
        <v>2247400000</v>
      </c>
      <c r="G157" s="37">
        <v>0</v>
      </c>
      <c r="H157" s="37">
        <v>2383319000</v>
      </c>
      <c r="I157" s="37">
        <v>135919000</v>
      </c>
      <c r="J157" s="4">
        <v>0.48099999999999998</v>
      </c>
      <c r="K157" s="4">
        <v>2.7E-2</v>
      </c>
    </row>
    <row r="158" spans="1:11" ht="15" thickBot="1" x14ac:dyDescent="0.35">
      <c r="A158" s="4">
        <v>157</v>
      </c>
      <c r="B158" s="5" t="s">
        <v>73</v>
      </c>
      <c r="C158" s="5" t="s">
        <v>6</v>
      </c>
      <c r="D158" s="37">
        <v>4951000000</v>
      </c>
      <c r="E158" s="37">
        <v>2406000000</v>
      </c>
      <c r="F158" s="37">
        <v>2179000000</v>
      </c>
      <c r="G158" s="37">
        <v>0</v>
      </c>
      <c r="H158" s="37">
        <v>2545000000</v>
      </c>
      <c r="I158" s="37">
        <v>366000000</v>
      </c>
      <c r="J158" s="4">
        <v>0.51400000000000001</v>
      </c>
      <c r="K158" s="4">
        <v>7.3999999999999996E-2</v>
      </c>
    </row>
    <row r="159" spans="1:11" ht="15" thickBot="1" x14ac:dyDescent="0.35">
      <c r="A159" s="4">
        <v>158</v>
      </c>
      <c r="B159" s="5" t="s">
        <v>73</v>
      </c>
      <c r="C159" s="5" t="s">
        <v>7</v>
      </c>
      <c r="D159" s="37">
        <v>4945000000</v>
      </c>
      <c r="E159" s="37">
        <v>2290000000</v>
      </c>
      <c r="F159" s="37">
        <v>2197000000</v>
      </c>
      <c r="G159" s="37">
        <v>0</v>
      </c>
      <c r="H159" s="37">
        <v>2655000000</v>
      </c>
      <c r="I159" s="37">
        <v>458000000</v>
      </c>
      <c r="J159" s="4">
        <v>0.53700000000000003</v>
      </c>
      <c r="K159" s="4">
        <v>9.2999999999999999E-2</v>
      </c>
    </row>
    <row r="160" spans="1:11" ht="15" thickBot="1" x14ac:dyDescent="0.35">
      <c r="A160" s="4">
        <v>159</v>
      </c>
      <c r="B160" s="5" t="s">
        <v>73</v>
      </c>
      <c r="C160" s="5" t="s">
        <v>10</v>
      </c>
      <c r="D160" s="37">
        <v>4905458000</v>
      </c>
      <c r="E160" s="37">
        <v>2173000000</v>
      </c>
      <c r="F160" s="37">
        <v>2099000000</v>
      </c>
      <c r="G160" s="37">
        <v>0</v>
      </c>
      <c r="H160" s="37">
        <v>2732458000</v>
      </c>
      <c r="I160" s="37">
        <v>633458000</v>
      </c>
      <c r="J160" s="4">
        <v>0.55700000000000005</v>
      </c>
      <c r="K160" s="4">
        <v>0.129</v>
      </c>
    </row>
    <row r="161" spans="1:11" ht="15" thickBot="1" x14ac:dyDescent="0.35">
      <c r="A161" s="4">
        <v>160</v>
      </c>
      <c r="B161" s="5" t="s">
        <v>74</v>
      </c>
      <c r="C161" s="5" t="s">
        <v>5</v>
      </c>
      <c r="D161" s="37">
        <v>4867700000</v>
      </c>
      <c r="E161" s="37">
        <v>2053816000</v>
      </c>
      <c r="F161" s="37">
        <v>430822000</v>
      </c>
      <c r="G161" s="37">
        <v>0</v>
      </c>
      <c r="H161" s="37">
        <v>2813884000</v>
      </c>
      <c r="I161" s="37">
        <v>2383062000</v>
      </c>
      <c r="J161" s="4">
        <v>0.57799999999999996</v>
      </c>
      <c r="K161" s="4">
        <v>0.49</v>
      </c>
    </row>
    <row r="162" spans="1:11" ht="15" thickBot="1" x14ac:dyDescent="0.35">
      <c r="A162" s="4">
        <v>161</v>
      </c>
      <c r="B162" s="5" t="s">
        <v>74</v>
      </c>
      <c r="C162" s="5" t="s">
        <v>6</v>
      </c>
      <c r="D162" s="37">
        <v>4860427000</v>
      </c>
      <c r="E162" s="37">
        <v>1862000000</v>
      </c>
      <c r="F162" s="37">
        <v>436000000</v>
      </c>
      <c r="G162" s="37">
        <v>0</v>
      </c>
      <c r="H162" s="37">
        <v>2998427000</v>
      </c>
      <c r="I162" s="37">
        <v>2562427000</v>
      </c>
      <c r="J162" s="4">
        <v>0.61699999999999999</v>
      </c>
      <c r="K162" s="4">
        <v>0.52700000000000002</v>
      </c>
    </row>
    <row r="163" spans="1:11" ht="15" thickBot="1" x14ac:dyDescent="0.35">
      <c r="A163" s="4">
        <v>162</v>
      </c>
      <c r="B163" s="5" t="s">
        <v>74</v>
      </c>
      <c r="C163" s="5" t="s">
        <v>7</v>
      </c>
      <c r="D163" s="37">
        <v>4860427000</v>
      </c>
      <c r="E163" s="37">
        <v>2083000000</v>
      </c>
      <c r="F163" s="37">
        <v>480000000</v>
      </c>
      <c r="G163" s="37">
        <v>0</v>
      </c>
      <c r="H163" s="37">
        <v>2777427000</v>
      </c>
      <c r="I163" s="37">
        <v>2297427000</v>
      </c>
      <c r="J163" s="4">
        <v>0.57099999999999995</v>
      </c>
      <c r="K163" s="4">
        <v>0.47299999999999998</v>
      </c>
    </row>
    <row r="164" spans="1:11" ht="15" thickBot="1" x14ac:dyDescent="0.35">
      <c r="A164" s="4">
        <v>163</v>
      </c>
      <c r="B164" s="5" t="s">
        <v>74</v>
      </c>
      <c r="C164" s="5" t="s">
        <v>10</v>
      </c>
      <c r="D164" s="37">
        <v>4857800000</v>
      </c>
      <c r="E164" s="37">
        <v>2199000000</v>
      </c>
      <c r="F164" s="37">
        <v>602000000</v>
      </c>
      <c r="G164" s="37">
        <v>0</v>
      </c>
      <c r="H164" s="37">
        <v>2658800000</v>
      </c>
      <c r="I164" s="37">
        <v>2056800000</v>
      </c>
      <c r="J164" s="4">
        <v>0.54700000000000004</v>
      </c>
      <c r="K164" s="4">
        <v>0.42299999999999999</v>
      </c>
    </row>
    <row r="165" spans="1:11" ht="15" thickBot="1" x14ac:dyDescent="0.35">
      <c r="A165" s="4">
        <v>164</v>
      </c>
      <c r="B165" s="5" t="s">
        <v>75</v>
      </c>
      <c r="C165" s="5" t="s">
        <v>5</v>
      </c>
      <c r="D165" s="37">
        <v>3766065000</v>
      </c>
      <c r="E165" s="37">
        <v>9820000000</v>
      </c>
      <c r="F165" s="37">
        <v>2849000000</v>
      </c>
      <c r="G165" s="37">
        <v>0</v>
      </c>
      <c r="H165" s="37">
        <v>-6053935000</v>
      </c>
      <c r="I165" s="37">
        <v>-8902935000</v>
      </c>
      <c r="J165" s="4">
        <v>-1.607</v>
      </c>
      <c r="K165" s="4">
        <v>-2.3639999999999999</v>
      </c>
    </row>
    <row r="166" spans="1:11" ht="15" thickBot="1" x14ac:dyDescent="0.35">
      <c r="A166" s="4">
        <v>165</v>
      </c>
      <c r="B166" s="5" t="s">
        <v>75</v>
      </c>
      <c r="C166" s="5" t="s">
        <v>6</v>
      </c>
      <c r="D166" s="37">
        <v>3733507000</v>
      </c>
      <c r="E166" s="37">
        <v>10686000000</v>
      </c>
      <c r="F166" s="37">
        <v>2774000000</v>
      </c>
      <c r="G166" s="37">
        <v>0</v>
      </c>
      <c r="H166" s="37">
        <v>-6952493000</v>
      </c>
      <c r="I166" s="37">
        <v>-9726493000</v>
      </c>
      <c r="J166" s="4">
        <v>-1.8620000000000001</v>
      </c>
      <c r="K166" s="4">
        <v>-2.605</v>
      </c>
    </row>
    <row r="167" spans="1:11" ht="15" thickBot="1" x14ac:dyDescent="0.35">
      <c r="A167" s="4">
        <v>166</v>
      </c>
      <c r="B167" s="5" t="s">
        <v>75</v>
      </c>
      <c r="C167" s="5" t="s">
        <v>7</v>
      </c>
      <c r="D167" s="37">
        <v>3715968000</v>
      </c>
      <c r="E167" s="37">
        <v>10378000000</v>
      </c>
      <c r="F167" s="37">
        <v>3637000000</v>
      </c>
      <c r="G167" s="37">
        <v>0</v>
      </c>
      <c r="H167" s="37">
        <v>-6662032000</v>
      </c>
      <c r="I167" s="37">
        <v>-10299032000</v>
      </c>
      <c r="J167" s="4">
        <v>-1.7929999999999999</v>
      </c>
      <c r="K167" s="4">
        <v>-2.7719999999999998</v>
      </c>
    </row>
    <row r="168" spans="1:11" ht="15" thickBot="1" x14ac:dyDescent="0.35">
      <c r="A168" s="4">
        <v>167</v>
      </c>
      <c r="B168" s="5" t="s">
        <v>75</v>
      </c>
      <c r="C168" s="5" t="s">
        <v>10</v>
      </c>
      <c r="D168" s="37">
        <v>3714000000</v>
      </c>
      <c r="E168" s="37">
        <v>9749000000</v>
      </c>
      <c r="F168" s="37">
        <v>2159000000</v>
      </c>
      <c r="G168" s="37">
        <v>0</v>
      </c>
      <c r="H168" s="37">
        <v>-6035000000</v>
      </c>
      <c r="I168" s="37">
        <v>-8194000000</v>
      </c>
      <c r="J168" s="4">
        <v>-1.625</v>
      </c>
      <c r="K168" s="4">
        <v>-2.206</v>
      </c>
    </row>
    <row r="169" spans="1:11" ht="15" thickBot="1" x14ac:dyDescent="0.35">
      <c r="A169" s="4">
        <v>168</v>
      </c>
      <c r="B169" s="5" t="s">
        <v>8</v>
      </c>
      <c r="C169" s="5" t="s">
        <v>5</v>
      </c>
      <c r="D169" s="37">
        <v>3711800000</v>
      </c>
      <c r="E169" s="37">
        <v>743304000</v>
      </c>
      <c r="F169" s="37">
        <v>180317000</v>
      </c>
      <c r="G169" s="37">
        <v>0</v>
      </c>
      <c r="H169" s="37">
        <v>2968496000</v>
      </c>
      <c r="I169" s="37">
        <v>2788179000</v>
      </c>
      <c r="J169" s="4">
        <v>0.8</v>
      </c>
      <c r="K169" s="4">
        <v>0.751</v>
      </c>
    </row>
    <row r="170" spans="1:11" ht="15" thickBot="1" x14ac:dyDescent="0.35">
      <c r="A170" s="4">
        <v>169</v>
      </c>
      <c r="B170" s="5" t="s">
        <v>8</v>
      </c>
      <c r="C170" s="5" t="s">
        <v>6</v>
      </c>
      <c r="D170" s="37">
        <v>3703600000</v>
      </c>
      <c r="E170" s="37">
        <v>1021658000</v>
      </c>
      <c r="F170" s="37">
        <v>309348000</v>
      </c>
      <c r="G170" s="37">
        <v>0</v>
      </c>
      <c r="H170" s="37">
        <v>2681942000</v>
      </c>
      <c r="I170" s="37">
        <v>2372594000</v>
      </c>
      <c r="J170" s="4">
        <v>0.72399999999999998</v>
      </c>
      <c r="K170" s="4">
        <v>0.64100000000000001</v>
      </c>
    </row>
    <row r="171" spans="1:11" ht="15" thickBot="1" x14ac:dyDescent="0.35">
      <c r="A171" s="4">
        <v>170</v>
      </c>
      <c r="B171" s="5" t="s">
        <v>8</v>
      </c>
      <c r="C171" s="5" t="s">
        <v>7</v>
      </c>
      <c r="D171" s="37">
        <v>3663851000</v>
      </c>
      <c r="E171" s="37">
        <v>1561173000</v>
      </c>
      <c r="F171" s="37">
        <v>588822000</v>
      </c>
      <c r="G171" s="37">
        <v>0</v>
      </c>
      <c r="H171" s="37">
        <v>2102678000</v>
      </c>
      <c r="I171" s="37">
        <v>1513856000</v>
      </c>
      <c r="J171" s="4">
        <v>0.57399999999999995</v>
      </c>
      <c r="K171" s="4">
        <v>0.41299999999999998</v>
      </c>
    </row>
    <row r="172" spans="1:11" ht="15" thickBot="1" x14ac:dyDescent="0.35">
      <c r="A172" s="4">
        <v>171</v>
      </c>
      <c r="B172" s="5" t="s">
        <v>76</v>
      </c>
      <c r="C172" s="5" t="s">
        <v>5</v>
      </c>
      <c r="D172" s="37">
        <v>3549494000</v>
      </c>
      <c r="E172" s="37">
        <v>200600000</v>
      </c>
      <c r="F172" s="37">
        <v>660887000</v>
      </c>
      <c r="G172" s="37">
        <v>0</v>
      </c>
      <c r="H172" s="37">
        <v>3348894000</v>
      </c>
      <c r="I172" s="37">
        <v>2688007000</v>
      </c>
      <c r="J172" s="4">
        <v>0.94299999999999995</v>
      </c>
      <c r="K172" s="4">
        <v>0.75700000000000001</v>
      </c>
    </row>
    <row r="173" spans="1:11" ht="15" thickBot="1" x14ac:dyDescent="0.35">
      <c r="A173" s="4">
        <v>172</v>
      </c>
      <c r="B173" s="5" t="s">
        <v>76</v>
      </c>
      <c r="C173" s="5" t="s">
        <v>6</v>
      </c>
      <c r="D173" s="37">
        <v>3539570000</v>
      </c>
      <c r="E173" s="37">
        <v>232600000</v>
      </c>
      <c r="F173" s="37">
        <v>750292000</v>
      </c>
      <c r="G173" s="37">
        <v>0</v>
      </c>
      <c r="H173" s="37">
        <v>3306970000</v>
      </c>
      <c r="I173" s="37">
        <v>2556678000</v>
      </c>
      <c r="J173" s="4">
        <v>0.93400000000000005</v>
      </c>
      <c r="K173" s="4">
        <v>0.72199999999999998</v>
      </c>
    </row>
    <row r="174" spans="1:11" ht="15" thickBot="1" x14ac:dyDescent="0.35">
      <c r="A174" s="4">
        <v>173</v>
      </c>
      <c r="B174" s="5" t="s">
        <v>76</v>
      </c>
      <c r="C174" s="5" t="s">
        <v>7</v>
      </c>
      <c r="D174" s="37">
        <v>3538756000</v>
      </c>
      <c r="E174" s="37">
        <v>273199000</v>
      </c>
      <c r="F174" s="37">
        <v>898440000</v>
      </c>
      <c r="G174" s="37">
        <v>0</v>
      </c>
      <c r="H174" s="37">
        <v>3265557000</v>
      </c>
      <c r="I174" s="37">
        <v>2367117000</v>
      </c>
      <c r="J174" s="4">
        <v>0.92300000000000004</v>
      </c>
      <c r="K174" s="4">
        <v>0.66900000000000004</v>
      </c>
    </row>
    <row r="175" spans="1:11" ht="15" thickBot="1" x14ac:dyDescent="0.35">
      <c r="A175" s="4">
        <v>174</v>
      </c>
      <c r="B175" s="5" t="s">
        <v>76</v>
      </c>
      <c r="C175" s="5" t="s">
        <v>10</v>
      </c>
      <c r="D175" s="37">
        <v>3495443000</v>
      </c>
      <c r="E175" s="37">
        <v>309629000</v>
      </c>
      <c r="F175" s="37">
        <v>1041231000</v>
      </c>
      <c r="G175" s="37">
        <v>0</v>
      </c>
      <c r="H175" s="37">
        <v>3185814000</v>
      </c>
      <c r="I175" s="37">
        <v>2144583000</v>
      </c>
      <c r="J175" s="4">
        <v>0.91100000000000003</v>
      </c>
      <c r="K175" s="4">
        <v>0.61399999999999999</v>
      </c>
    </row>
    <row r="176" spans="1:11" ht="15" thickBot="1" x14ac:dyDescent="0.35">
      <c r="A176" s="4">
        <v>175</v>
      </c>
      <c r="B176" s="5" t="s">
        <v>77</v>
      </c>
      <c r="C176" s="5" t="s">
        <v>5</v>
      </c>
      <c r="D176" s="37">
        <v>2972500000</v>
      </c>
      <c r="E176" s="37">
        <v>10411000000</v>
      </c>
      <c r="F176" s="37">
        <v>635000000</v>
      </c>
      <c r="G176" s="37">
        <v>79000000</v>
      </c>
      <c r="H176" s="37">
        <v>-7438500000</v>
      </c>
      <c r="I176" s="37">
        <v>-8152500000</v>
      </c>
      <c r="J176" s="4">
        <v>-2.5019999999999998</v>
      </c>
      <c r="K176" s="4">
        <v>-2.7429999999999999</v>
      </c>
    </row>
    <row r="177" spans="1:11" ht="15" thickBot="1" x14ac:dyDescent="0.35">
      <c r="A177" s="4">
        <v>176</v>
      </c>
      <c r="B177" s="5" t="s">
        <v>77</v>
      </c>
      <c r="C177" s="5" t="s">
        <v>6</v>
      </c>
      <c r="D177" s="37">
        <v>2960000000</v>
      </c>
      <c r="E177" s="37">
        <v>9878000000</v>
      </c>
      <c r="F177" s="37">
        <v>722000000</v>
      </c>
      <c r="G177" s="37">
        <v>98000000</v>
      </c>
      <c r="H177" s="37">
        <v>-6918000000</v>
      </c>
      <c r="I177" s="37">
        <v>-7738000000</v>
      </c>
      <c r="J177" s="4">
        <v>-2.3370000000000002</v>
      </c>
      <c r="K177" s="4">
        <v>-2.6139999999999999</v>
      </c>
    </row>
    <row r="178" spans="1:11" ht="15" thickBot="1" x14ac:dyDescent="0.35">
      <c r="A178" s="4">
        <v>177</v>
      </c>
      <c r="B178" s="5" t="s">
        <v>77</v>
      </c>
      <c r="C178" s="5" t="s">
        <v>7</v>
      </c>
      <c r="D178" s="37">
        <v>2957951000</v>
      </c>
      <c r="E178" s="37">
        <v>9930000000</v>
      </c>
      <c r="F178" s="37">
        <v>237000000</v>
      </c>
      <c r="G178" s="37">
        <v>129000000</v>
      </c>
      <c r="H178" s="37">
        <v>-6972049000</v>
      </c>
      <c r="I178" s="37">
        <v>-7338049000</v>
      </c>
      <c r="J178" s="4">
        <v>-2.3570000000000002</v>
      </c>
      <c r="K178" s="4">
        <v>-2.4809999999999999</v>
      </c>
    </row>
    <row r="179" spans="1:11" ht="15" thickBot="1" x14ac:dyDescent="0.35">
      <c r="A179" s="4">
        <v>178</v>
      </c>
      <c r="B179" s="5" t="s">
        <v>77</v>
      </c>
      <c r="C179" s="5" t="s">
        <v>10</v>
      </c>
      <c r="D179" s="37">
        <v>2955641000</v>
      </c>
      <c r="E179" s="37">
        <v>8545000000</v>
      </c>
      <c r="F179" s="37">
        <v>635000000</v>
      </c>
      <c r="G179" s="37">
        <v>123000000</v>
      </c>
      <c r="H179" s="37">
        <v>-5589359000</v>
      </c>
      <c r="I179" s="37">
        <v>-6347359000</v>
      </c>
      <c r="J179" s="4">
        <v>-1.891</v>
      </c>
      <c r="K179" s="4">
        <v>-2.1480000000000001</v>
      </c>
    </row>
    <row r="180" spans="1:11" ht="15" thickBot="1" x14ac:dyDescent="0.35">
      <c r="A180" s="4">
        <v>179</v>
      </c>
      <c r="B180" s="5" t="s">
        <v>78</v>
      </c>
      <c r="C180" s="5" t="s">
        <v>5</v>
      </c>
      <c r="D180" s="37">
        <v>2910748000</v>
      </c>
      <c r="E180" s="37">
        <v>1025400000</v>
      </c>
      <c r="F180" s="37">
        <v>159700000</v>
      </c>
      <c r="G180" s="37">
        <v>29100000</v>
      </c>
      <c r="H180" s="37">
        <v>1885348000</v>
      </c>
      <c r="I180" s="37">
        <v>1696548000</v>
      </c>
      <c r="J180" s="4">
        <v>0.64800000000000002</v>
      </c>
      <c r="K180" s="4">
        <v>0.58299999999999996</v>
      </c>
    </row>
    <row r="181" spans="1:11" ht="15" thickBot="1" x14ac:dyDescent="0.35">
      <c r="A181" s="4">
        <v>180</v>
      </c>
      <c r="B181" s="5" t="s">
        <v>78</v>
      </c>
      <c r="C181" s="5" t="s">
        <v>6</v>
      </c>
      <c r="D181" s="37">
        <v>2898150000</v>
      </c>
      <c r="E181" s="37">
        <v>1268800000</v>
      </c>
      <c r="F181" s="37">
        <v>179100000</v>
      </c>
      <c r="G181" s="37">
        <v>25900000</v>
      </c>
      <c r="H181" s="37">
        <v>1629350000</v>
      </c>
      <c r="I181" s="37">
        <v>1424350000</v>
      </c>
      <c r="J181" s="4">
        <v>0.56200000000000006</v>
      </c>
      <c r="K181" s="4">
        <v>0.49099999999999999</v>
      </c>
    </row>
    <row r="182" spans="1:11" ht="15" thickBot="1" x14ac:dyDescent="0.35">
      <c r="A182" s="4">
        <v>181</v>
      </c>
      <c r="B182" s="5" t="s">
        <v>78</v>
      </c>
      <c r="C182" s="5" t="s">
        <v>7</v>
      </c>
      <c r="D182" s="37">
        <v>2879000000</v>
      </c>
      <c r="E182" s="37">
        <v>1703900000</v>
      </c>
      <c r="F182" s="37">
        <v>191300000</v>
      </c>
      <c r="G182" s="37">
        <v>33500000</v>
      </c>
      <c r="H182" s="37">
        <v>1175100000</v>
      </c>
      <c r="I182" s="37">
        <v>950300000</v>
      </c>
      <c r="J182" s="4">
        <v>0.40799999999999997</v>
      </c>
      <c r="K182" s="4">
        <v>0.33</v>
      </c>
    </row>
    <row r="183" spans="1:11" ht="15" thickBot="1" x14ac:dyDescent="0.35">
      <c r="A183" s="4">
        <v>182</v>
      </c>
      <c r="B183" s="5" t="s">
        <v>78</v>
      </c>
      <c r="C183" s="5" t="s">
        <v>10</v>
      </c>
      <c r="D183" s="37">
        <v>2875960000</v>
      </c>
      <c r="E183" s="37">
        <v>1623800000</v>
      </c>
      <c r="F183" s="37">
        <v>195900000</v>
      </c>
      <c r="G183" s="37">
        <v>33400000</v>
      </c>
      <c r="H183" s="37">
        <v>1252160000</v>
      </c>
      <c r="I183" s="37">
        <v>1022860000</v>
      </c>
      <c r="J183" s="4">
        <v>0.435</v>
      </c>
      <c r="K183" s="4">
        <v>0.35599999999999998</v>
      </c>
    </row>
    <row r="184" spans="1:11" ht="15" thickBot="1" x14ac:dyDescent="0.35">
      <c r="A184" s="4">
        <v>183</v>
      </c>
      <c r="B184" s="5" t="s">
        <v>79</v>
      </c>
      <c r="C184" s="5" t="s">
        <v>5</v>
      </c>
      <c r="D184" s="37">
        <v>2819000000</v>
      </c>
      <c r="E184" s="37">
        <v>1175000000</v>
      </c>
      <c r="F184" s="37">
        <v>3236000000</v>
      </c>
      <c r="G184" s="37">
        <v>286000000</v>
      </c>
      <c r="H184" s="37">
        <v>1644000000</v>
      </c>
      <c r="I184" s="37">
        <v>-1878000000</v>
      </c>
      <c r="J184" s="4">
        <v>0.58299999999999996</v>
      </c>
      <c r="K184" s="4">
        <v>-0.66600000000000004</v>
      </c>
    </row>
    <row r="185" spans="1:11" ht="15" thickBot="1" x14ac:dyDescent="0.35">
      <c r="A185" s="4">
        <v>184</v>
      </c>
      <c r="B185" s="5" t="s">
        <v>79</v>
      </c>
      <c r="C185" s="5" t="s">
        <v>6</v>
      </c>
      <c r="D185" s="37">
        <v>2814049000</v>
      </c>
      <c r="E185" s="37">
        <v>791000000</v>
      </c>
      <c r="F185" s="37">
        <v>2186000000</v>
      </c>
      <c r="G185" s="37">
        <v>93000000</v>
      </c>
      <c r="H185" s="37">
        <v>2023049000</v>
      </c>
      <c r="I185" s="37">
        <v>-255951000</v>
      </c>
      <c r="J185" s="4">
        <v>0.71899999999999997</v>
      </c>
      <c r="K185" s="4">
        <v>-9.0999999999999998E-2</v>
      </c>
    </row>
    <row r="186" spans="1:11" ht="15" thickBot="1" x14ac:dyDescent="0.35">
      <c r="A186" s="4">
        <v>185</v>
      </c>
      <c r="B186" s="5" t="s">
        <v>79</v>
      </c>
      <c r="C186" s="5" t="s">
        <v>7</v>
      </c>
      <c r="D186" s="37">
        <v>2807114000</v>
      </c>
      <c r="E186" s="37">
        <v>727000000</v>
      </c>
      <c r="F186" s="37">
        <v>2012000000</v>
      </c>
      <c r="G186" s="37">
        <v>87000000</v>
      </c>
      <c r="H186" s="37">
        <v>2080114000</v>
      </c>
      <c r="I186" s="37">
        <v>-18886000</v>
      </c>
      <c r="J186" s="4">
        <v>0.74099999999999999</v>
      </c>
      <c r="K186" s="4">
        <v>-7.0000000000000001E-3</v>
      </c>
    </row>
    <row r="187" spans="1:11" ht="15" thickBot="1" x14ac:dyDescent="0.35">
      <c r="A187" s="4">
        <v>186</v>
      </c>
      <c r="B187" s="5" t="s">
        <v>79</v>
      </c>
      <c r="C187" s="5" t="s">
        <v>10</v>
      </c>
      <c r="D187" s="37">
        <v>2796100000</v>
      </c>
      <c r="E187" s="37">
        <v>615000000</v>
      </c>
      <c r="F187" s="37">
        <v>1587000000</v>
      </c>
      <c r="G187" s="37">
        <v>57000000</v>
      </c>
      <c r="H187" s="37">
        <v>2181100000</v>
      </c>
      <c r="I187" s="37">
        <v>537100000</v>
      </c>
      <c r="J187" s="4">
        <v>0.78</v>
      </c>
      <c r="K187" s="4">
        <v>0.192</v>
      </c>
    </row>
    <row r="188" spans="1:11" ht="15" thickBot="1" x14ac:dyDescent="0.35">
      <c r="A188" s="4">
        <v>187</v>
      </c>
      <c r="B188" s="5" t="s">
        <v>80</v>
      </c>
      <c r="C188" s="5" t="s">
        <v>5</v>
      </c>
      <c r="D188" s="37">
        <v>2715675000</v>
      </c>
      <c r="E188" s="37">
        <v>1174000000</v>
      </c>
      <c r="F188" s="37">
        <v>728000000</v>
      </c>
      <c r="G188" s="37">
        <v>0</v>
      </c>
      <c r="H188" s="37">
        <v>1541675000</v>
      </c>
      <c r="I188" s="37">
        <v>813675000</v>
      </c>
      <c r="J188" s="4">
        <v>0.56799999999999995</v>
      </c>
      <c r="K188" s="4">
        <v>0.3</v>
      </c>
    </row>
    <row r="189" spans="1:11" ht="15" thickBot="1" x14ac:dyDescent="0.35">
      <c r="A189" s="4">
        <v>188</v>
      </c>
      <c r="B189" s="5" t="s">
        <v>80</v>
      </c>
      <c r="C189" s="5" t="s">
        <v>6</v>
      </c>
      <c r="D189" s="37">
        <v>2707115000</v>
      </c>
      <c r="E189" s="37">
        <v>1219000000</v>
      </c>
      <c r="F189" s="37">
        <v>757000000</v>
      </c>
      <c r="G189" s="37">
        <v>0</v>
      </c>
      <c r="H189" s="37">
        <v>1488115000</v>
      </c>
      <c r="I189" s="37">
        <v>731115000</v>
      </c>
      <c r="J189" s="4">
        <v>0.55000000000000004</v>
      </c>
      <c r="K189" s="4">
        <v>0.27</v>
      </c>
    </row>
    <row r="190" spans="1:11" ht="15" thickBot="1" x14ac:dyDescent="0.35">
      <c r="A190" s="4">
        <v>189</v>
      </c>
      <c r="B190" s="5" t="s">
        <v>80</v>
      </c>
      <c r="C190" s="5" t="s">
        <v>7</v>
      </c>
      <c r="D190" s="37">
        <v>2706700000</v>
      </c>
      <c r="E190" s="37">
        <v>1253000000</v>
      </c>
      <c r="F190" s="37">
        <v>770000000</v>
      </c>
      <c r="G190" s="37">
        <v>0</v>
      </c>
      <c r="H190" s="37">
        <v>1453700000</v>
      </c>
      <c r="I190" s="37">
        <v>683700000</v>
      </c>
      <c r="J190" s="4">
        <v>0.53700000000000003</v>
      </c>
      <c r="K190" s="4">
        <v>0.253</v>
      </c>
    </row>
    <row r="191" spans="1:11" ht="15" thickBot="1" x14ac:dyDescent="0.35">
      <c r="A191" s="4">
        <v>190</v>
      </c>
      <c r="B191" s="5" t="s">
        <v>80</v>
      </c>
      <c r="C191" s="5" t="s">
        <v>10</v>
      </c>
      <c r="D191" s="37">
        <v>2705000000</v>
      </c>
      <c r="E191" s="37">
        <v>1254000000</v>
      </c>
      <c r="F191" s="37">
        <v>765000000</v>
      </c>
      <c r="G191" s="37">
        <v>0</v>
      </c>
      <c r="H191" s="37">
        <v>1451000000</v>
      </c>
      <c r="I191" s="37">
        <v>686000000</v>
      </c>
      <c r="J191" s="4">
        <v>0.53600000000000003</v>
      </c>
      <c r="K191" s="4">
        <v>0.254</v>
      </c>
    </row>
    <row r="192" spans="1:11" ht="15" thickBot="1" x14ac:dyDescent="0.35">
      <c r="A192" s="4">
        <v>191</v>
      </c>
      <c r="B192" s="5" t="s">
        <v>81</v>
      </c>
      <c r="C192" s="5" t="s">
        <v>5</v>
      </c>
      <c r="D192" s="37">
        <v>2666000000</v>
      </c>
      <c r="E192" s="37">
        <v>7739000000</v>
      </c>
      <c r="F192" s="37">
        <v>1440000000</v>
      </c>
      <c r="G192" s="37">
        <v>0</v>
      </c>
      <c r="H192" s="37">
        <v>-5073000000</v>
      </c>
      <c r="I192" s="37">
        <v>-6513000000</v>
      </c>
      <c r="J192" s="4">
        <v>-1.903</v>
      </c>
      <c r="K192" s="4">
        <v>-2.4430000000000001</v>
      </c>
    </row>
    <row r="193" spans="1:11" ht="15" thickBot="1" x14ac:dyDescent="0.35">
      <c r="A193" s="4">
        <v>192</v>
      </c>
      <c r="B193" s="5" t="s">
        <v>81</v>
      </c>
      <c r="C193" s="5" t="s">
        <v>6</v>
      </c>
      <c r="D193" s="37">
        <v>2665456000</v>
      </c>
      <c r="E193" s="37">
        <v>8001000000</v>
      </c>
      <c r="F193" s="37">
        <v>1534000000</v>
      </c>
      <c r="G193" s="37">
        <v>0</v>
      </c>
      <c r="H193" s="37">
        <v>-5335544000</v>
      </c>
      <c r="I193" s="37">
        <v>-6869544000</v>
      </c>
      <c r="J193" s="4">
        <v>-2.0019999999999998</v>
      </c>
      <c r="K193" s="4">
        <v>-2.577</v>
      </c>
    </row>
    <row r="194" spans="1:11" ht="15" thickBot="1" x14ac:dyDescent="0.35">
      <c r="A194" s="4">
        <v>193</v>
      </c>
      <c r="B194" s="5" t="s">
        <v>81</v>
      </c>
      <c r="C194" s="5" t="s">
        <v>7</v>
      </c>
      <c r="D194" s="37">
        <v>2665000000</v>
      </c>
      <c r="E194" s="37">
        <v>8146000000</v>
      </c>
      <c r="F194" s="37">
        <v>1504000000</v>
      </c>
      <c r="G194" s="37">
        <v>0</v>
      </c>
      <c r="H194" s="37">
        <v>-5481000000</v>
      </c>
      <c r="I194" s="37">
        <v>-6985000000</v>
      </c>
      <c r="J194" s="4">
        <v>-2.0569999999999999</v>
      </c>
      <c r="K194" s="4">
        <v>-2.621</v>
      </c>
    </row>
    <row r="195" spans="1:11" ht="15" thickBot="1" x14ac:dyDescent="0.35">
      <c r="A195" s="4">
        <v>194</v>
      </c>
      <c r="B195" s="5" t="s">
        <v>81</v>
      </c>
      <c r="C195" s="5" t="s">
        <v>10</v>
      </c>
      <c r="D195" s="37">
        <v>2663600000</v>
      </c>
      <c r="E195" s="37">
        <v>8205000000</v>
      </c>
      <c r="F195" s="37">
        <v>1463000000</v>
      </c>
      <c r="G195" s="37">
        <v>0</v>
      </c>
      <c r="H195" s="37">
        <v>-5541400000</v>
      </c>
      <c r="I195" s="37">
        <v>-7004400000</v>
      </c>
      <c r="J195" s="4">
        <v>-2.08</v>
      </c>
      <c r="K195" s="4">
        <v>-2.63</v>
      </c>
    </row>
    <row r="196" spans="1:11" ht="15" thickBot="1" x14ac:dyDescent="0.35">
      <c r="A196" s="4">
        <v>195</v>
      </c>
      <c r="B196" s="5" t="s">
        <v>82</v>
      </c>
      <c r="C196" s="5" t="s">
        <v>5</v>
      </c>
      <c r="D196" s="37">
        <v>2394270000</v>
      </c>
      <c r="E196" s="37">
        <v>1189341000</v>
      </c>
      <c r="F196" s="37">
        <v>247597000</v>
      </c>
      <c r="G196" s="37">
        <v>0</v>
      </c>
      <c r="H196" s="37">
        <v>1204929000</v>
      </c>
      <c r="I196" s="37">
        <v>957332000</v>
      </c>
      <c r="J196" s="4">
        <v>0.503</v>
      </c>
      <c r="K196" s="4">
        <v>0.4</v>
      </c>
    </row>
    <row r="197" spans="1:11" ht="15" thickBot="1" x14ac:dyDescent="0.35">
      <c r="A197" s="4">
        <v>196</v>
      </c>
      <c r="B197" s="5" t="s">
        <v>82</v>
      </c>
      <c r="C197" s="5" t="s">
        <v>6</v>
      </c>
      <c r="D197" s="37">
        <v>2393500000</v>
      </c>
      <c r="E197" s="37">
        <v>1369438000</v>
      </c>
      <c r="F197" s="37">
        <v>312367000</v>
      </c>
      <c r="G197" s="37">
        <v>0</v>
      </c>
      <c r="H197" s="37">
        <v>1024062000</v>
      </c>
      <c r="I197" s="37">
        <v>711695000</v>
      </c>
      <c r="J197" s="4">
        <v>0.42799999999999999</v>
      </c>
      <c r="K197" s="4">
        <v>0.29699999999999999</v>
      </c>
    </row>
    <row r="198" spans="1:11" ht="15" thickBot="1" x14ac:dyDescent="0.35">
      <c r="A198" s="4">
        <v>197</v>
      </c>
      <c r="B198" s="5" t="s">
        <v>82</v>
      </c>
      <c r="C198" s="5" t="s">
        <v>7</v>
      </c>
      <c r="D198" s="37">
        <v>2388768000</v>
      </c>
      <c r="E198" s="37">
        <v>1668892000</v>
      </c>
      <c r="F198" s="37">
        <v>346345000</v>
      </c>
      <c r="G198" s="37">
        <v>0</v>
      </c>
      <c r="H198" s="37">
        <v>719876000</v>
      </c>
      <c r="I198" s="37">
        <v>373531000</v>
      </c>
      <c r="J198" s="4">
        <v>0.30099999999999999</v>
      </c>
      <c r="K198" s="4">
        <v>0.156</v>
      </c>
    </row>
    <row r="199" spans="1:11" ht="15" thickBot="1" x14ac:dyDescent="0.35">
      <c r="A199" s="4">
        <v>198</v>
      </c>
      <c r="B199" s="5" t="s">
        <v>82</v>
      </c>
      <c r="C199" s="5" t="s">
        <v>10</v>
      </c>
      <c r="D199" s="37">
        <v>2387702000</v>
      </c>
      <c r="E199" s="37">
        <v>1855181000</v>
      </c>
      <c r="F199" s="37">
        <v>390253000</v>
      </c>
      <c r="G199" s="37">
        <v>0</v>
      </c>
      <c r="H199" s="37">
        <v>532521000</v>
      </c>
      <c r="I199" s="37">
        <v>142268000</v>
      </c>
      <c r="J199" s="4">
        <v>0.223</v>
      </c>
      <c r="K199" s="4">
        <v>0.06</v>
      </c>
    </row>
    <row r="200" spans="1:11" ht="15" thickBot="1" x14ac:dyDescent="0.35">
      <c r="A200" s="4">
        <v>199</v>
      </c>
      <c r="B200" s="5" t="s">
        <v>83</v>
      </c>
      <c r="C200" s="5" t="s">
        <v>5</v>
      </c>
      <c r="D200" s="37">
        <v>2384400000</v>
      </c>
      <c r="E200" s="37">
        <v>6457000000</v>
      </c>
      <c r="F200" s="37">
        <v>1804000000</v>
      </c>
      <c r="G200" s="37">
        <v>0</v>
      </c>
      <c r="H200" s="37">
        <v>-4072600000</v>
      </c>
      <c r="I200" s="37">
        <v>-5876600000</v>
      </c>
      <c r="J200" s="4">
        <v>-1.708</v>
      </c>
      <c r="K200" s="4">
        <v>-2.4649999999999999</v>
      </c>
    </row>
    <row r="201" spans="1:11" ht="15" thickBot="1" x14ac:dyDescent="0.35">
      <c r="A201" s="4">
        <v>200</v>
      </c>
      <c r="B201" s="5" t="s">
        <v>83</v>
      </c>
      <c r="C201" s="5" t="s">
        <v>6</v>
      </c>
      <c r="D201" s="37">
        <v>2382531000</v>
      </c>
      <c r="E201" s="37">
        <v>5841000000</v>
      </c>
      <c r="F201" s="37">
        <v>1858000000</v>
      </c>
      <c r="G201" s="37">
        <v>0</v>
      </c>
      <c r="H201" s="37">
        <v>-3458469000</v>
      </c>
      <c r="I201" s="37">
        <v>-5316469000</v>
      </c>
      <c r="J201" s="4">
        <v>-1.452</v>
      </c>
      <c r="K201" s="4">
        <v>-2.2309999999999999</v>
      </c>
    </row>
    <row r="202" spans="1:11" ht="15" thickBot="1" x14ac:dyDescent="0.35">
      <c r="A202" s="4">
        <v>201</v>
      </c>
      <c r="B202" s="5" t="s">
        <v>83</v>
      </c>
      <c r="C202" s="5" t="s">
        <v>7</v>
      </c>
      <c r="D202" s="37">
        <v>2378972000</v>
      </c>
      <c r="E202" s="37">
        <v>5618000000</v>
      </c>
      <c r="F202" s="37">
        <v>1843000000</v>
      </c>
      <c r="G202" s="37">
        <v>0</v>
      </c>
      <c r="H202" s="37">
        <v>-3239028000</v>
      </c>
      <c r="I202" s="37">
        <v>-5082028000</v>
      </c>
      <c r="J202" s="4">
        <v>-1.3620000000000001</v>
      </c>
      <c r="K202" s="4">
        <v>-2.1360000000000001</v>
      </c>
    </row>
    <row r="203" spans="1:11" ht="15" thickBot="1" x14ac:dyDescent="0.35">
      <c r="A203" s="4">
        <v>202</v>
      </c>
      <c r="B203" s="5" t="s">
        <v>83</v>
      </c>
      <c r="C203" s="5" t="s">
        <v>10</v>
      </c>
      <c r="D203" s="37">
        <v>2377344000</v>
      </c>
      <c r="E203" s="37">
        <v>5440000000</v>
      </c>
      <c r="F203" s="37">
        <v>1748000000</v>
      </c>
      <c r="G203" s="37">
        <v>0</v>
      </c>
      <c r="H203" s="37">
        <v>-3062656000</v>
      </c>
      <c r="I203" s="37">
        <v>-4810656000</v>
      </c>
      <c r="J203" s="4">
        <v>-1.288</v>
      </c>
      <c r="K203" s="4">
        <v>-2.024</v>
      </c>
    </row>
    <row r="204" spans="1:11" ht="15" thickBot="1" x14ac:dyDescent="0.35">
      <c r="A204" s="4">
        <v>203</v>
      </c>
      <c r="B204" s="5" t="s">
        <v>84</v>
      </c>
      <c r="C204" s="5" t="s">
        <v>5</v>
      </c>
      <c r="D204" s="37">
        <v>2060702000</v>
      </c>
      <c r="E204" s="37">
        <v>1932000000</v>
      </c>
      <c r="F204" s="37">
        <v>2207000000</v>
      </c>
      <c r="G204" s="37">
        <v>397000000</v>
      </c>
      <c r="H204" s="37">
        <v>128702000</v>
      </c>
      <c r="I204" s="37">
        <v>-2475298000</v>
      </c>
      <c r="J204" s="4">
        <v>6.2E-2</v>
      </c>
      <c r="K204" s="4">
        <v>-1.2010000000000001</v>
      </c>
    </row>
    <row r="205" spans="1:11" ht="15" thickBot="1" x14ac:dyDescent="0.35">
      <c r="A205" s="4">
        <v>204</v>
      </c>
      <c r="B205" s="5" t="s">
        <v>84</v>
      </c>
      <c r="C205" s="5" t="s">
        <v>6</v>
      </c>
      <c r="D205" s="37">
        <v>2052230000</v>
      </c>
      <c r="E205" s="37">
        <v>1875000000</v>
      </c>
      <c r="F205" s="37">
        <v>2242000000</v>
      </c>
      <c r="G205" s="37">
        <v>435000000</v>
      </c>
      <c r="H205" s="37">
        <v>177230000</v>
      </c>
      <c r="I205" s="37">
        <v>-2499770000</v>
      </c>
      <c r="J205" s="4">
        <v>8.5999999999999993E-2</v>
      </c>
      <c r="K205" s="4">
        <v>-1.218</v>
      </c>
    </row>
    <row r="206" spans="1:11" ht="15" thickBot="1" x14ac:dyDescent="0.35">
      <c r="A206" s="4">
        <v>205</v>
      </c>
      <c r="B206" s="5" t="s">
        <v>84</v>
      </c>
      <c r="C206" s="5" t="s">
        <v>7</v>
      </c>
      <c r="D206" s="37">
        <v>2045500000</v>
      </c>
      <c r="E206" s="37">
        <v>2079000000</v>
      </c>
      <c r="F206" s="37">
        <v>2229000000</v>
      </c>
      <c r="G206" s="37">
        <v>494000000</v>
      </c>
      <c r="H206" s="37">
        <v>-33500000</v>
      </c>
      <c r="I206" s="37">
        <v>-2756500000</v>
      </c>
      <c r="J206" s="4">
        <v>-1.6E-2</v>
      </c>
      <c r="K206" s="4">
        <v>-1.3480000000000001</v>
      </c>
    </row>
    <row r="207" spans="1:11" ht="15" thickBot="1" x14ac:dyDescent="0.35">
      <c r="A207" s="4">
        <v>206</v>
      </c>
      <c r="B207" s="5" t="s">
        <v>84</v>
      </c>
      <c r="C207" s="5" t="s">
        <v>10</v>
      </c>
      <c r="D207" s="37">
        <v>2042537000</v>
      </c>
      <c r="E207" s="37">
        <v>2226000000</v>
      </c>
      <c r="F207" s="37">
        <v>4469000000</v>
      </c>
      <c r="G207" s="37">
        <v>502000000</v>
      </c>
      <c r="H207" s="37">
        <v>-183463000</v>
      </c>
      <c r="I207" s="37">
        <v>-5154463000</v>
      </c>
      <c r="J207" s="4">
        <v>-0.09</v>
      </c>
      <c r="K207" s="4">
        <v>-2.524</v>
      </c>
    </row>
    <row r="208" spans="1:11" ht="15" thickBot="1" x14ac:dyDescent="0.35">
      <c r="A208" s="4">
        <v>207</v>
      </c>
      <c r="B208" s="5" t="s">
        <v>85</v>
      </c>
      <c r="C208" s="5" t="s">
        <v>5</v>
      </c>
      <c r="D208" s="37">
        <v>1819814000</v>
      </c>
      <c r="E208" s="37">
        <v>167600000</v>
      </c>
      <c r="F208" s="37">
        <v>186971000</v>
      </c>
      <c r="G208" s="37">
        <v>0</v>
      </c>
      <c r="H208" s="37">
        <v>1652214000</v>
      </c>
      <c r="I208" s="37">
        <v>1465243000</v>
      </c>
      <c r="J208" s="4">
        <v>0.90800000000000003</v>
      </c>
      <c r="K208" s="4">
        <v>0.80500000000000005</v>
      </c>
    </row>
    <row r="209" spans="1:11" ht="15" thickBot="1" x14ac:dyDescent="0.35">
      <c r="A209" s="4">
        <v>208</v>
      </c>
      <c r="B209" s="5" t="s">
        <v>85</v>
      </c>
      <c r="C209" s="5" t="s">
        <v>6</v>
      </c>
      <c r="D209" s="37">
        <v>1803573000</v>
      </c>
      <c r="E209" s="37">
        <v>187013000</v>
      </c>
      <c r="F209" s="37">
        <v>179545000</v>
      </c>
      <c r="G209" s="37">
        <v>0</v>
      </c>
      <c r="H209" s="37">
        <v>1616560000</v>
      </c>
      <c r="I209" s="37">
        <v>1437015000</v>
      </c>
      <c r="J209" s="4">
        <v>0.89600000000000002</v>
      </c>
      <c r="K209" s="4">
        <v>0.79700000000000004</v>
      </c>
    </row>
    <row r="210" spans="1:11" ht="15" thickBot="1" x14ac:dyDescent="0.35">
      <c r="A210" s="4">
        <v>209</v>
      </c>
      <c r="B210" s="5" t="s">
        <v>85</v>
      </c>
      <c r="C210" s="5" t="s">
        <v>7</v>
      </c>
      <c r="D210" s="37">
        <v>1797060000</v>
      </c>
      <c r="E210" s="37">
        <v>188425000</v>
      </c>
      <c r="F210" s="37">
        <v>189488000</v>
      </c>
      <c r="G210" s="37">
        <v>0</v>
      </c>
      <c r="H210" s="37">
        <v>1608635000</v>
      </c>
      <c r="I210" s="37">
        <v>1419147000</v>
      </c>
      <c r="J210" s="4">
        <v>0.89500000000000002</v>
      </c>
      <c r="K210" s="4">
        <v>0.79</v>
      </c>
    </row>
    <row r="211" spans="1:11" ht="15" thickBot="1" x14ac:dyDescent="0.35">
      <c r="A211" s="4">
        <v>210</v>
      </c>
      <c r="B211" s="5" t="s">
        <v>85</v>
      </c>
      <c r="C211" s="5" t="s">
        <v>10</v>
      </c>
      <c r="D211" s="37">
        <v>1793557000</v>
      </c>
      <c r="E211" s="37">
        <v>192788000</v>
      </c>
      <c r="F211" s="37">
        <v>196914000</v>
      </c>
      <c r="G211" s="37">
        <v>0</v>
      </c>
      <c r="H211" s="37">
        <v>1600769000</v>
      </c>
      <c r="I211" s="37">
        <v>1403855000</v>
      </c>
      <c r="J211" s="4">
        <v>0.89300000000000002</v>
      </c>
      <c r="K211" s="4">
        <v>0.78300000000000003</v>
      </c>
    </row>
    <row r="212" spans="1:11" ht="15" thickBot="1" x14ac:dyDescent="0.35">
      <c r="A212" s="4">
        <v>211</v>
      </c>
      <c r="B212" s="5" t="s">
        <v>86</v>
      </c>
      <c r="C212" s="5" t="s">
        <v>5</v>
      </c>
      <c r="D212" s="37">
        <v>1623938000</v>
      </c>
      <c r="E212" s="37">
        <v>10988000000</v>
      </c>
      <c r="F212" s="37">
        <v>1525000000</v>
      </c>
      <c r="G212" s="37">
        <v>0</v>
      </c>
      <c r="H212" s="37">
        <v>-9364062000</v>
      </c>
      <c r="I212" s="37">
        <v>-10889062000</v>
      </c>
      <c r="J212" s="4">
        <v>-5.766</v>
      </c>
      <c r="K212" s="4">
        <v>-6.7050000000000001</v>
      </c>
    </row>
    <row r="213" spans="1:11" ht="15" thickBot="1" x14ac:dyDescent="0.35">
      <c r="A213" s="4">
        <v>212</v>
      </c>
      <c r="B213" s="5" t="s">
        <v>86</v>
      </c>
      <c r="C213" s="5" t="s">
        <v>6</v>
      </c>
      <c r="D213" s="37">
        <v>1616438000</v>
      </c>
      <c r="E213" s="37">
        <v>10770000000</v>
      </c>
      <c r="F213" s="37">
        <v>908000000</v>
      </c>
      <c r="G213" s="37">
        <v>0</v>
      </c>
      <c r="H213" s="37">
        <v>-9153562000</v>
      </c>
      <c r="I213" s="37">
        <v>-10061562000</v>
      </c>
      <c r="J213" s="4">
        <v>-5.6630000000000003</v>
      </c>
      <c r="K213" s="4">
        <v>-6.2249999999999996</v>
      </c>
    </row>
    <row r="214" spans="1:11" ht="15" thickBot="1" x14ac:dyDescent="0.35">
      <c r="A214" s="4">
        <v>213</v>
      </c>
      <c r="B214" s="5" t="s">
        <v>86</v>
      </c>
      <c r="C214" s="5" t="s">
        <v>7</v>
      </c>
      <c r="D214" s="37">
        <v>1603123000</v>
      </c>
      <c r="E214" s="37">
        <v>10351000000</v>
      </c>
      <c r="F214" s="37">
        <v>964000000</v>
      </c>
      <c r="G214" s="37">
        <v>0</v>
      </c>
      <c r="H214" s="37">
        <v>-8747877000</v>
      </c>
      <c r="I214" s="37">
        <v>-9711877000</v>
      </c>
      <c r="J214" s="4">
        <v>-5.4569999999999999</v>
      </c>
      <c r="K214" s="4">
        <v>-6.0579999999999998</v>
      </c>
    </row>
    <row r="215" spans="1:11" ht="15" thickBot="1" x14ac:dyDescent="0.35">
      <c r="A215" s="4">
        <v>214</v>
      </c>
      <c r="B215" s="5" t="s">
        <v>86</v>
      </c>
      <c r="C215" s="5" t="s">
        <v>10</v>
      </c>
      <c r="D215" s="37">
        <v>1601892000</v>
      </c>
      <c r="E215" s="37">
        <v>9559000000</v>
      </c>
      <c r="F215" s="37">
        <v>1342000000</v>
      </c>
      <c r="G215" s="37">
        <v>0</v>
      </c>
      <c r="H215" s="37">
        <v>-7957108000</v>
      </c>
      <c r="I215" s="37">
        <v>-9299108000</v>
      </c>
      <c r="J215" s="4">
        <v>-4.9669999999999996</v>
      </c>
      <c r="K215" s="4">
        <v>-5.8049999999999997</v>
      </c>
    </row>
    <row r="216" spans="1:11" ht="15" thickBot="1" x14ac:dyDescent="0.35">
      <c r="A216" s="4">
        <v>215</v>
      </c>
      <c r="B216" s="5" t="s">
        <v>87</v>
      </c>
      <c r="C216" s="5" t="s">
        <v>5</v>
      </c>
      <c r="D216" s="37">
        <v>1381400000</v>
      </c>
      <c r="E216" s="37">
        <v>3194200000</v>
      </c>
      <c r="F216" s="37">
        <v>1140600000</v>
      </c>
      <c r="G216" s="37">
        <v>0</v>
      </c>
      <c r="H216" s="37">
        <v>-1812800000</v>
      </c>
      <c r="I216" s="37">
        <v>-2953400000</v>
      </c>
      <c r="J216" s="4">
        <v>-1.3120000000000001</v>
      </c>
      <c r="K216" s="4">
        <v>-2.1379999999999999</v>
      </c>
    </row>
    <row r="217" spans="1:11" ht="15" thickBot="1" x14ac:dyDescent="0.35">
      <c r="A217" s="4">
        <v>216</v>
      </c>
      <c r="B217" s="5" t="s">
        <v>87</v>
      </c>
      <c r="C217" s="5" t="s">
        <v>6</v>
      </c>
      <c r="D217" s="37">
        <v>1377058000</v>
      </c>
      <c r="E217" s="37">
        <v>3235000000</v>
      </c>
      <c r="F217" s="37">
        <v>1199600000</v>
      </c>
      <c r="G217" s="37">
        <v>0</v>
      </c>
      <c r="H217" s="37">
        <v>-1857942000</v>
      </c>
      <c r="I217" s="37">
        <v>-3057542000</v>
      </c>
      <c r="J217" s="4">
        <v>-1.349</v>
      </c>
      <c r="K217" s="4">
        <v>-2.2200000000000002</v>
      </c>
    </row>
    <row r="218" spans="1:11" ht="15" thickBot="1" x14ac:dyDescent="0.35">
      <c r="A218" s="4">
        <v>217</v>
      </c>
      <c r="B218" s="5" t="s">
        <v>87</v>
      </c>
      <c r="C218" s="5" t="s">
        <v>7</v>
      </c>
      <c r="D218" s="37">
        <v>1373947000</v>
      </c>
      <c r="E218" s="37">
        <v>3297400000</v>
      </c>
      <c r="F218" s="37">
        <v>1169300000</v>
      </c>
      <c r="G218" s="37">
        <v>0</v>
      </c>
      <c r="H218" s="37">
        <v>-1923453000</v>
      </c>
      <c r="I218" s="37">
        <v>-3092753000</v>
      </c>
      <c r="J218" s="4">
        <v>-1.4</v>
      </c>
      <c r="K218" s="4">
        <v>-2.2509999999999999</v>
      </c>
    </row>
    <row r="219" spans="1:11" ht="15" thickBot="1" x14ac:dyDescent="0.35">
      <c r="A219" s="4">
        <v>218</v>
      </c>
      <c r="B219" s="5" t="s">
        <v>87</v>
      </c>
      <c r="C219" s="5" t="s">
        <v>10</v>
      </c>
      <c r="D219" s="37">
        <v>1371065000</v>
      </c>
      <c r="E219" s="37">
        <v>3199400000</v>
      </c>
      <c r="F219" s="37">
        <v>1174900000</v>
      </c>
      <c r="G219" s="37">
        <v>0</v>
      </c>
      <c r="H219" s="37">
        <v>-1828335000</v>
      </c>
      <c r="I219" s="37">
        <v>-3003235000</v>
      </c>
      <c r="J219" s="4">
        <v>-1.3340000000000001</v>
      </c>
      <c r="K219" s="4">
        <v>-2.19</v>
      </c>
    </row>
    <row r="220" spans="1:11" ht="15" thickBot="1" x14ac:dyDescent="0.35">
      <c r="A220" s="4">
        <v>219</v>
      </c>
      <c r="B220" s="5" t="s">
        <v>88</v>
      </c>
      <c r="C220" s="5" t="s">
        <v>5</v>
      </c>
      <c r="D220" s="37">
        <v>1023285000</v>
      </c>
      <c r="E220" s="37">
        <v>737206000</v>
      </c>
      <c r="F220" s="37">
        <v>365684000</v>
      </c>
      <c r="G220" s="37">
        <v>9508000</v>
      </c>
      <c r="H220" s="37">
        <v>286079000</v>
      </c>
      <c r="I220" s="37">
        <v>-89113000</v>
      </c>
      <c r="J220" s="4">
        <v>0.28000000000000003</v>
      </c>
      <c r="K220" s="4">
        <v>-8.6999999999999994E-2</v>
      </c>
    </row>
    <row r="221" spans="1:11" ht="15" thickBot="1" x14ac:dyDescent="0.35">
      <c r="A221" s="4">
        <v>220</v>
      </c>
      <c r="B221" s="5" t="s">
        <v>88</v>
      </c>
      <c r="C221" s="5" t="s">
        <v>6</v>
      </c>
      <c r="D221" s="37">
        <v>1010117000</v>
      </c>
      <c r="E221" s="37">
        <v>743253000</v>
      </c>
      <c r="F221" s="37">
        <v>378607000</v>
      </c>
      <c r="G221" s="37">
        <v>9887000</v>
      </c>
      <c r="H221" s="37">
        <v>266864000</v>
      </c>
      <c r="I221" s="37">
        <v>-121630000</v>
      </c>
      <c r="J221" s="4">
        <v>0.26400000000000001</v>
      </c>
      <c r="K221" s="4">
        <v>-0.12</v>
      </c>
    </row>
    <row r="222" spans="1:11" ht="15" thickBot="1" x14ac:dyDescent="0.35">
      <c r="A222" s="4">
        <v>221</v>
      </c>
      <c r="B222" s="5" t="s">
        <v>88</v>
      </c>
      <c r="C222" s="5" t="s">
        <v>7</v>
      </c>
      <c r="D222" s="37">
        <v>993897000</v>
      </c>
      <c r="E222" s="37">
        <v>708823000</v>
      </c>
      <c r="F222" s="37">
        <v>353670000</v>
      </c>
      <c r="G222" s="37">
        <v>9537000</v>
      </c>
      <c r="H222" s="37">
        <v>285074000</v>
      </c>
      <c r="I222" s="37">
        <v>-78133000</v>
      </c>
      <c r="J222" s="4">
        <v>0.28699999999999998</v>
      </c>
      <c r="K222" s="4">
        <v>-7.9000000000000001E-2</v>
      </c>
    </row>
    <row r="223" spans="1:11" ht="15" thickBot="1" x14ac:dyDescent="0.35">
      <c r="A223" s="4">
        <v>222</v>
      </c>
      <c r="B223" s="5" t="s">
        <v>88</v>
      </c>
      <c r="C223" s="5" t="s">
        <v>10</v>
      </c>
      <c r="D223" s="37">
        <v>992332000</v>
      </c>
      <c r="E223" s="37">
        <v>671907000</v>
      </c>
      <c r="F223" s="37">
        <v>331652000</v>
      </c>
      <c r="G223" s="37">
        <v>6550000</v>
      </c>
      <c r="H223" s="37">
        <v>320425000</v>
      </c>
      <c r="I223" s="37">
        <v>-17777000</v>
      </c>
      <c r="J223" s="4">
        <v>0.32300000000000001</v>
      </c>
      <c r="K223" s="4">
        <v>-1.7999999999999999E-2</v>
      </c>
    </row>
    <row r="224" spans="1:11" ht="15" thickBot="1" x14ac:dyDescent="0.35">
      <c r="A224" s="4">
        <v>223</v>
      </c>
      <c r="B224" s="5" t="s">
        <v>89</v>
      </c>
      <c r="C224" s="5" t="s">
        <v>5</v>
      </c>
      <c r="D224" s="37">
        <v>894638000</v>
      </c>
      <c r="E224" s="37">
        <v>13634000000</v>
      </c>
      <c r="F224" s="37">
        <v>4398000000</v>
      </c>
      <c r="G224" s="37">
        <v>301000000</v>
      </c>
      <c r="H224" s="37">
        <v>-12739362000</v>
      </c>
      <c r="I224" s="37">
        <v>-17438362000</v>
      </c>
      <c r="J224" s="4">
        <v>-14.24</v>
      </c>
      <c r="K224" s="4">
        <v>-19.492000000000001</v>
      </c>
    </row>
    <row r="225" spans="1:11" ht="15" thickBot="1" x14ac:dyDescent="0.35">
      <c r="A225" s="4">
        <v>224</v>
      </c>
      <c r="B225" s="5" t="s">
        <v>89</v>
      </c>
      <c r="C225" s="5" t="s">
        <v>6</v>
      </c>
      <c r="D225" s="37">
        <v>873592000</v>
      </c>
      <c r="E225" s="37">
        <v>13521000000</v>
      </c>
      <c r="F225" s="37">
        <v>4219000000</v>
      </c>
      <c r="G225" s="37">
        <v>305000000</v>
      </c>
      <c r="H225" s="37">
        <v>-12647408000</v>
      </c>
      <c r="I225" s="37">
        <v>-17171408000</v>
      </c>
      <c r="J225" s="4">
        <v>-14.477</v>
      </c>
      <c r="K225" s="4">
        <v>-19.655999999999999</v>
      </c>
    </row>
    <row r="226" spans="1:11" ht="15" thickBot="1" x14ac:dyDescent="0.35">
      <c r="A226" s="4">
        <v>225</v>
      </c>
      <c r="B226" s="5" t="s">
        <v>89</v>
      </c>
      <c r="C226" s="5" t="s">
        <v>7</v>
      </c>
      <c r="D226" s="37">
        <v>861527000</v>
      </c>
      <c r="E226" s="37">
        <v>13294000000</v>
      </c>
      <c r="F226" s="37">
        <v>4020000000</v>
      </c>
      <c r="G226" s="37">
        <v>315000000</v>
      </c>
      <c r="H226" s="37">
        <v>-12432473000</v>
      </c>
      <c r="I226" s="37">
        <v>-16767473000</v>
      </c>
      <c r="J226" s="4">
        <v>-14.430999999999999</v>
      </c>
      <c r="K226" s="4">
        <v>-19.463000000000001</v>
      </c>
    </row>
    <row r="227" spans="1:11" ht="15" thickBot="1" x14ac:dyDescent="0.35">
      <c r="A227" s="4">
        <v>226</v>
      </c>
      <c r="B227" s="5" t="s">
        <v>89</v>
      </c>
      <c r="C227" s="5" t="s">
        <v>10</v>
      </c>
      <c r="D227" s="37">
        <v>818046000</v>
      </c>
      <c r="E227" s="37">
        <v>12782000000</v>
      </c>
      <c r="F227" s="37">
        <v>3792000000</v>
      </c>
      <c r="G227" s="37">
        <v>310000000</v>
      </c>
      <c r="H227" s="37">
        <v>-11963954000</v>
      </c>
      <c r="I227" s="37">
        <v>-16065954000</v>
      </c>
      <c r="J227" s="4">
        <v>-14.625</v>
      </c>
      <c r="K227" s="4">
        <v>-19.638999999999999</v>
      </c>
    </row>
    <row r="228" spans="1:11" ht="15" thickBot="1" x14ac:dyDescent="0.35">
      <c r="A228" s="4">
        <v>227</v>
      </c>
      <c r="B228" s="5" t="s">
        <v>90</v>
      </c>
      <c r="C228" s="5" t="s">
        <v>5</v>
      </c>
      <c r="D228" s="37">
        <v>780209000</v>
      </c>
      <c r="E228" s="37">
        <v>1620566000</v>
      </c>
      <c r="F228" s="37">
        <v>1641819000</v>
      </c>
      <c r="G228" s="37">
        <v>35819000</v>
      </c>
      <c r="H228" s="37">
        <v>-840357000</v>
      </c>
      <c r="I228" s="37">
        <v>-2517995000</v>
      </c>
      <c r="J228" s="4">
        <v>-1.077</v>
      </c>
      <c r="K228" s="4">
        <v>-3.2269999999999999</v>
      </c>
    </row>
    <row r="229" spans="1:11" ht="15" thickBot="1" x14ac:dyDescent="0.35">
      <c r="A229" s="4">
        <v>228</v>
      </c>
      <c r="B229" s="5" t="s">
        <v>90</v>
      </c>
      <c r="C229" s="5" t="s">
        <v>6</v>
      </c>
      <c r="D229" s="37">
        <v>763000000</v>
      </c>
      <c r="E229" s="37">
        <v>1349380000</v>
      </c>
      <c r="F229" s="37">
        <v>1751275000</v>
      </c>
      <c r="G229" s="37">
        <v>44841000</v>
      </c>
      <c r="H229" s="37">
        <v>-586380000</v>
      </c>
      <c r="I229" s="37">
        <v>-2382496000</v>
      </c>
      <c r="J229" s="4">
        <v>-0.76900000000000002</v>
      </c>
      <c r="K229" s="4">
        <v>-3.1230000000000002</v>
      </c>
    </row>
    <row r="230" spans="1:11" ht="15" thickBot="1" x14ac:dyDescent="0.35">
      <c r="A230" s="4">
        <v>229</v>
      </c>
      <c r="B230" s="5" t="s">
        <v>90</v>
      </c>
      <c r="C230" s="5" t="s">
        <v>7</v>
      </c>
      <c r="D230" s="37">
        <v>758926000</v>
      </c>
      <c r="E230" s="37">
        <v>1387375000</v>
      </c>
      <c r="F230" s="37">
        <v>1770710000</v>
      </c>
      <c r="G230" s="37">
        <v>66750000</v>
      </c>
      <c r="H230" s="37">
        <v>-628449000</v>
      </c>
      <c r="I230" s="37">
        <v>-2465909000</v>
      </c>
      <c r="J230" s="4">
        <v>-0.82799999999999996</v>
      </c>
      <c r="K230" s="4">
        <v>-3.2490000000000001</v>
      </c>
    </row>
    <row r="231" spans="1:11" ht="15" thickBot="1" x14ac:dyDescent="0.35">
      <c r="A231" s="4">
        <v>230</v>
      </c>
      <c r="B231" s="5" t="s">
        <v>90</v>
      </c>
      <c r="C231" s="5" t="s">
        <v>10</v>
      </c>
      <c r="D231" s="37">
        <v>744012000</v>
      </c>
      <c r="E231" s="37">
        <v>2077748000</v>
      </c>
      <c r="F231" s="37">
        <v>1768522000</v>
      </c>
      <c r="G231" s="37">
        <v>79042000</v>
      </c>
      <c r="H231" s="37">
        <v>-1333736000</v>
      </c>
      <c r="I231" s="37">
        <v>-3181300000</v>
      </c>
      <c r="J231" s="4">
        <v>-1.7929999999999999</v>
      </c>
      <c r="K231" s="4">
        <v>-4.2759999999999998</v>
      </c>
    </row>
    <row r="232" spans="1:11" ht="15" thickBot="1" x14ac:dyDescent="0.35">
      <c r="A232" s="4">
        <v>231</v>
      </c>
      <c r="B232" s="5" t="s">
        <v>91</v>
      </c>
      <c r="C232" s="5" t="s">
        <v>5</v>
      </c>
      <c r="D232" s="37">
        <v>129925000000</v>
      </c>
      <c r="E232" s="37">
        <v>3477000000</v>
      </c>
      <c r="F232" s="37">
        <v>443000000</v>
      </c>
      <c r="G232" s="37">
        <v>673000000</v>
      </c>
      <c r="H232" s="37">
        <v>126448000000</v>
      </c>
      <c r="I232" s="37">
        <v>125332000000</v>
      </c>
      <c r="J232" s="4">
        <v>0.97299999999999998</v>
      </c>
      <c r="K232" s="4">
        <v>0.96499999999999997</v>
      </c>
    </row>
    <row r="233" spans="1:11" ht="15" thickBot="1" x14ac:dyDescent="0.35">
      <c r="A233" s="4">
        <v>232</v>
      </c>
      <c r="B233" s="5" t="s">
        <v>91</v>
      </c>
      <c r="C233" s="5" t="s">
        <v>6</v>
      </c>
      <c r="D233" s="37">
        <v>128752000000</v>
      </c>
      <c r="E233" s="37">
        <v>3490000000</v>
      </c>
      <c r="F233" s="37">
        <v>458000000</v>
      </c>
      <c r="G233" s="37">
        <v>706000000</v>
      </c>
      <c r="H233" s="37">
        <v>125262000000</v>
      </c>
      <c r="I233" s="37">
        <v>124098000000</v>
      </c>
      <c r="J233" s="4">
        <v>0.97299999999999998</v>
      </c>
      <c r="K233" s="4">
        <v>0.96399999999999997</v>
      </c>
    </row>
    <row r="234" spans="1:11" ht="15" thickBot="1" x14ac:dyDescent="0.35">
      <c r="A234" s="4">
        <v>233</v>
      </c>
      <c r="B234" s="5" t="s">
        <v>91</v>
      </c>
      <c r="C234" s="5" t="s">
        <v>7</v>
      </c>
      <c r="D234" s="37">
        <v>127434000000</v>
      </c>
      <c r="E234" s="37">
        <v>3586000000</v>
      </c>
      <c r="F234" s="37">
        <v>468000000</v>
      </c>
      <c r="G234" s="37">
        <v>745000000</v>
      </c>
      <c r="H234" s="37">
        <v>123848000000</v>
      </c>
      <c r="I234" s="37">
        <v>122635000000</v>
      </c>
      <c r="J234" s="4">
        <v>0.97199999999999998</v>
      </c>
      <c r="K234" s="4">
        <v>0.96199999999999997</v>
      </c>
    </row>
    <row r="235" spans="1:11" ht="15" thickBot="1" x14ac:dyDescent="0.35">
      <c r="A235" s="4">
        <v>234</v>
      </c>
      <c r="B235" s="5" t="s">
        <v>91</v>
      </c>
      <c r="C235" s="5" t="s">
        <v>10</v>
      </c>
      <c r="D235" s="37">
        <v>127079000000</v>
      </c>
      <c r="E235" s="37">
        <v>3501000000</v>
      </c>
      <c r="F235" s="37">
        <v>542000000</v>
      </c>
      <c r="G235" s="37">
        <v>796000000</v>
      </c>
      <c r="H235" s="37">
        <v>123578000000</v>
      </c>
      <c r="I235" s="37">
        <v>122240000000</v>
      </c>
      <c r="J235" s="4">
        <v>0.97199999999999998</v>
      </c>
      <c r="K235" s="4">
        <v>0.96199999999999997</v>
      </c>
    </row>
    <row r="236" spans="1:11" ht="15" thickBot="1" x14ac:dyDescent="0.35">
      <c r="A236" s="4">
        <v>235</v>
      </c>
      <c r="B236" s="5" t="s">
        <v>92</v>
      </c>
      <c r="C236" s="5" t="s">
        <v>5</v>
      </c>
      <c r="D236" s="37">
        <v>126761000000</v>
      </c>
      <c r="E236" s="37">
        <v>6395000000</v>
      </c>
      <c r="F236" s="37">
        <v>3812000000</v>
      </c>
      <c r="G236" s="37">
        <v>1782000000</v>
      </c>
      <c r="H236" s="37">
        <v>120366000000</v>
      </c>
      <c r="I236" s="37">
        <v>114772000000</v>
      </c>
      <c r="J236" s="4">
        <v>0.95</v>
      </c>
      <c r="K236" s="4">
        <v>0.90500000000000003</v>
      </c>
    </row>
    <row r="237" spans="1:11" ht="15" thickBot="1" x14ac:dyDescent="0.35">
      <c r="A237" s="4">
        <v>236</v>
      </c>
      <c r="B237" s="5" t="s">
        <v>92</v>
      </c>
      <c r="C237" s="5" t="s">
        <v>6</v>
      </c>
      <c r="D237" s="37">
        <v>122489000000</v>
      </c>
      <c r="E237" s="37">
        <v>6722300000</v>
      </c>
      <c r="F237" s="37">
        <v>3329800000</v>
      </c>
      <c r="G237" s="37">
        <v>1712500000</v>
      </c>
      <c r="H237" s="37">
        <v>115766700000</v>
      </c>
      <c r="I237" s="37">
        <v>110724400000</v>
      </c>
      <c r="J237" s="4">
        <v>0.94499999999999995</v>
      </c>
      <c r="K237" s="4">
        <v>0.90400000000000003</v>
      </c>
    </row>
    <row r="238" spans="1:11" ht="15" thickBot="1" x14ac:dyDescent="0.35">
      <c r="A238" s="4">
        <v>237</v>
      </c>
      <c r="B238" s="5" t="s">
        <v>92</v>
      </c>
      <c r="C238" s="5" t="s">
        <v>7</v>
      </c>
      <c r="D238" s="37">
        <v>122196000000</v>
      </c>
      <c r="E238" s="37">
        <v>7685700000</v>
      </c>
      <c r="F238" s="37">
        <v>3667900000</v>
      </c>
      <c r="G238" s="37">
        <v>1897600000</v>
      </c>
      <c r="H238" s="37">
        <v>114510300000</v>
      </c>
      <c r="I238" s="37">
        <v>108944800000</v>
      </c>
      <c r="J238" s="4">
        <v>0.93700000000000006</v>
      </c>
      <c r="K238" s="4">
        <v>0.89200000000000002</v>
      </c>
    </row>
    <row r="239" spans="1:11" ht="15" thickBot="1" x14ac:dyDescent="0.35">
      <c r="A239" s="4">
        <v>238</v>
      </c>
      <c r="B239" s="5" t="s">
        <v>92</v>
      </c>
      <c r="C239" s="5" t="s">
        <v>10</v>
      </c>
      <c r="D239" s="37">
        <v>121546000000</v>
      </c>
      <c r="E239" s="37">
        <v>7433500000</v>
      </c>
      <c r="F239" s="37">
        <v>3676500000</v>
      </c>
      <c r="G239" s="37">
        <v>2009700000</v>
      </c>
      <c r="H239" s="37">
        <v>114112500000</v>
      </c>
      <c r="I239" s="37">
        <v>108426300000</v>
      </c>
      <c r="J239" s="4">
        <v>0.93899999999999995</v>
      </c>
      <c r="K239" s="4">
        <v>0.89200000000000002</v>
      </c>
    </row>
    <row r="240" spans="1:11" ht="15" thickBot="1" x14ac:dyDescent="0.35">
      <c r="A240" s="4">
        <v>239</v>
      </c>
      <c r="B240" s="5" t="s">
        <v>93</v>
      </c>
      <c r="C240" s="5" t="s">
        <v>5</v>
      </c>
      <c r="D240" s="37">
        <v>54289000000</v>
      </c>
      <c r="E240" s="37">
        <v>1329500000</v>
      </c>
      <c r="F240" s="37">
        <v>220758000</v>
      </c>
      <c r="G240" s="37">
        <v>380402000</v>
      </c>
      <c r="H240" s="37">
        <v>52959500000</v>
      </c>
      <c r="I240" s="37">
        <v>52358340000</v>
      </c>
      <c r="J240" s="4">
        <v>0.97599999999999998</v>
      </c>
      <c r="K240" s="4">
        <v>0.96399999999999997</v>
      </c>
    </row>
    <row r="241" spans="1:11" ht="15" thickBot="1" x14ac:dyDescent="0.35">
      <c r="A241" s="4">
        <v>240</v>
      </c>
      <c r="B241" s="5" t="s">
        <v>93</v>
      </c>
      <c r="C241" s="5" t="s">
        <v>6</v>
      </c>
      <c r="D241" s="37">
        <v>54127000000</v>
      </c>
      <c r="E241" s="37">
        <v>1289000000</v>
      </c>
      <c r="F241" s="37">
        <v>234000000</v>
      </c>
      <c r="G241" s="37">
        <v>407000000</v>
      </c>
      <c r="H241" s="37">
        <v>52838000000</v>
      </c>
      <c r="I241" s="37">
        <v>52197000000</v>
      </c>
      <c r="J241" s="4">
        <v>0.97599999999999998</v>
      </c>
      <c r="K241" s="4">
        <v>0.96399999999999997</v>
      </c>
    </row>
    <row r="242" spans="1:11" ht="15" thickBot="1" x14ac:dyDescent="0.35">
      <c r="A242" s="4">
        <v>241</v>
      </c>
      <c r="B242" s="5" t="s">
        <v>93</v>
      </c>
      <c r="C242" s="5" t="s">
        <v>7</v>
      </c>
      <c r="D242" s="37">
        <v>54105000000</v>
      </c>
      <c r="E242" s="37">
        <v>1350000000</v>
      </c>
      <c r="F242" s="37">
        <v>236000000</v>
      </c>
      <c r="G242" s="37">
        <v>424000000</v>
      </c>
      <c r="H242" s="37">
        <v>52755000000</v>
      </c>
      <c r="I242" s="37">
        <v>52095000000</v>
      </c>
      <c r="J242" s="4">
        <v>0.97499999999999998</v>
      </c>
      <c r="K242" s="4">
        <v>0.96299999999999997</v>
      </c>
    </row>
    <row r="243" spans="1:11" ht="15" thickBot="1" x14ac:dyDescent="0.35">
      <c r="A243" s="4">
        <v>242</v>
      </c>
      <c r="B243" s="5" t="s">
        <v>93</v>
      </c>
      <c r="C243" s="5" t="s">
        <v>10</v>
      </c>
      <c r="D243" s="37">
        <v>53417000000</v>
      </c>
      <c r="E243" s="37">
        <v>1404000000</v>
      </c>
      <c r="F243" s="37">
        <v>243000000</v>
      </c>
      <c r="G243" s="37">
        <v>440000000</v>
      </c>
      <c r="H243" s="37">
        <v>52013000000</v>
      </c>
      <c r="I243" s="37">
        <v>51330000000</v>
      </c>
      <c r="J243" s="4">
        <v>0.97399999999999998</v>
      </c>
      <c r="K243" s="4">
        <v>0.96099999999999997</v>
      </c>
    </row>
    <row r="244" spans="1:11" ht="15" thickBot="1" x14ac:dyDescent="0.35">
      <c r="A244" s="4">
        <v>243</v>
      </c>
      <c r="B244" s="5" t="s">
        <v>94</v>
      </c>
      <c r="C244" s="5" t="s">
        <v>5</v>
      </c>
      <c r="D244" s="37">
        <v>23633000000</v>
      </c>
      <c r="E244" s="37">
        <v>4562000000</v>
      </c>
      <c r="F244" s="37">
        <v>234000000</v>
      </c>
      <c r="G244" s="37">
        <v>628000000</v>
      </c>
      <c r="H244" s="37">
        <v>19071000000</v>
      </c>
      <c r="I244" s="37">
        <v>18209000000</v>
      </c>
      <c r="J244" s="4">
        <v>0.80700000000000005</v>
      </c>
      <c r="K244" s="4">
        <v>0.77</v>
      </c>
    </row>
    <row r="245" spans="1:11" ht="15" thickBot="1" x14ac:dyDescent="0.35">
      <c r="A245" s="4">
        <v>244</v>
      </c>
      <c r="B245" s="5" t="s">
        <v>94</v>
      </c>
      <c r="C245" s="5" t="s">
        <v>6</v>
      </c>
      <c r="D245" s="37">
        <v>23617000000</v>
      </c>
      <c r="E245" s="37">
        <v>5090000000</v>
      </c>
      <c r="F245" s="37">
        <v>252000000</v>
      </c>
      <c r="G245" s="37">
        <v>685000000</v>
      </c>
      <c r="H245" s="37">
        <v>18527000000</v>
      </c>
      <c r="I245" s="37">
        <v>17590000000</v>
      </c>
      <c r="J245" s="4">
        <v>0.78400000000000003</v>
      </c>
      <c r="K245" s="4">
        <v>0.745</v>
      </c>
    </row>
    <row r="246" spans="1:11" ht="15" thickBot="1" x14ac:dyDescent="0.35">
      <c r="A246" s="4">
        <v>245</v>
      </c>
      <c r="B246" s="5" t="s">
        <v>94</v>
      </c>
      <c r="C246" s="5" t="s">
        <v>7</v>
      </c>
      <c r="D246" s="37">
        <v>23554000000</v>
      </c>
      <c r="E246" s="37">
        <v>4281000000</v>
      </c>
      <c r="F246" s="37">
        <v>262000000</v>
      </c>
      <c r="G246" s="37">
        <v>750000000</v>
      </c>
      <c r="H246" s="37">
        <v>19273000000</v>
      </c>
      <c r="I246" s="37">
        <v>18261000000</v>
      </c>
      <c r="J246" s="4">
        <v>0.81799999999999995</v>
      </c>
      <c r="K246" s="4">
        <v>0.77500000000000002</v>
      </c>
    </row>
    <row r="247" spans="1:11" ht="15" thickBot="1" x14ac:dyDescent="0.35">
      <c r="A247" s="4">
        <v>246</v>
      </c>
      <c r="B247" s="5" t="s">
        <v>94</v>
      </c>
      <c r="C247" s="5" t="s">
        <v>10</v>
      </c>
      <c r="D247" s="37">
        <v>23483000000</v>
      </c>
      <c r="E247" s="37">
        <v>4010000000</v>
      </c>
      <c r="F247" s="37">
        <v>281000000</v>
      </c>
      <c r="G247" s="37">
        <v>811000000</v>
      </c>
      <c r="H247" s="37">
        <v>19473000000</v>
      </c>
      <c r="I247" s="37">
        <v>18381000000</v>
      </c>
      <c r="J247" s="4">
        <v>0.82899999999999996</v>
      </c>
      <c r="K247" s="4">
        <v>0.78300000000000003</v>
      </c>
    </row>
    <row r="248" spans="1:11" ht="15" thickBot="1" x14ac:dyDescent="0.35">
      <c r="A248" s="4">
        <v>247</v>
      </c>
      <c r="B248" s="5" t="s">
        <v>95</v>
      </c>
      <c r="C248" s="5" t="s">
        <v>5</v>
      </c>
      <c r="D248" s="37">
        <v>23032000000</v>
      </c>
      <c r="E248" s="37">
        <v>4747000000</v>
      </c>
      <c r="F248" s="37">
        <v>365000000</v>
      </c>
      <c r="G248" s="37">
        <v>1050000000</v>
      </c>
      <c r="H248" s="37">
        <v>18285000000</v>
      </c>
      <c r="I248" s="37">
        <v>16870000000</v>
      </c>
      <c r="J248" s="4">
        <v>0.79400000000000004</v>
      </c>
      <c r="K248" s="4">
        <v>0.73199999999999998</v>
      </c>
    </row>
    <row r="249" spans="1:11" ht="15" thickBot="1" x14ac:dyDescent="0.35">
      <c r="A249" s="4">
        <v>248</v>
      </c>
      <c r="B249" s="5" t="s">
        <v>95</v>
      </c>
      <c r="C249" s="5" t="s">
        <v>6</v>
      </c>
      <c r="D249" s="37">
        <v>22991000000</v>
      </c>
      <c r="E249" s="37">
        <v>5755000000</v>
      </c>
      <c r="F249" s="37">
        <v>387000000</v>
      </c>
      <c r="G249" s="37">
        <v>954000000</v>
      </c>
      <c r="H249" s="37">
        <v>17236000000</v>
      </c>
      <c r="I249" s="37">
        <v>15895000000</v>
      </c>
      <c r="J249" s="4">
        <v>0.75</v>
      </c>
      <c r="K249" s="4">
        <v>0.69099999999999995</v>
      </c>
    </row>
    <row r="250" spans="1:11" ht="15" thickBot="1" x14ac:dyDescent="0.35">
      <c r="A250" s="4">
        <v>249</v>
      </c>
      <c r="B250" s="5" t="s">
        <v>95</v>
      </c>
      <c r="C250" s="5" t="s">
        <v>7</v>
      </c>
      <c r="D250" s="37">
        <v>22859000000</v>
      </c>
      <c r="E250" s="37">
        <v>6890000000</v>
      </c>
      <c r="F250" s="37">
        <v>388000000</v>
      </c>
      <c r="G250" s="37">
        <v>1013000000</v>
      </c>
      <c r="H250" s="37">
        <v>15969000000</v>
      </c>
      <c r="I250" s="37">
        <v>14568000000</v>
      </c>
      <c r="J250" s="4">
        <v>0.69899999999999995</v>
      </c>
      <c r="K250" s="4">
        <v>0.63700000000000001</v>
      </c>
    </row>
    <row r="251" spans="1:11" ht="15" thickBot="1" x14ac:dyDescent="0.35">
      <c r="A251" s="4">
        <v>250</v>
      </c>
      <c r="B251" s="5" t="s">
        <v>95</v>
      </c>
      <c r="C251" s="5" t="s">
        <v>10</v>
      </c>
      <c r="D251" s="37">
        <v>22760000000</v>
      </c>
      <c r="E251" s="37">
        <v>5109000000</v>
      </c>
      <c r="F251" s="37">
        <v>374000000</v>
      </c>
      <c r="G251" s="37">
        <v>970000000</v>
      </c>
      <c r="H251" s="37">
        <v>17651000000</v>
      </c>
      <c r="I251" s="37">
        <v>16307000000</v>
      </c>
      <c r="J251" s="4">
        <v>0.77600000000000002</v>
      </c>
      <c r="K251" s="4">
        <v>0.71599999999999997</v>
      </c>
    </row>
    <row r="252" spans="1:11" ht="15" thickBot="1" x14ac:dyDescent="0.35">
      <c r="A252" s="4">
        <v>251</v>
      </c>
      <c r="B252" s="5" t="s">
        <v>96</v>
      </c>
      <c r="C252" s="5" t="s">
        <v>5</v>
      </c>
      <c r="D252" s="37">
        <v>18987000000</v>
      </c>
      <c r="E252" s="37">
        <v>8300000000</v>
      </c>
      <c r="F252" s="37">
        <v>550000000</v>
      </c>
      <c r="G252" s="37">
        <v>1127000000</v>
      </c>
      <c r="H252" s="37">
        <v>10687000000</v>
      </c>
      <c r="I252" s="37">
        <v>9010000000</v>
      </c>
      <c r="J252" s="4">
        <v>0.56299999999999994</v>
      </c>
      <c r="K252" s="4">
        <v>0.47499999999999998</v>
      </c>
    </row>
    <row r="253" spans="1:11" ht="15" thickBot="1" x14ac:dyDescent="0.35">
      <c r="A253" s="4">
        <v>252</v>
      </c>
      <c r="B253" s="5" t="s">
        <v>96</v>
      </c>
      <c r="C253" s="5" t="s">
        <v>6</v>
      </c>
      <c r="D253" s="37">
        <v>18909588000</v>
      </c>
      <c r="E253" s="37">
        <v>8033000000</v>
      </c>
      <c r="F253" s="37">
        <v>563000000</v>
      </c>
      <c r="G253" s="37">
        <v>1208000000</v>
      </c>
      <c r="H253" s="37">
        <v>10876588000</v>
      </c>
      <c r="I253" s="37">
        <v>9105588000</v>
      </c>
      <c r="J253" s="4">
        <v>0.57499999999999996</v>
      </c>
      <c r="K253" s="4">
        <v>0.48199999999999998</v>
      </c>
    </row>
    <row r="254" spans="1:11" ht="15" thickBot="1" x14ac:dyDescent="0.35">
      <c r="A254" s="4">
        <v>253</v>
      </c>
      <c r="B254" s="5" t="s">
        <v>96</v>
      </c>
      <c r="C254" s="5" t="s">
        <v>7</v>
      </c>
      <c r="D254" s="37">
        <v>18790000000</v>
      </c>
      <c r="E254" s="37">
        <v>7881000000</v>
      </c>
      <c r="F254" s="37">
        <v>542000000</v>
      </c>
      <c r="G254" s="37">
        <v>1292000000</v>
      </c>
      <c r="H254" s="37">
        <v>10909000000</v>
      </c>
      <c r="I254" s="37">
        <v>9075000000</v>
      </c>
      <c r="J254" s="4">
        <v>0.58099999999999996</v>
      </c>
      <c r="K254" s="4">
        <v>0.48299999999999998</v>
      </c>
    </row>
    <row r="255" spans="1:11" ht="15" thickBot="1" x14ac:dyDescent="0.35">
      <c r="A255" s="4">
        <v>254</v>
      </c>
      <c r="B255" s="5" t="s">
        <v>96</v>
      </c>
      <c r="C255" s="5" t="s">
        <v>10</v>
      </c>
      <c r="D255" s="37">
        <v>18769000000</v>
      </c>
      <c r="E255" s="37">
        <v>6201000000</v>
      </c>
      <c r="F255" s="37">
        <v>551000000</v>
      </c>
      <c r="G255" s="37">
        <v>1395000000</v>
      </c>
      <c r="H255" s="37">
        <v>12568000000</v>
      </c>
      <c r="I255" s="37">
        <v>10622000000</v>
      </c>
      <c r="J255" s="4">
        <v>0.67</v>
      </c>
      <c r="K255" s="4">
        <v>0.56599999999999995</v>
      </c>
    </row>
    <row r="256" spans="1:11" ht="15" thickBot="1" x14ac:dyDescent="0.35">
      <c r="A256" s="4">
        <v>255</v>
      </c>
      <c r="B256" s="5" t="s">
        <v>97</v>
      </c>
      <c r="C256" s="5" t="s">
        <v>5</v>
      </c>
      <c r="D256" s="37">
        <v>16249000000</v>
      </c>
      <c r="E256" s="37">
        <v>11235000000</v>
      </c>
      <c r="F256" s="37">
        <v>965000000</v>
      </c>
      <c r="G256" s="37">
        <v>2145000000</v>
      </c>
      <c r="H256" s="37">
        <v>5014000000</v>
      </c>
      <c r="I256" s="37">
        <v>1904000000</v>
      </c>
      <c r="J256" s="4">
        <v>0.309</v>
      </c>
      <c r="K256" s="4">
        <v>0.11700000000000001</v>
      </c>
    </row>
    <row r="257" spans="1:11" ht="15" thickBot="1" x14ac:dyDescent="0.35">
      <c r="A257" s="4">
        <v>256</v>
      </c>
      <c r="B257" s="5" t="s">
        <v>97</v>
      </c>
      <c r="C257" s="5" t="s">
        <v>6</v>
      </c>
      <c r="D257" s="37">
        <v>16226000000</v>
      </c>
      <c r="E257" s="37">
        <v>13545000000</v>
      </c>
      <c r="F257" s="37">
        <v>1274000000</v>
      </c>
      <c r="G257" s="37">
        <v>2668000000</v>
      </c>
      <c r="H257" s="37">
        <v>2681000000</v>
      </c>
      <c r="I257" s="37">
        <v>-1261000000</v>
      </c>
      <c r="J257" s="4">
        <v>0.16500000000000001</v>
      </c>
      <c r="K257" s="4">
        <v>-7.8E-2</v>
      </c>
    </row>
    <row r="258" spans="1:11" ht="15" thickBot="1" x14ac:dyDescent="0.35">
      <c r="A258" s="4">
        <v>257</v>
      </c>
      <c r="B258" s="5" t="s">
        <v>97</v>
      </c>
      <c r="C258" s="5" t="s">
        <v>7</v>
      </c>
      <c r="D258" s="37">
        <v>16192000000</v>
      </c>
      <c r="E258" s="37">
        <v>14323000000</v>
      </c>
      <c r="F258" s="37">
        <v>1213000000</v>
      </c>
      <c r="G258" s="37">
        <v>3066000000</v>
      </c>
      <c r="H258" s="37">
        <v>1869000000</v>
      </c>
      <c r="I258" s="37">
        <v>-2410000000</v>
      </c>
      <c r="J258" s="4">
        <v>0.115</v>
      </c>
      <c r="K258" s="4">
        <v>-0.14899999999999999</v>
      </c>
    </row>
    <row r="259" spans="1:11" ht="15" thickBot="1" x14ac:dyDescent="0.35">
      <c r="A259" s="4">
        <v>258</v>
      </c>
      <c r="B259" s="5" t="s">
        <v>97</v>
      </c>
      <c r="C259" s="5" t="s">
        <v>10</v>
      </c>
      <c r="D259" s="37">
        <v>16148000000</v>
      </c>
      <c r="E259" s="37">
        <v>13728000000</v>
      </c>
      <c r="F259" s="37">
        <v>1135000000</v>
      </c>
      <c r="G259" s="37">
        <v>3144000000</v>
      </c>
      <c r="H259" s="37">
        <v>2420000000</v>
      </c>
      <c r="I259" s="37">
        <v>-1859000000</v>
      </c>
      <c r="J259" s="4">
        <v>0.15</v>
      </c>
      <c r="K259" s="4">
        <v>-0.115</v>
      </c>
    </row>
    <row r="260" spans="1:11" ht="15" thickBot="1" x14ac:dyDescent="0.35">
      <c r="A260" s="4">
        <v>259</v>
      </c>
      <c r="B260" s="5" t="s">
        <v>98</v>
      </c>
      <c r="C260" s="5" t="s">
        <v>5</v>
      </c>
      <c r="D260" s="37">
        <v>15317800000</v>
      </c>
      <c r="E260" s="37">
        <v>7191000000</v>
      </c>
      <c r="F260" s="37">
        <v>1895000000</v>
      </c>
      <c r="G260" s="37">
        <v>1024000000</v>
      </c>
      <c r="H260" s="37">
        <v>8126800000</v>
      </c>
      <c r="I260" s="37">
        <v>5207800000</v>
      </c>
      <c r="J260" s="4">
        <v>0.53100000000000003</v>
      </c>
      <c r="K260" s="4">
        <v>0.34</v>
      </c>
    </row>
    <row r="261" spans="1:11" ht="15" thickBot="1" x14ac:dyDescent="0.35">
      <c r="A261" s="4">
        <v>260</v>
      </c>
      <c r="B261" s="5" t="s">
        <v>98</v>
      </c>
      <c r="C261" s="5" t="s">
        <v>6</v>
      </c>
      <c r="D261" s="37">
        <v>15280044000</v>
      </c>
      <c r="E261" s="37">
        <v>7807000000</v>
      </c>
      <c r="F261" s="37">
        <v>1877000000</v>
      </c>
      <c r="G261" s="37">
        <v>1071000000</v>
      </c>
      <c r="H261" s="37">
        <v>7473044000</v>
      </c>
      <c r="I261" s="37">
        <v>4525044000</v>
      </c>
      <c r="J261" s="4">
        <v>0.48899999999999999</v>
      </c>
      <c r="K261" s="4">
        <v>0.29599999999999999</v>
      </c>
    </row>
    <row r="262" spans="1:11" ht="15" thickBot="1" x14ac:dyDescent="0.35">
      <c r="A262" s="4">
        <v>261</v>
      </c>
      <c r="B262" s="5" t="s">
        <v>98</v>
      </c>
      <c r="C262" s="5" t="s">
        <v>7</v>
      </c>
      <c r="D262" s="37">
        <v>15255000000</v>
      </c>
      <c r="E262" s="37">
        <v>7060000000</v>
      </c>
      <c r="F262" s="37">
        <v>1937000000</v>
      </c>
      <c r="G262" s="37">
        <v>1130000000</v>
      </c>
      <c r="H262" s="37">
        <v>8195000000</v>
      </c>
      <c r="I262" s="37">
        <v>5128000000</v>
      </c>
      <c r="J262" s="4">
        <v>0.53700000000000003</v>
      </c>
      <c r="K262" s="4">
        <v>0.33600000000000002</v>
      </c>
    </row>
    <row r="263" spans="1:11" ht="15" thickBot="1" x14ac:dyDescent="0.35">
      <c r="A263" s="4">
        <v>262</v>
      </c>
      <c r="B263" s="5" t="s">
        <v>98</v>
      </c>
      <c r="C263" s="5" t="s">
        <v>10</v>
      </c>
      <c r="D263" s="37">
        <v>15165000000</v>
      </c>
      <c r="E263" s="37">
        <v>6357000000</v>
      </c>
      <c r="F263" s="37">
        <v>2031000000</v>
      </c>
      <c r="G263" s="37">
        <v>1216000000</v>
      </c>
      <c r="H263" s="37">
        <v>8808000000</v>
      </c>
      <c r="I263" s="37">
        <v>5561000000</v>
      </c>
      <c r="J263" s="4">
        <v>0.58099999999999996</v>
      </c>
      <c r="K263" s="4">
        <v>0.36699999999999999</v>
      </c>
    </row>
    <row r="264" spans="1:11" ht="15" thickBot="1" x14ac:dyDescent="0.35">
      <c r="A264" s="4">
        <v>263</v>
      </c>
      <c r="B264" s="5" t="s">
        <v>99</v>
      </c>
      <c r="C264" s="5" t="s">
        <v>5</v>
      </c>
      <c r="D264" s="37">
        <v>15130000000</v>
      </c>
      <c r="E264" s="37">
        <v>7747000000</v>
      </c>
      <c r="F264" s="37">
        <v>296000000</v>
      </c>
      <c r="G264" s="37">
        <v>1562000000</v>
      </c>
      <c r="H264" s="37">
        <v>7383000000</v>
      </c>
      <c r="I264" s="37">
        <v>5525000000</v>
      </c>
      <c r="J264" s="4">
        <v>0.48799999999999999</v>
      </c>
      <c r="K264" s="4">
        <v>0.36499999999999999</v>
      </c>
    </row>
    <row r="265" spans="1:11" ht="15" thickBot="1" x14ac:dyDescent="0.35">
      <c r="A265" s="4">
        <v>264</v>
      </c>
      <c r="B265" s="5" t="s">
        <v>99</v>
      </c>
      <c r="C265" s="5" t="s">
        <v>6</v>
      </c>
      <c r="D265" s="37">
        <v>15082000000</v>
      </c>
      <c r="E265" s="37">
        <v>8364000000</v>
      </c>
      <c r="F265" s="37">
        <v>309000000</v>
      </c>
      <c r="G265" s="37">
        <v>1622000000</v>
      </c>
      <c r="H265" s="37">
        <v>6718000000</v>
      </c>
      <c r="I265" s="37">
        <v>4787000000</v>
      </c>
      <c r="J265" s="4">
        <v>0.44500000000000001</v>
      </c>
      <c r="K265" s="4">
        <v>0.317</v>
      </c>
    </row>
    <row r="266" spans="1:11" ht="15" thickBot="1" x14ac:dyDescent="0.35">
      <c r="A266" s="4">
        <v>265</v>
      </c>
      <c r="B266" s="5" t="s">
        <v>99</v>
      </c>
      <c r="C266" s="5" t="s">
        <v>7</v>
      </c>
      <c r="D266" s="37">
        <v>15051000000</v>
      </c>
      <c r="E266" s="37">
        <v>8742000000</v>
      </c>
      <c r="F266" s="37">
        <v>322000000</v>
      </c>
      <c r="G266" s="37">
        <v>1720000000</v>
      </c>
      <c r="H266" s="37">
        <v>6309000000</v>
      </c>
      <c r="I266" s="37">
        <v>4267000000</v>
      </c>
      <c r="J266" s="4">
        <v>0.41899999999999998</v>
      </c>
      <c r="K266" s="4">
        <v>0.28399999999999997</v>
      </c>
    </row>
    <row r="267" spans="1:11" ht="15" thickBot="1" x14ac:dyDescent="0.35">
      <c r="A267" s="4">
        <v>266</v>
      </c>
      <c r="B267" s="5" t="s">
        <v>99</v>
      </c>
      <c r="C267" s="5" t="s">
        <v>10</v>
      </c>
      <c r="D267" s="37">
        <v>15049000000</v>
      </c>
      <c r="E267" s="37">
        <v>7256000000</v>
      </c>
      <c r="F267" s="37">
        <v>336000000</v>
      </c>
      <c r="G267" s="37">
        <v>1919000000</v>
      </c>
      <c r="H267" s="37">
        <v>7793000000</v>
      </c>
      <c r="I267" s="37">
        <v>5538000000</v>
      </c>
      <c r="J267" s="4">
        <v>0.51800000000000002</v>
      </c>
      <c r="K267" s="4">
        <v>0.36799999999999999</v>
      </c>
    </row>
    <row r="268" spans="1:11" ht="15" thickBot="1" x14ac:dyDescent="0.35">
      <c r="A268" s="4">
        <v>267</v>
      </c>
      <c r="B268" s="5" t="s">
        <v>100</v>
      </c>
      <c r="C268" s="5" t="s">
        <v>5</v>
      </c>
      <c r="D268" s="37">
        <v>14194000000</v>
      </c>
      <c r="E268" s="37">
        <v>3667434000</v>
      </c>
      <c r="F268" s="37">
        <v>747356000</v>
      </c>
      <c r="G268" s="37">
        <v>740791000</v>
      </c>
      <c r="H268" s="37">
        <v>10526566000</v>
      </c>
      <c r="I268" s="37">
        <v>9038419000</v>
      </c>
      <c r="J268" s="4">
        <v>0.74199999999999999</v>
      </c>
      <c r="K268" s="4">
        <v>0.63700000000000001</v>
      </c>
    </row>
    <row r="269" spans="1:11" ht="15" thickBot="1" x14ac:dyDescent="0.35">
      <c r="A269" s="4">
        <v>268</v>
      </c>
      <c r="B269" s="5" t="s">
        <v>100</v>
      </c>
      <c r="C269" s="5" t="s">
        <v>6</v>
      </c>
      <c r="D269" s="37">
        <v>14171800000</v>
      </c>
      <c r="E269" s="37">
        <v>3997940000</v>
      </c>
      <c r="F269" s="37">
        <v>914149000</v>
      </c>
      <c r="G269" s="37">
        <v>859680000</v>
      </c>
      <c r="H269" s="37">
        <v>10173860000</v>
      </c>
      <c r="I269" s="37">
        <v>8400031000</v>
      </c>
      <c r="J269" s="4">
        <v>0.71799999999999997</v>
      </c>
      <c r="K269" s="4">
        <v>0.59299999999999997</v>
      </c>
    </row>
    <row r="270" spans="1:11" ht="15" thickBot="1" x14ac:dyDescent="0.35">
      <c r="A270" s="4">
        <v>269</v>
      </c>
      <c r="B270" s="5" t="s">
        <v>100</v>
      </c>
      <c r="C270" s="5" t="s">
        <v>7</v>
      </c>
      <c r="D270" s="37">
        <v>14135000000</v>
      </c>
      <c r="E270" s="37">
        <v>4449139000</v>
      </c>
      <c r="F270" s="37">
        <v>1034507000</v>
      </c>
      <c r="G270" s="37">
        <v>625361000</v>
      </c>
      <c r="H270" s="37">
        <v>9685861000</v>
      </c>
      <c r="I270" s="37">
        <v>8025993000</v>
      </c>
      <c r="J270" s="4">
        <v>0.68500000000000005</v>
      </c>
      <c r="K270" s="4">
        <v>0.56799999999999995</v>
      </c>
    </row>
    <row r="271" spans="1:11" ht="15" thickBot="1" x14ac:dyDescent="0.35">
      <c r="A271" s="4">
        <v>270</v>
      </c>
      <c r="B271" s="5" t="s">
        <v>100</v>
      </c>
      <c r="C271" s="5" t="s">
        <v>10</v>
      </c>
      <c r="D271" s="37">
        <v>14077843000</v>
      </c>
      <c r="E271" s="37">
        <v>4416194000</v>
      </c>
      <c r="F271" s="37">
        <v>1086274000</v>
      </c>
      <c r="G271" s="37">
        <v>688195000</v>
      </c>
      <c r="H271" s="37">
        <v>9661649000</v>
      </c>
      <c r="I271" s="37">
        <v>7887180000</v>
      </c>
      <c r="J271" s="4">
        <v>0.68600000000000005</v>
      </c>
      <c r="K271" s="4">
        <v>0.56000000000000005</v>
      </c>
    </row>
    <row r="272" spans="1:11" ht="15" thickBot="1" x14ac:dyDescent="0.35">
      <c r="A272" s="4">
        <v>271</v>
      </c>
      <c r="B272" s="5" t="s">
        <v>101</v>
      </c>
      <c r="C272" s="5" t="s">
        <v>5</v>
      </c>
      <c r="D272" s="37">
        <v>13633000000</v>
      </c>
      <c r="E272" s="37">
        <v>6583627000</v>
      </c>
      <c r="F272" s="37">
        <v>917162000</v>
      </c>
      <c r="G272" s="37">
        <v>1144585000</v>
      </c>
      <c r="H272" s="37">
        <v>7049373000</v>
      </c>
      <c r="I272" s="37">
        <v>4987626000</v>
      </c>
      <c r="J272" s="4">
        <v>0.51700000000000002</v>
      </c>
      <c r="K272" s="4">
        <v>0.36599999999999999</v>
      </c>
    </row>
    <row r="273" spans="1:11" ht="15" thickBot="1" x14ac:dyDescent="0.35">
      <c r="A273" s="4">
        <v>272</v>
      </c>
      <c r="B273" s="5" t="s">
        <v>101</v>
      </c>
      <c r="C273" s="5" t="s">
        <v>6</v>
      </c>
      <c r="D273" s="37">
        <v>13620000000</v>
      </c>
      <c r="E273" s="37">
        <v>7588885000</v>
      </c>
      <c r="F273" s="37">
        <v>888051000</v>
      </c>
      <c r="G273" s="37">
        <v>1261044000</v>
      </c>
      <c r="H273" s="37">
        <v>6031115000</v>
      </c>
      <c r="I273" s="37">
        <v>3882020000</v>
      </c>
      <c r="J273" s="4">
        <v>0.443</v>
      </c>
      <c r="K273" s="4">
        <v>0.28499999999999998</v>
      </c>
    </row>
    <row r="274" spans="1:11" ht="15" thickBot="1" x14ac:dyDescent="0.35">
      <c r="A274" s="4">
        <v>273</v>
      </c>
      <c r="B274" s="5" t="s">
        <v>101</v>
      </c>
      <c r="C274" s="5" t="s">
        <v>7</v>
      </c>
      <c r="D274" s="37">
        <v>13609000000</v>
      </c>
      <c r="E274" s="37">
        <v>8126187000</v>
      </c>
      <c r="F274" s="37">
        <v>863455000</v>
      </c>
      <c r="G274" s="37">
        <v>1318638000</v>
      </c>
      <c r="H274" s="37">
        <v>5482813000</v>
      </c>
      <c r="I274" s="37">
        <v>3300720000</v>
      </c>
      <c r="J274" s="4">
        <v>0.40300000000000002</v>
      </c>
      <c r="K274" s="4">
        <v>0.24299999999999999</v>
      </c>
    </row>
    <row r="275" spans="1:11" ht="15" thickBot="1" x14ac:dyDescent="0.35">
      <c r="A275" s="4">
        <v>274</v>
      </c>
      <c r="B275" s="5" t="s">
        <v>101</v>
      </c>
      <c r="C275" s="5" t="s">
        <v>10</v>
      </c>
      <c r="D275" s="37">
        <v>13599000000</v>
      </c>
      <c r="E275" s="37">
        <v>7449273000</v>
      </c>
      <c r="F275" s="37">
        <v>1074998000</v>
      </c>
      <c r="G275" s="37">
        <v>1337276000</v>
      </c>
      <c r="H275" s="37">
        <v>6149727000</v>
      </c>
      <c r="I275" s="37">
        <v>3737453000</v>
      </c>
      <c r="J275" s="4">
        <v>0.45200000000000001</v>
      </c>
      <c r="K275" s="4">
        <v>0.27500000000000002</v>
      </c>
    </row>
    <row r="276" spans="1:11" ht="15" thickBot="1" x14ac:dyDescent="0.35">
      <c r="A276" s="4">
        <v>275</v>
      </c>
      <c r="B276" s="5" t="s">
        <v>102</v>
      </c>
      <c r="C276" s="5" t="s">
        <v>5</v>
      </c>
      <c r="D276" s="37">
        <v>13476084000</v>
      </c>
      <c r="E276" s="37">
        <v>17994000000</v>
      </c>
      <c r="F276" s="37">
        <v>1095000000</v>
      </c>
      <c r="G276" s="37">
        <v>2153000000</v>
      </c>
      <c r="H276" s="37">
        <v>-4517916000</v>
      </c>
      <c r="I276" s="37">
        <v>-7765916000</v>
      </c>
      <c r="J276" s="4">
        <v>-0.33500000000000002</v>
      </c>
      <c r="K276" s="4">
        <v>-0.57599999999999996</v>
      </c>
    </row>
    <row r="277" spans="1:11" ht="15" thickBot="1" x14ac:dyDescent="0.35">
      <c r="A277" s="4">
        <v>276</v>
      </c>
      <c r="B277" s="5" t="s">
        <v>102</v>
      </c>
      <c r="C277" s="5" t="s">
        <v>6</v>
      </c>
      <c r="D277" s="37">
        <v>13470067000</v>
      </c>
      <c r="E277" s="37">
        <v>21571000000</v>
      </c>
      <c r="F277" s="37">
        <v>1154000000</v>
      </c>
      <c r="G277" s="37">
        <v>2314000000</v>
      </c>
      <c r="H277" s="37">
        <v>-8100933000</v>
      </c>
      <c r="I277" s="37">
        <v>-11568933000</v>
      </c>
      <c r="J277" s="4">
        <v>-0.60099999999999998</v>
      </c>
      <c r="K277" s="4">
        <v>-0.85899999999999999</v>
      </c>
    </row>
    <row r="278" spans="1:11" ht="15" thickBot="1" x14ac:dyDescent="0.35">
      <c r="A278" s="4">
        <v>277</v>
      </c>
      <c r="B278" s="5" t="s">
        <v>102</v>
      </c>
      <c r="C278" s="5" t="s">
        <v>7</v>
      </c>
      <c r="D278" s="37">
        <v>13469300000</v>
      </c>
      <c r="E278" s="37">
        <v>21406000000</v>
      </c>
      <c r="F278" s="37">
        <v>1200000000</v>
      </c>
      <c r="G278" s="37">
        <v>2450000000</v>
      </c>
      <c r="H278" s="37">
        <v>-7936700000</v>
      </c>
      <c r="I278" s="37">
        <v>-11586700000</v>
      </c>
      <c r="J278" s="4">
        <v>-0.58899999999999997</v>
      </c>
      <c r="K278" s="4">
        <v>-0.86</v>
      </c>
    </row>
    <row r="279" spans="1:11" ht="15" thickBot="1" x14ac:dyDescent="0.35">
      <c r="A279" s="4">
        <v>278</v>
      </c>
      <c r="B279" s="5" t="s">
        <v>102</v>
      </c>
      <c r="C279" s="5" t="s">
        <v>10</v>
      </c>
      <c r="D279" s="37">
        <v>13423000000</v>
      </c>
      <c r="E279" s="37">
        <v>22688000000</v>
      </c>
      <c r="F279" s="37">
        <v>1576000000</v>
      </c>
      <c r="G279" s="37">
        <v>3936000000</v>
      </c>
      <c r="H279" s="37">
        <v>-9265000000</v>
      </c>
      <c r="I279" s="37">
        <v>-14777000000</v>
      </c>
      <c r="J279" s="4">
        <v>-0.69</v>
      </c>
      <c r="K279" s="4">
        <v>-1.101</v>
      </c>
    </row>
    <row r="280" spans="1:11" ht="15" thickBot="1" x14ac:dyDescent="0.35">
      <c r="A280" s="4">
        <v>279</v>
      </c>
      <c r="B280" s="5" t="s">
        <v>103</v>
      </c>
      <c r="C280" s="5" t="s">
        <v>5</v>
      </c>
      <c r="D280" s="37">
        <v>12581000000</v>
      </c>
      <c r="E280" s="37">
        <v>6717000000</v>
      </c>
      <c r="F280" s="37">
        <v>5353000000</v>
      </c>
      <c r="G280" s="37">
        <v>1051000000</v>
      </c>
      <c r="H280" s="37">
        <v>5864000000</v>
      </c>
      <c r="I280" s="37">
        <v>-540000000</v>
      </c>
      <c r="J280" s="4">
        <v>0.46600000000000003</v>
      </c>
      <c r="K280" s="4">
        <v>-4.2999999999999997E-2</v>
      </c>
    </row>
    <row r="281" spans="1:11" ht="15" thickBot="1" x14ac:dyDescent="0.35">
      <c r="A281" s="4">
        <v>280</v>
      </c>
      <c r="B281" s="5" t="s">
        <v>103</v>
      </c>
      <c r="C281" s="5" t="s">
        <v>6</v>
      </c>
      <c r="D281" s="37">
        <v>12574299000</v>
      </c>
      <c r="E281" s="37">
        <v>6459000000</v>
      </c>
      <c r="F281" s="37">
        <v>4315000000</v>
      </c>
      <c r="G281" s="37">
        <v>1741000000</v>
      </c>
      <c r="H281" s="37">
        <v>6115299000</v>
      </c>
      <c r="I281" s="37">
        <v>59299000</v>
      </c>
      <c r="J281" s="4">
        <v>0.48599999999999999</v>
      </c>
      <c r="K281" s="4">
        <v>5.0000000000000001E-3</v>
      </c>
    </row>
    <row r="282" spans="1:11" ht="15" thickBot="1" x14ac:dyDescent="0.35">
      <c r="A282" s="4">
        <v>281</v>
      </c>
      <c r="B282" s="5" t="s">
        <v>103</v>
      </c>
      <c r="C282" s="5" t="s">
        <v>7</v>
      </c>
      <c r="D282" s="37">
        <v>12554000000</v>
      </c>
      <c r="E282" s="37">
        <v>6996000000</v>
      </c>
      <c r="F282" s="37">
        <v>5759000000</v>
      </c>
      <c r="G282" s="37">
        <v>1232000000</v>
      </c>
      <c r="H282" s="37">
        <v>5558000000</v>
      </c>
      <c r="I282" s="37">
        <v>-1433000000</v>
      </c>
      <c r="J282" s="4">
        <v>0.443</v>
      </c>
      <c r="K282" s="4">
        <v>-0.114</v>
      </c>
    </row>
    <row r="283" spans="1:11" ht="15" thickBot="1" x14ac:dyDescent="0.35">
      <c r="A283" s="4">
        <v>282</v>
      </c>
      <c r="B283" s="5" t="s">
        <v>103</v>
      </c>
      <c r="C283" s="5" t="s">
        <v>10</v>
      </c>
      <c r="D283" s="37">
        <v>12540000000</v>
      </c>
      <c r="E283" s="37">
        <v>6173000000</v>
      </c>
      <c r="F283" s="37">
        <v>4969000000</v>
      </c>
      <c r="G283" s="37">
        <v>1550000000</v>
      </c>
      <c r="H283" s="37">
        <v>6367000000</v>
      </c>
      <c r="I283" s="37">
        <v>-152000000</v>
      </c>
      <c r="J283" s="4">
        <v>0.50800000000000001</v>
      </c>
      <c r="K283" s="4">
        <v>-1.2E-2</v>
      </c>
    </row>
    <row r="284" spans="1:11" ht="15" thickBot="1" x14ac:dyDescent="0.35">
      <c r="A284" s="4">
        <v>283</v>
      </c>
      <c r="B284" s="5" t="s">
        <v>104</v>
      </c>
      <c r="C284" s="5" t="s">
        <v>5</v>
      </c>
      <c r="D284" s="37">
        <v>6860000000</v>
      </c>
      <c r="E284" s="37">
        <v>2144200000</v>
      </c>
      <c r="F284" s="37">
        <v>98200000</v>
      </c>
      <c r="G284" s="37">
        <v>332400000</v>
      </c>
      <c r="H284" s="37">
        <v>4715800000</v>
      </c>
      <c r="I284" s="37">
        <v>4285200000</v>
      </c>
      <c r="J284" s="4">
        <v>0.68700000000000006</v>
      </c>
      <c r="K284" s="4">
        <v>0.625</v>
      </c>
    </row>
    <row r="285" spans="1:11" ht="15" thickBot="1" x14ac:dyDescent="0.35">
      <c r="A285" s="4">
        <v>284</v>
      </c>
      <c r="B285" s="5" t="s">
        <v>104</v>
      </c>
      <c r="C285" s="5" t="s">
        <v>6</v>
      </c>
      <c r="D285" s="37">
        <v>6824000000</v>
      </c>
      <c r="E285" s="37">
        <v>2272400000</v>
      </c>
      <c r="F285" s="37">
        <v>99600000</v>
      </c>
      <c r="G285" s="37">
        <v>370900000</v>
      </c>
      <c r="H285" s="37">
        <v>4551600000</v>
      </c>
      <c r="I285" s="37">
        <v>4081100000</v>
      </c>
      <c r="J285" s="4">
        <v>0.66700000000000004</v>
      </c>
      <c r="K285" s="4">
        <v>0.59799999999999998</v>
      </c>
    </row>
    <row r="286" spans="1:11" ht="15" thickBot="1" x14ac:dyDescent="0.35">
      <c r="A286" s="4">
        <v>285</v>
      </c>
      <c r="B286" s="5" t="s">
        <v>104</v>
      </c>
      <c r="C286" s="5" t="s">
        <v>7</v>
      </c>
      <c r="D286" s="37">
        <v>6794342000</v>
      </c>
      <c r="E286" s="37">
        <v>2317500000</v>
      </c>
      <c r="F286" s="37">
        <v>101100000</v>
      </c>
      <c r="G286" s="37">
        <v>388100000</v>
      </c>
      <c r="H286" s="37">
        <v>4476842000</v>
      </c>
      <c r="I286" s="37">
        <v>3987642000</v>
      </c>
      <c r="J286" s="4">
        <v>0.65900000000000003</v>
      </c>
      <c r="K286" s="4">
        <v>0.58699999999999997</v>
      </c>
    </row>
    <row r="287" spans="1:11" ht="15" thickBot="1" x14ac:dyDescent="0.35">
      <c r="A287" s="4">
        <v>286</v>
      </c>
      <c r="B287" s="5" t="s">
        <v>104</v>
      </c>
      <c r="C287" s="5" t="s">
        <v>10</v>
      </c>
      <c r="D287" s="37">
        <v>6793306000</v>
      </c>
      <c r="E287" s="37">
        <v>2171600000</v>
      </c>
      <c r="F287" s="37">
        <v>103700000</v>
      </c>
      <c r="G287" s="37">
        <v>401300000</v>
      </c>
      <c r="H287" s="37">
        <v>4621706000</v>
      </c>
      <c r="I287" s="37">
        <v>4116706000</v>
      </c>
      <c r="J287" s="4">
        <v>0.68</v>
      </c>
      <c r="K287" s="4">
        <v>0.60599999999999998</v>
      </c>
    </row>
    <row r="288" spans="1:11" ht="15" thickBot="1" x14ac:dyDescent="0.35">
      <c r="A288" s="4">
        <v>287</v>
      </c>
      <c r="B288" s="5" t="s">
        <v>105</v>
      </c>
      <c r="C288" s="5" t="s">
        <v>5</v>
      </c>
      <c r="D288" s="37">
        <v>5259000000</v>
      </c>
      <c r="E288" s="37">
        <v>8276000000</v>
      </c>
      <c r="F288" s="37">
        <v>1186000000</v>
      </c>
      <c r="G288" s="37">
        <v>1518000000</v>
      </c>
      <c r="H288" s="37">
        <v>-3017000000</v>
      </c>
      <c r="I288" s="37">
        <v>-5721000000</v>
      </c>
      <c r="J288" s="4">
        <v>-0.57399999999999995</v>
      </c>
      <c r="K288" s="4">
        <v>-1.0880000000000001</v>
      </c>
    </row>
    <row r="289" spans="1:11" ht="15" thickBot="1" x14ac:dyDescent="0.35">
      <c r="A289" s="4">
        <v>288</v>
      </c>
      <c r="B289" s="5" t="s">
        <v>105</v>
      </c>
      <c r="C289" s="5" t="s">
        <v>6</v>
      </c>
      <c r="D289" s="37">
        <v>5254000000</v>
      </c>
      <c r="E289" s="37">
        <v>8152000000</v>
      </c>
      <c r="F289" s="37">
        <v>1280000000</v>
      </c>
      <c r="G289" s="37">
        <v>2163000000</v>
      </c>
      <c r="H289" s="37">
        <v>-2898000000</v>
      </c>
      <c r="I289" s="37">
        <v>-6341000000</v>
      </c>
      <c r="J289" s="4">
        <v>-0.55200000000000005</v>
      </c>
      <c r="K289" s="4">
        <v>-1.2070000000000001</v>
      </c>
    </row>
    <row r="290" spans="1:11" ht="15" thickBot="1" x14ac:dyDescent="0.35">
      <c r="A290" s="4">
        <v>289</v>
      </c>
      <c r="B290" s="5" t="s">
        <v>105</v>
      </c>
      <c r="C290" s="5" t="s">
        <v>7</v>
      </c>
      <c r="D290" s="37">
        <v>5250399000</v>
      </c>
      <c r="E290" s="37">
        <v>8751000000</v>
      </c>
      <c r="F290" s="37">
        <v>1324000000</v>
      </c>
      <c r="G290" s="37">
        <v>2551000000</v>
      </c>
      <c r="H290" s="37">
        <v>-3500601000</v>
      </c>
      <c r="I290" s="37">
        <v>-7375601000</v>
      </c>
      <c r="J290" s="4">
        <v>-0.66700000000000004</v>
      </c>
      <c r="K290" s="4">
        <v>-1.405</v>
      </c>
    </row>
    <row r="291" spans="1:11" ht="15" thickBot="1" x14ac:dyDescent="0.35">
      <c r="A291" s="4">
        <v>290</v>
      </c>
      <c r="B291" s="5" t="s">
        <v>105</v>
      </c>
      <c r="C291" s="5" t="s">
        <v>10</v>
      </c>
      <c r="D291" s="37">
        <v>5244000000</v>
      </c>
      <c r="E291" s="37">
        <v>8596000000</v>
      </c>
      <c r="F291" s="37">
        <v>1399000000</v>
      </c>
      <c r="G291" s="37">
        <v>2831000000</v>
      </c>
      <c r="H291" s="37">
        <v>-3352000000</v>
      </c>
      <c r="I291" s="37">
        <v>-7582000000</v>
      </c>
      <c r="J291" s="4">
        <v>-0.63900000000000001</v>
      </c>
      <c r="K291" s="4">
        <v>-1.446</v>
      </c>
    </row>
    <row r="292" spans="1:11" ht="15" thickBot="1" x14ac:dyDescent="0.35">
      <c r="A292" s="4">
        <v>291</v>
      </c>
      <c r="B292" s="5" t="s">
        <v>106</v>
      </c>
      <c r="C292" s="5" t="s">
        <v>5</v>
      </c>
      <c r="D292" s="37">
        <v>4561000000</v>
      </c>
      <c r="E292" s="37">
        <v>11759000000</v>
      </c>
      <c r="F292" s="37">
        <v>0</v>
      </c>
      <c r="G292" s="37">
        <v>2077000000</v>
      </c>
      <c r="H292" s="37">
        <v>-7198000000</v>
      </c>
      <c r="I292" s="37">
        <v>-9275000000</v>
      </c>
      <c r="J292" s="4">
        <v>-1.5780000000000001</v>
      </c>
      <c r="K292" s="4">
        <v>-2.0339999999999998</v>
      </c>
    </row>
    <row r="293" spans="1:11" ht="15" thickBot="1" x14ac:dyDescent="0.35">
      <c r="A293" s="4">
        <v>292</v>
      </c>
      <c r="B293" s="5" t="s">
        <v>106</v>
      </c>
      <c r="C293" s="5" t="s">
        <v>6</v>
      </c>
      <c r="D293" s="37">
        <v>4543849000</v>
      </c>
      <c r="E293" s="37">
        <v>12207000000</v>
      </c>
      <c r="F293" s="37">
        <v>0</v>
      </c>
      <c r="G293" s="37">
        <v>2433000000</v>
      </c>
      <c r="H293" s="37">
        <v>-7663151000</v>
      </c>
      <c r="I293" s="37">
        <v>-10096151000</v>
      </c>
      <c r="J293" s="4">
        <v>-1.6859999999999999</v>
      </c>
      <c r="K293" s="4">
        <v>-2.222</v>
      </c>
    </row>
    <row r="294" spans="1:11" ht="15" thickBot="1" x14ac:dyDescent="0.35">
      <c r="A294" s="4">
        <v>293</v>
      </c>
      <c r="B294" s="5" t="s">
        <v>106</v>
      </c>
      <c r="C294" s="5" t="s">
        <v>7</v>
      </c>
      <c r="D294" s="37">
        <v>4534000000</v>
      </c>
      <c r="E294" s="37">
        <v>12713000000</v>
      </c>
      <c r="F294" s="37">
        <v>0</v>
      </c>
      <c r="G294" s="37">
        <v>2612000000</v>
      </c>
      <c r="H294" s="37">
        <v>-8179000000</v>
      </c>
      <c r="I294" s="37">
        <v>-10791000000</v>
      </c>
      <c r="J294" s="4">
        <v>-1.804</v>
      </c>
      <c r="K294" s="4">
        <v>-2.38</v>
      </c>
    </row>
    <row r="295" spans="1:11" ht="15" thickBot="1" x14ac:dyDescent="0.35">
      <c r="A295" s="4">
        <v>294</v>
      </c>
      <c r="B295" s="5" t="s">
        <v>106</v>
      </c>
      <c r="C295" s="5" t="s">
        <v>10</v>
      </c>
      <c r="D295" s="37">
        <v>4531000000</v>
      </c>
      <c r="E295" s="37">
        <v>12734000000</v>
      </c>
      <c r="F295" s="37">
        <v>0</v>
      </c>
      <c r="G295" s="37">
        <v>2755000000</v>
      </c>
      <c r="H295" s="37">
        <v>-8203000000</v>
      </c>
      <c r="I295" s="37">
        <v>-10958000000</v>
      </c>
      <c r="J295" s="4">
        <v>-1.81</v>
      </c>
      <c r="K295" s="4">
        <v>-2.4180000000000001</v>
      </c>
    </row>
    <row r="296" spans="1:11" ht="15" thickBot="1" x14ac:dyDescent="0.35">
      <c r="A296" s="4">
        <v>295</v>
      </c>
      <c r="B296" s="5" t="s">
        <v>107</v>
      </c>
      <c r="C296" s="5" t="s">
        <v>5</v>
      </c>
      <c r="D296" s="37">
        <v>4436000000</v>
      </c>
      <c r="E296" s="37">
        <v>6351000000</v>
      </c>
      <c r="F296" s="37">
        <v>98000000</v>
      </c>
      <c r="G296" s="37">
        <v>1054000000</v>
      </c>
      <c r="H296" s="37">
        <v>-1915000000</v>
      </c>
      <c r="I296" s="37">
        <v>-3067000000</v>
      </c>
      <c r="J296" s="4">
        <v>-0.432</v>
      </c>
      <c r="K296" s="4">
        <v>-0.69099999999999995</v>
      </c>
    </row>
    <row r="297" spans="1:11" ht="15" thickBot="1" x14ac:dyDescent="0.35">
      <c r="A297" s="4">
        <v>296</v>
      </c>
      <c r="B297" s="5" t="s">
        <v>107</v>
      </c>
      <c r="C297" s="5" t="s">
        <v>6</v>
      </c>
      <c r="D297" s="37">
        <v>4425267000</v>
      </c>
      <c r="E297" s="37">
        <v>6423000000</v>
      </c>
      <c r="F297" s="37">
        <v>68000000</v>
      </c>
      <c r="G297" s="37">
        <v>1178000000</v>
      </c>
      <c r="H297" s="37">
        <v>-1997733000</v>
      </c>
      <c r="I297" s="37">
        <v>-3243733000</v>
      </c>
      <c r="J297" s="4">
        <v>-0.45100000000000001</v>
      </c>
      <c r="K297" s="4">
        <v>-0.73299999999999998</v>
      </c>
    </row>
    <row r="298" spans="1:11" ht="15" thickBot="1" x14ac:dyDescent="0.35">
      <c r="A298" s="4">
        <v>297</v>
      </c>
      <c r="B298" s="5" t="s">
        <v>107</v>
      </c>
      <c r="C298" s="5" t="s">
        <v>7</v>
      </c>
      <c r="D298" s="37">
        <v>4411500000</v>
      </c>
      <c r="E298" s="37">
        <v>7036000000</v>
      </c>
      <c r="F298" s="37">
        <v>0</v>
      </c>
      <c r="G298" s="37">
        <v>1227000000</v>
      </c>
      <c r="H298" s="37">
        <v>-2624500000</v>
      </c>
      <c r="I298" s="37">
        <v>-3851500000</v>
      </c>
      <c r="J298" s="4">
        <v>-0.59499999999999997</v>
      </c>
      <c r="K298" s="4">
        <v>-0.873</v>
      </c>
    </row>
    <row r="299" spans="1:11" ht="15" thickBot="1" x14ac:dyDescent="0.35">
      <c r="A299" s="4">
        <v>298</v>
      </c>
      <c r="B299" s="5" t="s">
        <v>107</v>
      </c>
      <c r="C299" s="5" t="s">
        <v>10</v>
      </c>
      <c r="D299" s="37">
        <v>4409300000</v>
      </c>
      <c r="E299" s="37">
        <v>6239000000</v>
      </c>
      <c r="F299" s="37">
        <v>0</v>
      </c>
      <c r="G299" s="37">
        <v>1214000000</v>
      </c>
      <c r="H299" s="37">
        <v>-1829700000</v>
      </c>
      <c r="I299" s="37">
        <v>-3043700000</v>
      </c>
      <c r="J299" s="4">
        <v>-0.41499999999999998</v>
      </c>
      <c r="K299" s="4">
        <v>-0.69</v>
      </c>
    </row>
    <row r="300" spans="1:11" ht="15" thickBot="1" x14ac:dyDescent="0.35">
      <c r="A300" s="4">
        <v>299</v>
      </c>
      <c r="B300" s="5" t="s">
        <v>108</v>
      </c>
      <c r="C300" s="5" t="s">
        <v>5</v>
      </c>
      <c r="D300" s="37">
        <v>4071003000</v>
      </c>
      <c r="E300" s="37">
        <v>1879559000</v>
      </c>
      <c r="F300" s="37">
        <v>166154000</v>
      </c>
      <c r="G300" s="37">
        <v>404336000</v>
      </c>
      <c r="H300" s="37">
        <v>2191444000</v>
      </c>
      <c r="I300" s="37">
        <v>1620954000</v>
      </c>
      <c r="J300" s="4">
        <v>0.53800000000000003</v>
      </c>
      <c r="K300" s="4">
        <v>0.39800000000000002</v>
      </c>
    </row>
    <row r="301" spans="1:11" ht="15" thickBot="1" x14ac:dyDescent="0.35">
      <c r="A301" s="4">
        <v>300</v>
      </c>
      <c r="B301" s="5" t="s">
        <v>108</v>
      </c>
      <c r="C301" s="5" t="s">
        <v>6</v>
      </c>
      <c r="D301" s="37">
        <v>4069746000</v>
      </c>
      <c r="E301" s="37">
        <v>2020436000</v>
      </c>
      <c r="F301" s="37">
        <v>172161000</v>
      </c>
      <c r="G301" s="37">
        <v>415708000</v>
      </c>
      <c r="H301" s="37">
        <v>2049310000</v>
      </c>
      <c r="I301" s="37">
        <v>1461441000</v>
      </c>
      <c r="J301" s="4">
        <v>0.504</v>
      </c>
      <c r="K301" s="4">
        <v>0.35899999999999999</v>
      </c>
    </row>
    <row r="302" spans="1:11" ht="15" thickBot="1" x14ac:dyDescent="0.35">
      <c r="A302" s="4">
        <v>301</v>
      </c>
      <c r="B302" s="5" t="s">
        <v>108</v>
      </c>
      <c r="C302" s="5" t="s">
        <v>7</v>
      </c>
      <c r="D302" s="37">
        <v>4055240000</v>
      </c>
      <c r="E302" s="37">
        <v>2087854000</v>
      </c>
      <c r="F302" s="37">
        <v>175178000</v>
      </c>
      <c r="G302" s="37">
        <v>417358000</v>
      </c>
      <c r="H302" s="37">
        <v>1967386000</v>
      </c>
      <c r="I302" s="37">
        <v>1374850000</v>
      </c>
      <c r="J302" s="4">
        <v>0.48499999999999999</v>
      </c>
      <c r="K302" s="4">
        <v>0.33900000000000002</v>
      </c>
    </row>
    <row r="303" spans="1:11" ht="15" thickBot="1" x14ac:dyDescent="0.35">
      <c r="A303" s="4">
        <v>302</v>
      </c>
      <c r="B303" s="5" t="s">
        <v>108</v>
      </c>
      <c r="C303" s="5" t="s">
        <v>10</v>
      </c>
      <c r="D303" s="37">
        <v>4050400000</v>
      </c>
      <c r="E303" s="37">
        <v>1969675000</v>
      </c>
      <c r="F303" s="37">
        <v>176744000</v>
      </c>
      <c r="G303" s="37">
        <v>494422000</v>
      </c>
      <c r="H303" s="37">
        <v>2080725000</v>
      </c>
      <c r="I303" s="37">
        <v>1409559000</v>
      </c>
      <c r="J303" s="4">
        <v>0.51400000000000001</v>
      </c>
      <c r="K303" s="4">
        <v>0.34799999999999998</v>
      </c>
    </row>
    <row r="304" spans="1:11" ht="15" thickBot="1" x14ac:dyDescent="0.35">
      <c r="A304" s="4">
        <v>303</v>
      </c>
      <c r="B304" s="5" t="s">
        <v>109</v>
      </c>
      <c r="C304" s="5" t="s">
        <v>5</v>
      </c>
      <c r="D304" s="37">
        <v>3991462000</v>
      </c>
      <c r="E304" s="37">
        <v>4876000000</v>
      </c>
      <c r="F304" s="37">
        <v>3143000000</v>
      </c>
      <c r="G304" s="37">
        <v>1087000000</v>
      </c>
      <c r="H304" s="37">
        <v>-884538000</v>
      </c>
      <c r="I304" s="37">
        <v>-5114538000</v>
      </c>
      <c r="J304" s="4">
        <v>-0.222</v>
      </c>
      <c r="K304" s="4">
        <v>-1.2809999999999999</v>
      </c>
    </row>
    <row r="305" spans="1:11" ht="15" thickBot="1" x14ac:dyDescent="0.35">
      <c r="A305" s="4">
        <v>304</v>
      </c>
      <c r="B305" s="5" t="s">
        <v>109</v>
      </c>
      <c r="C305" s="5" t="s">
        <v>6</v>
      </c>
      <c r="D305" s="37">
        <v>3983400000</v>
      </c>
      <c r="E305" s="37">
        <v>1751000000</v>
      </c>
      <c r="F305" s="37">
        <v>2108000000</v>
      </c>
      <c r="G305" s="37">
        <v>843000000</v>
      </c>
      <c r="H305" s="37">
        <v>2232400000</v>
      </c>
      <c r="I305" s="37">
        <v>-718600000</v>
      </c>
      <c r="J305" s="4">
        <v>0.56000000000000005</v>
      </c>
      <c r="K305" s="4">
        <v>-0.18</v>
      </c>
    </row>
    <row r="306" spans="1:11" ht="15" thickBot="1" x14ac:dyDescent="0.35">
      <c r="A306" s="4">
        <v>305</v>
      </c>
      <c r="B306" s="5" t="s">
        <v>109</v>
      </c>
      <c r="C306" s="5" t="s">
        <v>7</v>
      </c>
      <c r="D306" s="37">
        <v>3974295000</v>
      </c>
      <c r="E306" s="37">
        <v>1889000000</v>
      </c>
      <c r="F306" s="37">
        <v>2173000000</v>
      </c>
      <c r="G306" s="37">
        <v>923000000</v>
      </c>
      <c r="H306" s="37">
        <v>2085295000</v>
      </c>
      <c r="I306" s="37">
        <v>-1010705000</v>
      </c>
      <c r="J306" s="4">
        <v>0.52500000000000002</v>
      </c>
      <c r="K306" s="4">
        <v>-0.254</v>
      </c>
    </row>
    <row r="307" spans="1:11" ht="15" thickBot="1" x14ac:dyDescent="0.35">
      <c r="A307" s="4">
        <v>306</v>
      </c>
      <c r="B307" s="5" t="s">
        <v>109</v>
      </c>
      <c r="C307" s="5" t="s">
        <v>10</v>
      </c>
      <c r="D307" s="37">
        <v>3963313000</v>
      </c>
      <c r="E307" s="37">
        <v>1718000000</v>
      </c>
      <c r="F307" s="37">
        <v>2237000000</v>
      </c>
      <c r="G307" s="37">
        <v>883000000</v>
      </c>
      <c r="H307" s="37">
        <v>2245313000</v>
      </c>
      <c r="I307" s="37">
        <v>-874687000</v>
      </c>
      <c r="J307" s="4">
        <v>0.56699999999999995</v>
      </c>
      <c r="K307" s="4">
        <v>-0.221</v>
      </c>
    </row>
    <row r="308" spans="1:11" ht="15" thickBot="1" x14ac:dyDescent="0.35">
      <c r="A308" s="4">
        <v>307</v>
      </c>
      <c r="B308" s="5" t="s">
        <v>110</v>
      </c>
      <c r="C308" s="5" t="s">
        <v>5</v>
      </c>
      <c r="D308" s="37">
        <v>3323600000</v>
      </c>
      <c r="E308" s="37">
        <v>2754000000</v>
      </c>
      <c r="F308" s="37">
        <v>207000000</v>
      </c>
      <c r="G308" s="37">
        <v>356000000</v>
      </c>
      <c r="H308" s="37">
        <v>569600000</v>
      </c>
      <c r="I308" s="37">
        <v>6600000</v>
      </c>
      <c r="J308" s="4">
        <v>0.17100000000000001</v>
      </c>
      <c r="K308" s="4">
        <v>2E-3</v>
      </c>
    </row>
    <row r="309" spans="1:11" ht="15" thickBot="1" x14ac:dyDescent="0.35">
      <c r="A309" s="4">
        <v>308</v>
      </c>
      <c r="B309" s="5" t="s">
        <v>110</v>
      </c>
      <c r="C309" s="5" t="s">
        <v>6</v>
      </c>
      <c r="D309" s="37">
        <v>3323077000</v>
      </c>
      <c r="E309" s="37">
        <v>2987000000</v>
      </c>
      <c r="F309" s="37">
        <v>220000000</v>
      </c>
      <c r="G309" s="37">
        <v>378000000</v>
      </c>
      <c r="H309" s="37">
        <v>336077000</v>
      </c>
      <c r="I309" s="37">
        <v>-261923000</v>
      </c>
      <c r="J309" s="4">
        <v>0.10100000000000001</v>
      </c>
      <c r="K309" s="4">
        <v>-7.9000000000000001E-2</v>
      </c>
    </row>
    <row r="310" spans="1:11" ht="15" thickBot="1" x14ac:dyDescent="0.35">
      <c r="A310" s="4">
        <v>309</v>
      </c>
      <c r="B310" s="5" t="s">
        <v>110</v>
      </c>
      <c r="C310" s="5" t="s">
        <v>7</v>
      </c>
      <c r="D310" s="37">
        <v>3310800000</v>
      </c>
      <c r="E310" s="37">
        <v>3331000000</v>
      </c>
      <c r="F310" s="37">
        <v>229000000</v>
      </c>
      <c r="G310" s="37">
        <v>384000000</v>
      </c>
      <c r="H310" s="37">
        <v>-20200000</v>
      </c>
      <c r="I310" s="37">
        <v>-633200000</v>
      </c>
      <c r="J310" s="4">
        <v>-6.0000000000000001E-3</v>
      </c>
      <c r="K310" s="4">
        <v>-0.191</v>
      </c>
    </row>
    <row r="311" spans="1:11" ht="15" thickBot="1" x14ac:dyDescent="0.35">
      <c r="A311" s="4">
        <v>310</v>
      </c>
      <c r="B311" s="5" t="s">
        <v>110</v>
      </c>
      <c r="C311" s="5" t="s">
        <v>10</v>
      </c>
      <c r="D311" s="37">
        <v>3309616000</v>
      </c>
      <c r="E311" s="37">
        <v>2714000000</v>
      </c>
      <c r="F311" s="37">
        <v>234000000</v>
      </c>
      <c r="G311" s="37">
        <v>358000000</v>
      </c>
      <c r="H311" s="37">
        <v>595616000</v>
      </c>
      <c r="I311" s="37">
        <v>3616000</v>
      </c>
      <c r="J311" s="4">
        <v>0.18</v>
      </c>
      <c r="K311" s="4">
        <v>1E-3</v>
      </c>
    </row>
    <row r="312" spans="1:11" ht="15" thickBot="1" x14ac:dyDescent="0.35">
      <c r="A312" s="4">
        <v>311</v>
      </c>
      <c r="B312" s="5" t="s">
        <v>111</v>
      </c>
      <c r="C312" s="5" t="s">
        <v>5</v>
      </c>
      <c r="D312" s="37">
        <v>3088533000</v>
      </c>
      <c r="E312" s="37">
        <v>9373000000</v>
      </c>
      <c r="F312" s="37">
        <v>914000000</v>
      </c>
      <c r="G312" s="37">
        <v>1787000000</v>
      </c>
      <c r="H312" s="37">
        <v>-6284467000</v>
      </c>
      <c r="I312" s="37">
        <v>-8985467000</v>
      </c>
      <c r="J312" s="4">
        <v>-2.0350000000000001</v>
      </c>
      <c r="K312" s="4">
        <v>-2.9089999999999998</v>
      </c>
    </row>
    <row r="313" spans="1:11" ht="15" thickBot="1" x14ac:dyDescent="0.35">
      <c r="A313" s="4">
        <v>312</v>
      </c>
      <c r="B313" s="5" t="s">
        <v>111</v>
      </c>
      <c r="C313" s="5" t="s">
        <v>6</v>
      </c>
      <c r="D313" s="37">
        <v>3086608000</v>
      </c>
      <c r="E313" s="37">
        <v>9817000000</v>
      </c>
      <c r="F313" s="37">
        <v>934000000</v>
      </c>
      <c r="G313" s="37">
        <v>1901000000</v>
      </c>
      <c r="H313" s="37">
        <v>-6730392000</v>
      </c>
      <c r="I313" s="37">
        <v>-9565392000</v>
      </c>
      <c r="J313" s="4">
        <v>-2.181</v>
      </c>
      <c r="K313" s="4">
        <v>-3.0990000000000002</v>
      </c>
    </row>
    <row r="314" spans="1:11" ht="15" thickBot="1" x14ac:dyDescent="0.35">
      <c r="A314" s="4">
        <v>313</v>
      </c>
      <c r="B314" s="5" t="s">
        <v>111</v>
      </c>
      <c r="C314" s="5" t="s">
        <v>7</v>
      </c>
      <c r="D314" s="37">
        <v>3084370000</v>
      </c>
      <c r="E314" s="37">
        <v>11031000000</v>
      </c>
      <c r="F314" s="37">
        <v>981000000</v>
      </c>
      <c r="G314" s="37">
        <v>1945000000</v>
      </c>
      <c r="H314" s="37">
        <v>-7946630000</v>
      </c>
      <c r="I314" s="37">
        <v>-10872630000</v>
      </c>
      <c r="J314" s="4">
        <v>-2.5760000000000001</v>
      </c>
      <c r="K314" s="4">
        <v>-3.5249999999999999</v>
      </c>
    </row>
    <row r="315" spans="1:11" ht="15" thickBot="1" x14ac:dyDescent="0.35">
      <c r="A315" s="4">
        <v>314</v>
      </c>
      <c r="B315" s="5" t="s">
        <v>111</v>
      </c>
      <c r="C315" s="5" t="s">
        <v>10</v>
      </c>
      <c r="D315" s="37">
        <v>3084370000</v>
      </c>
      <c r="E315" s="37">
        <v>9811000000</v>
      </c>
      <c r="F315" s="37">
        <v>997000000</v>
      </c>
      <c r="G315" s="37">
        <v>2034000000</v>
      </c>
      <c r="H315" s="37">
        <v>-6726630000</v>
      </c>
      <c r="I315" s="37">
        <v>-9757630000</v>
      </c>
      <c r="J315" s="4">
        <v>-2.181</v>
      </c>
      <c r="K315" s="4">
        <v>-3.1640000000000001</v>
      </c>
    </row>
    <row r="316" spans="1:11" ht="15" thickBot="1" x14ac:dyDescent="0.35">
      <c r="A316" s="4">
        <v>315</v>
      </c>
      <c r="B316" s="5" t="s">
        <v>112</v>
      </c>
      <c r="C316" s="5" t="s">
        <v>5</v>
      </c>
      <c r="D316" s="37">
        <v>3018227000</v>
      </c>
      <c r="E316" s="37">
        <v>6646000000</v>
      </c>
      <c r="F316" s="37">
        <v>359000000</v>
      </c>
      <c r="G316" s="37">
        <v>1090000000</v>
      </c>
      <c r="H316" s="37">
        <v>-3627773000</v>
      </c>
      <c r="I316" s="37">
        <v>-5076773000</v>
      </c>
      <c r="J316" s="4">
        <v>-1.202</v>
      </c>
      <c r="K316" s="4">
        <v>-1.6819999999999999</v>
      </c>
    </row>
    <row r="317" spans="1:11" ht="15" thickBot="1" x14ac:dyDescent="0.35">
      <c r="A317" s="4">
        <v>316</v>
      </c>
      <c r="B317" s="5" t="s">
        <v>112</v>
      </c>
      <c r="C317" s="5" t="s">
        <v>6</v>
      </c>
      <c r="D317" s="37">
        <v>3011000000</v>
      </c>
      <c r="E317" s="37">
        <v>7186000000</v>
      </c>
      <c r="F317" s="37">
        <v>574000000</v>
      </c>
      <c r="G317" s="37">
        <v>1113000000</v>
      </c>
      <c r="H317" s="37">
        <v>-4175000000</v>
      </c>
      <c r="I317" s="37">
        <v>-5862000000</v>
      </c>
      <c r="J317" s="4">
        <v>-1.387</v>
      </c>
      <c r="K317" s="4">
        <v>-1.9470000000000001</v>
      </c>
    </row>
    <row r="318" spans="1:11" ht="15" thickBot="1" x14ac:dyDescent="0.35">
      <c r="A318" s="4">
        <v>317</v>
      </c>
      <c r="B318" s="5" t="s">
        <v>112</v>
      </c>
      <c r="C318" s="5" t="s">
        <v>7</v>
      </c>
      <c r="D318" s="37">
        <v>3007976000</v>
      </c>
      <c r="E318" s="37">
        <v>7689000000</v>
      </c>
      <c r="F318" s="37">
        <v>414000000</v>
      </c>
      <c r="G318" s="37">
        <v>1156000000</v>
      </c>
      <c r="H318" s="37">
        <v>-4681024000</v>
      </c>
      <c r="I318" s="37">
        <v>-6251024000</v>
      </c>
      <c r="J318" s="4">
        <v>-1.556</v>
      </c>
      <c r="K318" s="4">
        <v>-2.0779999999999998</v>
      </c>
    </row>
    <row r="319" spans="1:11" ht="15" thickBot="1" x14ac:dyDescent="0.35">
      <c r="A319" s="4">
        <v>318</v>
      </c>
      <c r="B319" s="5" t="s">
        <v>112</v>
      </c>
      <c r="C319" s="5" t="s">
        <v>10</v>
      </c>
      <c r="D319" s="37">
        <v>3003955000</v>
      </c>
      <c r="E319" s="37">
        <v>6648000000</v>
      </c>
      <c r="F319" s="37">
        <v>397000000</v>
      </c>
      <c r="G319" s="37">
        <v>1250000000</v>
      </c>
      <c r="H319" s="37">
        <v>-3644045000</v>
      </c>
      <c r="I319" s="37">
        <v>-5291045000</v>
      </c>
      <c r="J319" s="4">
        <v>-1.2130000000000001</v>
      </c>
      <c r="K319" s="4">
        <v>-1.7609999999999999</v>
      </c>
    </row>
    <row r="320" spans="1:11" ht="15" thickBot="1" x14ac:dyDescent="0.35">
      <c r="A320" s="4">
        <v>319</v>
      </c>
      <c r="B320" s="5" t="s">
        <v>113</v>
      </c>
      <c r="C320" s="5" t="s">
        <v>5</v>
      </c>
      <c r="D320" s="37">
        <v>1595703000</v>
      </c>
      <c r="E320" s="37">
        <v>2760500000</v>
      </c>
      <c r="F320" s="37">
        <v>121400000</v>
      </c>
      <c r="G320" s="37">
        <v>364200000</v>
      </c>
      <c r="H320" s="37">
        <v>-1164797000</v>
      </c>
      <c r="I320" s="37">
        <v>-1650397000</v>
      </c>
      <c r="J320" s="4">
        <v>-0.73</v>
      </c>
      <c r="K320" s="4">
        <v>-1.034</v>
      </c>
    </row>
    <row r="321" spans="1:11" ht="15" thickBot="1" x14ac:dyDescent="0.35">
      <c r="A321" s="4">
        <v>320</v>
      </c>
      <c r="B321" s="5" t="s">
        <v>113</v>
      </c>
      <c r="C321" s="5" t="s">
        <v>6</v>
      </c>
      <c r="D321" s="37">
        <v>1587725000</v>
      </c>
      <c r="E321" s="37">
        <v>2982100000</v>
      </c>
      <c r="F321" s="37">
        <v>116700000</v>
      </c>
      <c r="G321" s="37">
        <v>340100000</v>
      </c>
      <c r="H321" s="37">
        <v>-1394375000</v>
      </c>
      <c r="I321" s="37">
        <v>-1851175000</v>
      </c>
      <c r="J321" s="4">
        <v>-0.878</v>
      </c>
      <c r="K321" s="4">
        <v>-1.1659999999999999</v>
      </c>
    </row>
    <row r="322" spans="1:11" ht="15" thickBot="1" x14ac:dyDescent="0.35">
      <c r="A322" s="4">
        <v>321</v>
      </c>
      <c r="B322" s="5" t="s">
        <v>113</v>
      </c>
      <c r="C322" s="5" t="s">
        <v>7</v>
      </c>
      <c r="D322" s="37">
        <v>1584500000</v>
      </c>
      <c r="E322" s="37">
        <v>3371800000</v>
      </c>
      <c r="F322" s="37">
        <v>121800000</v>
      </c>
      <c r="G322" s="37">
        <v>391400000</v>
      </c>
      <c r="H322" s="37">
        <v>-1787300000</v>
      </c>
      <c r="I322" s="37">
        <v>-2300500000</v>
      </c>
      <c r="J322" s="4">
        <v>-1.1279999999999999</v>
      </c>
      <c r="K322" s="4">
        <v>-1.452</v>
      </c>
    </row>
    <row r="323" spans="1:11" ht="15" thickBot="1" x14ac:dyDescent="0.35">
      <c r="A323" s="4">
        <v>322</v>
      </c>
      <c r="B323" s="5" t="s">
        <v>113</v>
      </c>
      <c r="C323" s="5" t="s">
        <v>10</v>
      </c>
      <c r="D323" s="37">
        <v>1581623000</v>
      </c>
      <c r="E323" s="37">
        <v>3949400000</v>
      </c>
      <c r="F323" s="37">
        <v>164400000</v>
      </c>
      <c r="G323" s="37">
        <v>561800000</v>
      </c>
      <c r="H323" s="37">
        <v>-2367777000</v>
      </c>
      <c r="I323" s="37">
        <v>-3093977000</v>
      </c>
      <c r="J323" s="4">
        <v>-1.4970000000000001</v>
      </c>
      <c r="K323" s="4">
        <v>-1.956</v>
      </c>
    </row>
    <row r="324" spans="1:11" ht="15" thickBot="1" x14ac:dyDescent="0.35">
      <c r="A324" s="4">
        <v>323</v>
      </c>
      <c r="B324" s="5" t="s">
        <v>114</v>
      </c>
      <c r="C324" s="5" t="s">
        <v>5</v>
      </c>
      <c r="D324" s="37">
        <v>1181704000</v>
      </c>
      <c r="E324" s="37">
        <v>6710036000</v>
      </c>
      <c r="F324" s="37">
        <v>669451000</v>
      </c>
      <c r="G324" s="37">
        <v>926053000</v>
      </c>
      <c r="H324" s="37">
        <v>-5528332000</v>
      </c>
      <c r="I324" s="37">
        <v>-7123836000</v>
      </c>
      <c r="J324" s="4">
        <v>-4.6779999999999999</v>
      </c>
      <c r="K324" s="4">
        <v>-6.0279999999999996</v>
      </c>
    </row>
    <row r="325" spans="1:11" ht="15" thickBot="1" x14ac:dyDescent="0.35">
      <c r="A325" s="4">
        <v>324</v>
      </c>
      <c r="B325" s="5" t="s">
        <v>114</v>
      </c>
      <c r="C325" s="5" t="s">
        <v>6</v>
      </c>
      <c r="D325" s="37">
        <v>1166769000</v>
      </c>
      <c r="E325" s="37">
        <v>7408278000</v>
      </c>
      <c r="F325" s="37">
        <v>681226000</v>
      </c>
      <c r="G325" s="37">
        <v>977863000</v>
      </c>
      <c r="H325" s="37">
        <v>-6241509000</v>
      </c>
      <c r="I325" s="37">
        <v>-7900598000</v>
      </c>
      <c r="J325" s="4">
        <v>-5.3490000000000002</v>
      </c>
      <c r="K325" s="4">
        <v>-6.7709999999999999</v>
      </c>
    </row>
    <row r="326" spans="1:11" ht="15" thickBot="1" x14ac:dyDescent="0.35">
      <c r="A326" s="4">
        <v>325</v>
      </c>
      <c r="B326" s="5" t="s">
        <v>114</v>
      </c>
      <c r="C326" s="5" t="s">
        <v>7</v>
      </c>
      <c r="D326" s="37">
        <v>1148231000</v>
      </c>
      <c r="E326" s="37">
        <v>7951352000</v>
      </c>
      <c r="F326" s="37">
        <v>767608000</v>
      </c>
      <c r="G326" s="37">
        <v>1019045000</v>
      </c>
      <c r="H326" s="37">
        <v>-6803121000</v>
      </c>
      <c r="I326" s="37">
        <v>-8589774000</v>
      </c>
      <c r="J326" s="4">
        <v>-5.9249999999999998</v>
      </c>
      <c r="K326" s="4">
        <v>-7.4809999999999999</v>
      </c>
    </row>
    <row r="327" spans="1:11" ht="15" thickBot="1" x14ac:dyDescent="0.35">
      <c r="A327" s="4">
        <v>326</v>
      </c>
      <c r="B327" s="5" t="s">
        <v>114</v>
      </c>
      <c r="C327" s="5" t="s">
        <v>10</v>
      </c>
      <c r="D327" s="37">
        <v>1105247000</v>
      </c>
      <c r="E327" s="37">
        <v>7033633000</v>
      </c>
      <c r="F327" s="37">
        <v>865817000</v>
      </c>
      <c r="G327" s="37">
        <v>1124524000</v>
      </c>
      <c r="H327" s="37">
        <v>-5928386000</v>
      </c>
      <c r="I327" s="37">
        <v>-7918727000</v>
      </c>
      <c r="J327" s="4">
        <v>-5.3639999999999999</v>
      </c>
      <c r="K327" s="4">
        <v>-7.165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B87D6-6F84-47CA-8728-F917385911EA}">
  <dimension ref="A2:J40"/>
  <sheetViews>
    <sheetView tabSelected="1" topLeftCell="A11" workbookViewId="0">
      <selection activeCell="L4" sqref="L4"/>
    </sheetView>
  </sheetViews>
  <sheetFormatPr defaultRowHeight="14.4" x14ac:dyDescent="0.3"/>
  <cols>
    <col min="1" max="1" width="14" bestFit="1" customWidth="1"/>
    <col min="2" max="2" width="9.88671875" customWidth="1"/>
    <col min="3" max="3" width="10.33203125" bestFit="1" customWidth="1"/>
    <col min="5" max="5" width="20.33203125" customWidth="1"/>
    <col min="6" max="8" width="18.109375" bestFit="1" customWidth="1"/>
    <col min="9" max="10" width="15.44140625" bestFit="1" customWidth="1"/>
  </cols>
  <sheetData>
    <row r="2" spans="1:10" ht="15.6" x14ac:dyDescent="0.3">
      <c r="A2" s="2" t="s">
        <v>0</v>
      </c>
      <c r="B2" s="42" t="s">
        <v>33</v>
      </c>
    </row>
    <row r="6" spans="1:10" ht="15.6" x14ac:dyDescent="0.3">
      <c r="B6" s="38" t="s">
        <v>119</v>
      </c>
      <c r="C6" s="39"/>
      <c r="D6" s="39"/>
      <c r="E6" s="39"/>
      <c r="F6" s="39"/>
      <c r="G6" s="39"/>
      <c r="H6" s="39"/>
      <c r="I6" s="39"/>
      <c r="J6" s="39"/>
    </row>
    <row r="7" spans="1:10" ht="15.6" x14ac:dyDescent="0.3">
      <c r="B7" s="25"/>
      <c r="F7" s="2" t="s">
        <v>9</v>
      </c>
      <c r="I7" s="2" t="s">
        <v>12</v>
      </c>
    </row>
    <row r="8" spans="1:10" x14ac:dyDescent="0.3">
      <c r="B8" s="25"/>
      <c r="E8" s="6" t="s">
        <v>5</v>
      </c>
      <c r="F8" s="6" t="s">
        <v>6</v>
      </c>
      <c r="G8" s="6" t="s">
        <v>7</v>
      </c>
      <c r="H8" s="6" t="s">
        <v>10</v>
      </c>
      <c r="I8" s="6" t="s">
        <v>11</v>
      </c>
      <c r="J8" s="6" t="s">
        <v>118</v>
      </c>
    </row>
    <row r="9" spans="1:10" x14ac:dyDescent="0.3">
      <c r="B9" s="26" t="s">
        <v>13</v>
      </c>
      <c r="E9" s="34" cm="1">
        <f t="array" ref="E9">INDEX(total_revenue,MATCH(1,($B$2=ticker_symbol)*(E8=years),0))</f>
        <v>233715000000</v>
      </c>
      <c r="F9" s="34" cm="1">
        <f t="array" ref="F9">INDEX(total_revenue,MATCH(1,($B$2=ticker_symbol)*(F8=years),0))</f>
        <v>230590000000</v>
      </c>
      <c r="G9" s="34" cm="1">
        <f t="array" ref="G9">INDEX(total_revenue,MATCH(1,($B$2=ticker_symbol)*(G8=years),0))</f>
        <v>220156000000</v>
      </c>
      <c r="H9" s="34" cm="1">
        <f t="array" ref="H9">INDEX(total_revenue,MATCH(1,($B$2=ticker_symbol)*(H8=years),0))</f>
        <v>215639000000</v>
      </c>
      <c r="I9" s="14">
        <f ca="1">H9*(1+I20)</f>
        <v>211326220000</v>
      </c>
      <c r="J9" s="14">
        <f ca="1">I9*(1+J20)</f>
        <v>221892531000</v>
      </c>
    </row>
    <row r="10" spans="1:10" x14ac:dyDescent="0.3">
      <c r="B10" s="25" t="s">
        <v>14</v>
      </c>
      <c r="E10" s="34" cm="1">
        <f t="array" ref="E10">INDEX(cost_of_goods_sold,MATCH(1,($B$2=ticker_symbol)*(E8=years),0))</f>
        <v>106606000000</v>
      </c>
      <c r="F10" s="34" cm="1">
        <f t="array" ref="F10">INDEX(cost_of_goods_sold,MATCH(1,($B$2=ticker_symbol)*(F8=years),0))</f>
        <v>112258000000</v>
      </c>
      <c r="G10" s="34" cm="1">
        <f t="array" ref="G10">INDEX(cost_of_goods_sold,MATCH(1,($B$2=ticker_symbol)*(G8=years),0))</f>
        <v>140089000000</v>
      </c>
      <c r="H10" s="34" cm="1">
        <f t="array" ref="H10">INDEX(cost_of_goods_sold,MATCH(1,($B$2=ticker_symbol)*(H8=years),0))</f>
        <v>131376000000</v>
      </c>
      <c r="I10" s="20"/>
      <c r="J10" s="20"/>
    </row>
    <row r="11" spans="1:10" x14ac:dyDescent="0.3">
      <c r="B11" s="26" t="s">
        <v>15</v>
      </c>
      <c r="E11" s="14">
        <f>E9-E10</f>
        <v>127109000000</v>
      </c>
      <c r="F11" s="14">
        <f t="shared" ref="F11:H11" si="0">F9-F10</f>
        <v>118332000000</v>
      </c>
      <c r="G11" s="14">
        <f t="shared" si="0"/>
        <v>80067000000</v>
      </c>
      <c r="H11" s="14">
        <f t="shared" si="0"/>
        <v>84263000000</v>
      </c>
      <c r="I11" s="14">
        <f ca="1">I9*I21</f>
        <v>105663110000</v>
      </c>
      <c r="J11" s="14">
        <f ca="1">J9*J21</f>
        <v>122040892050.00002</v>
      </c>
    </row>
    <row r="12" spans="1:10" x14ac:dyDescent="0.3">
      <c r="B12" s="27" t="s">
        <v>115</v>
      </c>
      <c r="E12" s="34" cm="1">
        <f t="array" ref="E12">INDEX(salesGA,MATCH(1,($B$2=ticker_symbol)*(E8=years),0))</f>
        <v>10830000000</v>
      </c>
      <c r="F12" s="34" cm="1">
        <f t="array" ref="F12">INDEX(salesGA,MATCH(1,($B$2=ticker_symbol)*(F8=years),0))</f>
        <v>11993000000</v>
      </c>
      <c r="G12" s="34" cm="1">
        <f t="array" ref="G12">INDEX(salesGA,MATCH(1,($B$2=ticker_symbol)*(G8=years),0))</f>
        <v>14329000000</v>
      </c>
      <c r="H12" s="34" cm="1">
        <f t="array" ref="H12">INDEX(salesGA,MATCH(1,($B$2=ticker_symbol)*(H8=years),0))</f>
        <v>14194000000</v>
      </c>
      <c r="I12" s="20"/>
      <c r="J12" s="20"/>
    </row>
    <row r="13" spans="1:10" x14ac:dyDescent="0.3">
      <c r="B13" s="25" t="s">
        <v>16</v>
      </c>
      <c r="E13" s="34" cm="1">
        <f t="array" ref="E13">INDEX(other_operating_items,MATCH(1,($B$2=ticker_symbol)*(E8=years),0))</f>
        <v>0</v>
      </c>
      <c r="F13" s="34" cm="1">
        <f t="array" ref="F13">INDEX(other_operating_items,MATCH(1,($B$2=ticker_symbol)*(F8=years),0))</f>
        <v>0</v>
      </c>
      <c r="G13" s="34" cm="1">
        <f t="array" ref="G13">INDEX(other_operating_items,MATCH(1,($B$2=ticker_symbol)*(G8=years),0))</f>
        <v>0</v>
      </c>
      <c r="H13" s="34" cm="1">
        <f t="array" ref="H13">INDEX(other_operating_items,MATCH(1,($B$2=ticker_symbol)*(H8=years),0))</f>
        <v>0</v>
      </c>
      <c r="I13" s="20"/>
      <c r="J13" s="20"/>
    </row>
    <row r="14" spans="1:10" x14ac:dyDescent="0.3">
      <c r="B14" s="28" t="s">
        <v>17</v>
      </c>
      <c r="E14" s="14">
        <f>SUM(E12:E13)</f>
        <v>10830000000</v>
      </c>
      <c r="F14" s="14">
        <f t="shared" ref="F14:H14" si="1">SUM(F12:F13)</f>
        <v>11993000000</v>
      </c>
      <c r="G14" s="14">
        <f t="shared" si="1"/>
        <v>14329000000</v>
      </c>
      <c r="H14" s="14">
        <f t="shared" si="1"/>
        <v>14194000000</v>
      </c>
      <c r="I14" s="20"/>
      <c r="J14" s="20"/>
    </row>
    <row r="15" spans="1:10" x14ac:dyDescent="0.3">
      <c r="B15" s="29" t="s">
        <v>116</v>
      </c>
      <c r="C15" s="8"/>
      <c r="D15" s="8"/>
      <c r="E15" s="21">
        <f>E11-(SUM(E12:E13))</f>
        <v>116279000000</v>
      </c>
      <c r="F15" s="21">
        <f t="shared" ref="F15:H15" si="2">F11-(SUM(F12:F13))</f>
        <v>106339000000</v>
      </c>
      <c r="G15" s="21">
        <f t="shared" si="2"/>
        <v>65738000000</v>
      </c>
      <c r="H15" s="21">
        <f t="shared" si="2"/>
        <v>70069000000</v>
      </c>
      <c r="I15" s="21">
        <f ca="1">I9*I22</f>
        <v>84530488000</v>
      </c>
      <c r="J15" s="21">
        <f ca="1">J9*J22</f>
        <v>122040892050.00002</v>
      </c>
    </row>
    <row r="16" spans="1:10" x14ac:dyDescent="0.3">
      <c r="B16" s="25"/>
    </row>
    <row r="17" spans="2:10" x14ac:dyDescent="0.3">
      <c r="B17" s="25"/>
    </row>
    <row r="18" spans="2:10" ht="15.6" x14ac:dyDescent="0.3">
      <c r="B18" s="40" t="s">
        <v>117</v>
      </c>
      <c r="C18" s="41"/>
      <c r="D18" s="41"/>
      <c r="E18" s="41"/>
      <c r="F18" s="41"/>
      <c r="G18" s="41"/>
      <c r="H18" s="41"/>
      <c r="I18" s="41"/>
      <c r="J18" s="41"/>
    </row>
    <row r="19" spans="2:10" ht="15" thickBot="1" x14ac:dyDescent="0.35">
      <c r="B19" s="25"/>
      <c r="F19" s="7" t="s">
        <v>9</v>
      </c>
      <c r="I19" s="7" t="s">
        <v>21</v>
      </c>
    </row>
    <row r="20" spans="2:10" x14ac:dyDescent="0.3">
      <c r="B20" s="30" t="s">
        <v>18</v>
      </c>
      <c r="C20" s="12"/>
      <c r="D20" s="12"/>
      <c r="E20" s="12"/>
      <c r="F20" s="22">
        <f>F9/E9-1</f>
        <v>-1.3370986029993759E-2</v>
      </c>
      <c r="G20" s="22">
        <f t="shared" ref="G20:H20" si="3">G9/F9-1</f>
        <v>-4.5249143501452815E-2</v>
      </c>
      <c r="H20" s="22">
        <f t="shared" si="3"/>
        <v>-2.0517269572485008E-2</v>
      </c>
      <c r="I20" s="23">
        <f ca="1">OFFSET($I$29,MATCH($C$25,$B$30:$B$32,0),0)</f>
        <v>-0.02</v>
      </c>
      <c r="J20" s="23">
        <f ca="1">OFFSET($I$29,MATCH($C$25,$B$30:$B$32,0),1)</f>
        <v>0.05</v>
      </c>
    </row>
    <row r="21" spans="2:10" x14ac:dyDescent="0.3">
      <c r="B21" s="31" t="s">
        <v>19</v>
      </c>
      <c r="E21" s="9" cm="1">
        <f t="array" ref="E21">INDEX(gross_margin,MATCH(1,($B$2=ticker_symbol)*(E8=years),0))</f>
        <v>0.54400000000000004</v>
      </c>
      <c r="F21" s="9" cm="1">
        <f t="array" ref="F21">INDEX(gross_margin,MATCH(1,($B$2=ticker_symbol)*(F8=years),0))</f>
        <v>0.51300000000000001</v>
      </c>
      <c r="G21" s="9" cm="1">
        <f t="array" ref="G21">INDEX(gross_margin,MATCH(1,($B$2=ticker_symbol)*(G8=years),0))</f>
        <v>0.36399999999999999</v>
      </c>
      <c r="H21" s="9" cm="1">
        <f t="array" ref="H21">INDEX(gross_margin,MATCH(1,($B$2=ticker_symbol)*(H8=years),0))</f>
        <v>0.39100000000000001</v>
      </c>
      <c r="I21">
        <f ca="1">OFFSET($I$33,MATCH($C$25,$B$34:$B$36,0),0)</f>
        <v>0.5</v>
      </c>
      <c r="J21">
        <f ca="1">OFFSET($I$33,MATCH($C$25,$B$34:$B$36,0),1)</f>
        <v>0.55000000000000004</v>
      </c>
    </row>
    <row r="22" spans="2:10" ht="15" thickBot="1" x14ac:dyDescent="0.35">
      <c r="B22" s="32" t="s">
        <v>20</v>
      </c>
      <c r="C22" s="13"/>
      <c r="D22" s="13"/>
      <c r="E22" s="19" cm="1">
        <f t="array" ref="E22">INDEX(operating_margin,MATCH(1,($B$2=ticker_symbol)*(E8=years),0))</f>
        <v>0.498</v>
      </c>
      <c r="F22" s="19" cm="1">
        <f t="array" ref="F22">INDEX(operating_margin,MATCH(1,($B$2=ticker_symbol)*(F8=years),0))</f>
        <v>0.46100000000000002</v>
      </c>
      <c r="G22" s="19" cm="1">
        <f t="array" ref="G22">INDEX(operating_margin,MATCH(1,($B$2=ticker_symbol)*(G8=years),0))</f>
        <v>0.29899999999999999</v>
      </c>
      <c r="H22" s="19" cm="1">
        <f t="array" ref="H22">INDEX(operating_margin,MATCH(1,($B$2=ticker_symbol)*(H8=years),0))</f>
        <v>0.32500000000000001</v>
      </c>
      <c r="I22" s="13">
        <f ca="1">OFFSET($I$37,MATCH($C$25,$B$38:$B$40,0),0)</f>
        <v>0.4</v>
      </c>
      <c r="J22" s="13">
        <f ca="1">OFFSET($I$37,MATCH($C$25,$B$38:$B$40,0),1)</f>
        <v>0.55000000000000004</v>
      </c>
    </row>
    <row r="23" spans="2:10" x14ac:dyDescent="0.3">
      <c r="B23" s="25"/>
    </row>
    <row r="24" spans="2:10" x14ac:dyDescent="0.3">
      <c r="B24" s="25"/>
    </row>
    <row r="25" spans="2:10" ht="15.6" x14ac:dyDescent="0.3">
      <c r="B25" s="36" t="s">
        <v>28</v>
      </c>
      <c r="C25" s="10" t="s">
        <v>23</v>
      </c>
    </row>
    <row r="26" spans="2:10" x14ac:dyDescent="0.3">
      <c r="B26" s="25"/>
    </row>
    <row r="27" spans="2:10" ht="15.6" x14ac:dyDescent="0.3">
      <c r="B27" s="35" t="s">
        <v>27</v>
      </c>
      <c r="C27" s="24"/>
      <c r="D27" s="24"/>
      <c r="E27" s="24"/>
      <c r="F27" s="24"/>
      <c r="G27" s="24"/>
      <c r="H27" s="24"/>
      <c r="I27" s="24"/>
      <c r="J27" s="24"/>
    </row>
    <row r="28" spans="2:10" ht="15" thickBot="1" x14ac:dyDescent="0.35">
      <c r="B28" s="25"/>
      <c r="I28" s="7" t="s">
        <v>12</v>
      </c>
    </row>
    <row r="29" spans="2:10" x14ac:dyDescent="0.3">
      <c r="B29" s="33" t="s">
        <v>18</v>
      </c>
      <c r="C29" s="12"/>
      <c r="D29" s="12"/>
      <c r="E29" s="17"/>
      <c r="F29" s="17"/>
      <c r="G29" s="17"/>
      <c r="H29" s="17"/>
      <c r="I29" s="17" t="s">
        <v>11</v>
      </c>
      <c r="J29" s="17" t="s">
        <v>118</v>
      </c>
    </row>
    <row r="30" spans="2:10" x14ac:dyDescent="0.3">
      <c r="B30" s="31" t="s">
        <v>22</v>
      </c>
      <c r="D30">
        <v>1</v>
      </c>
      <c r="I30" s="11">
        <v>0.04</v>
      </c>
      <c r="J30" s="11">
        <v>7.0000000000000007E-2</v>
      </c>
    </row>
    <row r="31" spans="2:10" x14ac:dyDescent="0.3">
      <c r="B31" s="31" t="s">
        <v>23</v>
      </c>
      <c r="D31">
        <v>2</v>
      </c>
      <c r="I31" s="11">
        <v>-0.02</v>
      </c>
      <c r="J31" s="11">
        <v>0.05</v>
      </c>
    </row>
    <row r="32" spans="2:10" ht="15" thickBot="1" x14ac:dyDescent="0.35">
      <c r="B32" s="32" t="s">
        <v>24</v>
      </c>
      <c r="C32" s="13"/>
      <c r="D32" s="13">
        <v>3</v>
      </c>
      <c r="E32" s="13"/>
      <c r="F32" s="13"/>
      <c r="G32" s="13"/>
      <c r="H32" s="13"/>
      <c r="I32" s="18">
        <v>-0.01</v>
      </c>
      <c r="J32" s="18">
        <v>0.04</v>
      </c>
    </row>
    <row r="33" spans="2:10" x14ac:dyDescent="0.3">
      <c r="B33" s="33" t="s">
        <v>25</v>
      </c>
      <c r="C33" s="12"/>
      <c r="D33" s="12"/>
      <c r="E33" s="12"/>
      <c r="F33" s="12"/>
      <c r="G33" s="12"/>
      <c r="H33" s="12"/>
      <c r="I33" s="12"/>
      <c r="J33" s="12"/>
    </row>
    <row r="34" spans="2:10" x14ac:dyDescent="0.3">
      <c r="B34" s="31" t="s">
        <v>22</v>
      </c>
      <c r="D34">
        <v>1</v>
      </c>
      <c r="I34" s="16">
        <v>0.7</v>
      </c>
      <c r="J34" s="16">
        <v>0.8</v>
      </c>
    </row>
    <row r="35" spans="2:10" x14ac:dyDescent="0.3">
      <c r="B35" s="31" t="s">
        <v>23</v>
      </c>
      <c r="D35">
        <v>2</v>
      </c>
      <c r="I35" s="15">
        <v>0.5</v>
      </c>
      <c r="J35" s="9">
        <v>0.55000000000000004</v>
      </c>
    </row>
    <row r="36" spans="2:10" ht="15" thickBot="1" x14ac:dyDescent="0.35">
      <c r="B36" s="32" t="s">
        <v>24</v>
      </c>
      <c r="C36" s="13"/>
      <c r="D36" s="13">
        <v>3</v>
      </c>
      <c r="E36" s="13"/>
      <c r="F36" s="13"/>
      <c r="G36" s="13"/>
      <c r="H36" s="13"/>
      <c r="I36" s="19">
        <v>0.4</v>
      </c>
      <c r="J36" s="19">
        <v>0.5</v>
      </c>
    </row>
    <row r="37" spans="2:10" x14ac:dyDescent="0.3">
      <c r="B37" s="33" t="s">
        <v>26</v>
      </c>
      <c r="C37" s="12"/>
      <c r="D37" s="12"/>
      <c r="E37" s="12"/>
      <c r="F37" s="12"/>
      <c r="G37" s="12"/>
      <c r="H37" s="12"/>
      <c r="I37" s="12"/>
      <c r="J37" s="12"/>
    </row>
    <row r="38" spans="2:10" x14ac:dyDescent="0.3">
      <c r="B38" s="31" t="s">
        <v>22</v>
      </c>
      <c r="D38">
        <v>1</v>
      </c>
      <c r="I38" s="9">
        <v>0.7</v>
      </c>
      <c r="J38" s="9">
        <v>0.8</v>
      </c>
    </row>
    <row r="39" spans="2:10" x14ac:dyDescent="0.3">
      <c r="B39" s="31" t="s">
        <v>23</v>
      </c>
      <c r="D39">
        <v>2</v>
      </c>
      <c r="I39" s="9">
        <v>0.4</v>
      </c>
      <c r="J39" s="9">
        <v>0.55000000000000004</v>
      </c>
    </row>
    <row r="40" spans="2:10" ht="15" thickBot="1" x14ac:dyDescent="0.35">
      <c r="B40" s="32" t="s">
        <v>24</v>
      </c>
      <c r="C40" s="13"/>
      <c r="D40" s="13">
        <v>3</v>
      </c>
      <c r="E40" s="13"/>
      <c r="F40" s="13"/>
      <c r="G40" s="13"/>
      <c r="H40" s="13"/>
      <c r="I40" s="13">
        <v>0.45</v>
      </c>
      <c r="J40" s="13">
        <v>0.45</v>
      </c>
    </row>
  </sheetData>
  <mergeCells count="2">
    <mergeCell ref="B6:J6"/>
    <mergeCell ref="B18:J18"/>
  </mergeCells>
  <dataValidations count="4">
    <dataValidation type="list" allowBlank="1" showInputMessage="1" showErrorMessage="1" sqref="B1" xr:uid="{E04E5F73-EF2D-47A4-8D9C-AD1E5E6597CA}">
      <formula1>nyse_companies</formula1>
    </dataValidation>
    <dataValidation type="list" allowBlank="1" showInputMessage="1" showErrorMessage="1" sqref="C25" xr:uid="{238F4A81-8089-4175-B07A-597FC705499B}">
      <formula1>$B$30:$B$32</formula1>
    </dataValidation>
    <dataValidation type="custom" errorStyle="information" operator="equal" allowBlank="1" showInputMessage="1" showErrorMessage="1" errorTitle="Type AAPL in the box " error="This is for Apple Inc." promptTitle="APPLE INC. FINANCIAL FORECAST" prompt="This is for Apple Inc. Ticker Symbol: AAPL" sqref="B2" xr:uid="{9ABF21D9-0D4E-42CA-9625-D059B35F3123}">
      <formula1>0</formula1>
    </dataValidation>
    <dataValidation type="textLength" errorStyle="information" operator="equal" allowBlank="1" showInputMessage="1" showErrorMessage="1" errorTitle="This is only for Apple Inc. " error="Type AAPL into the box" promptTitle="APPLE INC. FINANCIAL FORECAST" prompt="This is for Apple Inc. Ticker Symbol: AAPL" sqref="D2" xr:uid="{E5807CBC-0F00-4ADF-A6BD-9E9232E95482}">
      <formula1>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11</vt:i4>
      </vt:variant>
    </vt:vector>
  </HeadingPairs>
  <TitlesOfParts>
    <vt:vector size="13" baseType="lpstr">
      <vt:lpstr>DATA</vt:lpstr>
      <vt:lpstr>FORECAST MODELING</vt:lpstr>
      <vt:lpstr>companies</vt:lpstr>
      <vt:lpstr>cost_of_goods_sold</vt:lpstr>
      <vt:lpstr>gross_margin</vt:lpstr>
      <vt:lpstr>gross_profit</vt:lpstr>
      <vt:lpstr>operating_margin</vt:lpstr>
      <vt:lpstr>operating_profit</vt:lpstr>
      <vt:lpstr>other_operating_items</vt:lpstr>
      <vt:lpstr>salesGA</vt:lpstr>
      <vt:lpstr>ticker_symbol</vt:lpstr>
      <vt:lpstr>total_revenue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Bella Nky</cp:lastModifiedBy>
  <dcterms:created xsi:type="dcterms:W3CDTF">2018-11-12T02:46:02Z</dcterms:created>
  <dcterms:modified xsi:type="dcterms:W3CDTF">2022-11-10T23:39:56Z</dcterms:modified>
</cp:coreProperties>
</file>