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3D Objects\Word\Trabalhos 2022\Gilmara Projeto Youtube\aula Gilmara\"/>
    </mc:Choice>
  </mc:AlternateContent>
  <xr:revisionPtr revIDLastSave="0" documentId="13_ncr:1_{8D6148CE-7C1D-4EC0-80C7-17959DC64847}" xr6:coauthVersionLast="47" xr6:coauthVersionMax="47" xr10:uidLastSave="{00000000-0000-0000-0000-000000000000}"/>
  <bookViews>
    <workbookView xWindow="-120" yWindow="-120" windowWidth="20730" windowHeight="11040" tabRatio="819" activeTab="5" xr2:uid="{981E11E2-2838-4ECF-9906-CF10F81725CA}"/>
  </bookViews>
  <sheets>
    <sheet name="Teor_umidade" sheetId="2" r:id="rId1"/>
    <sheet name="Densidade" sheetId="3" r:id="rId2"/>
    <sheet name="Analise_elementar" sheetId="5" r:id="rId3"/>
    <sheet name="Composicao_quimica" sheetId="6" r:id="rId4"/>
    <sheet name="Analise_imediata" sheetId="8" r:id="rId5"/>
    <sheet name="PCxDb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9" l="1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85AE3EEF-8ADF-4101-8E08-6CC94C698F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Teor de umidade da lenha</t>
        </r>
      </text>
    </comment>
    <comment ref="B1" authorId="0" shapeId="0" xr:uid="{7FE0AF76-68E1-40D9-BD0A-23A54E15D9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Poder Calorífico Útil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241129F5-709D-4F94-8F99-7A44A78296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fração de polissacarídos ou seja celulose mais hemiceluloses/polioses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2B7F5ABA-9CDB-4D6E-A654-1C023FE9485A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Poder Calorífico Superior</t>
        </r>
      </text>
    </comment>
    <comment ref="C1" authorId="0" shapeId="0" xr:uid="{B7AA7907-D8EC-445A-8D66-622F65A58D94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Densidade básica</t>
        </r>
      </text>
    </comment>
  </commentList>
</comments>
</file>

<file path=xl/sharedStrings.xml><?xml version="1.0" encoding="utf-8"?>
<sst xmlns="http://schemas.openxmlformats.org/spreadsheetml/2006/main" count="132" uniqueCount="120">
  <si>
    <t>PCU</t>
  </si>
  <si>
    <t>U</t>
  </si>
  <si>
    <t>Densidade</t>
  </si>
  <si>
    <t>Rigidez</t>
  </si>
  <si>
    <t>C</t>
  </si>
  <si>
    <t>H</t>
  </si>
  <si>
    <t>O</t>
  </si>
  <si>
    <t>PCS</t>
  </si>
  <si>
    <t>extrativos</t>
  </si>
  <si>
    <t>lignina</t>
  </si>
  <si>
    <t>holocelulose</t>
  </si>
  <si>
    <t>CF</t>
  </si>
  <si>
    <t>TV</t>
  </si>
  <si>
    <t>CZ</t>
  </si>
  <si>
    <t>Resistencia</t>
  </si>
  <si>
    <t>Nome comum</t>
  </si>
  <si>
    <t>Amargozinho</t>
  </si>
  <si>
    <t>Macucu de paca</t>
  </si>
  <si>
    <t xml:space="preserve">Melancieira </t>
  </si>
  <si>
    <t>Cajuaçu</t>
  </si>
  <si>
    <t xml:space="preserve">Cajuaçu, Cajuí </t>
  </si>
  <si>
    <t xml:space="preserve">Sucupira vermelha </t>
  </si>
  <si>
    <t>Bolsinha</t>
  </si>
  <si>
    <t xml:space="preserve">Guatambu </t>
  </si>
  <si>
    <t>Piquiá-marfim</t>
  </si>
  <si>
    <t xml:space="preserve">Maria preta </t>
  </si>
  <si>
    <t>Amapá amargoso</t>
  </si>
  <si>
    <t xml:space="preserve">Pau-marfim </t>
  </si>
  <si>
    <t xml:space="preserve"> Tanimbuca </t>
  </si>
  <si>
    <t>Murici vermelho</t>
  </si>
  <si>
    <t xml:space="preserve">Murici </t>
  </si>
  <si>
    <t xml:space="preserve">Andiroba </t>
  </si>
  <si>
    <t xml:space="preserve">Tauari da amazônia </t>
  </si>
  <si>
    <t xml:space="preserve">Pequi </t>
  </si>
  <si>
    <t>Castanha de paca</t>
  </si>
  <si>
    <t xml:space="preserve">Cedro </t>
  </si>
  <si>
    <t>Cedrorana</t>
  </si>
  <si>
    <t xml:space="preserve">Huimba negra </t>
  </si>
  <si>
    <t xml:space="preserve">Guariúba </t>
  </si>
  <si>
    <t>Coração de negro</t>
  </si>
  <si>
    <t xml:space="preserve">Castanha jacaré </t>
  </si>
  <si>
    <t xml:space="preserve"> Tauarí </t>
  </si>
  <si>
    <t xml:space="preserve">Jacarandá do cerrado </t>
  </si>
  <si>
    <t xml:space="preserve">Arapari Branco </t>
  </si>
  <si>
    <t xml:space="preserve">Faveira </t>
  </si>
  <si>
    <t>Cumaru</t>
  </si>
  <si>
    <t xml:space="preserve"> Cumaru </t>
  </si>
  <si>
    <t xml:space="preserve"> Cumarurana </t>
  </si>
  <si>
    <t xml:space="preserve">Louro preto </t>
  </si>
  <si>
    <t>-</t>
  </si>
  <si>
    <t xml:space="preserve">Sucupira amarela </t>
  </si>
  <si>
    <t xml:space="preserve">Punga colorada </t>
  </si>
  <si>
    <t xml:space="preserve">Paineira </t>
  </si>
  <si>
    <t xml:space="preserve">Paineira do cerrado </t>
  </si>
  <si>
    <t>Quarubarana</t>
  </si>
  <si>
    <t>Fruto de passarinho</t>
  </si>
  <si>
    <t xml:space="preserve">Muchiba </t>
  </si>
  <si>
    <t xml:space="preserve">Muchiba comprida </t>
  </si>
  <si>
    <t xml:space="preserve">Matá-matá </t>
  </si>
  <si>
    <t>Casca doce</t>
  </si>
  <si>
    <t xml:space="preserve">Cupiúba </t>
  </si>
  <si>
    <t xml:space="preserve">Gitó </t>
  </si>
  <si>
    <t xml:space="preserve">Jaruta </t>
  </si>
  <si>
    <t>Seringueira</t>
  </si>
  <si>
    <t xml:space="preserve">Jatobá do cerrado </t>
  </si>
  <si>
    <t>Jatobá</t>
  </si>
  <si>
    <t xml:space="preserve">Jutaí </t>
  </si>
  <si>
    <t xml:space="preserve">Angelim da mata </t>
  </si>
  <si>
    <t xml:space="preserve">Angelim rajado </t>
  </si>
  <si>
    <t xml:space="preserve">Ucuuba puna </t>
  </si>
  <si>
    <t xml:space="preserve"> Ucuubarana </t>
  </si>
  <si>
    <t xml:space="preserve">Caroba </t>
  </si>
  <si>
    <t xml:space="preserve">Pau santo </t>
  </si>
  <si>
    <t xml:space="preserve"> Pau santo </t>
  </si>
  <si>
    <t xml:space="preserve">Mangaba brava </t>
  </si>
  <si>
    <t xml:space="preserve">Macucu fofo </t>
  </si>
  <si>
    <t xml:space="preserve">Louro aritu </t>
  </si>
  <si>
    <t xml:space="preserve">Louro chumbo </t>
  </si>
  <si>
    <t xml:space="preserve"> Ingá-cumaru </t>
  </si>
  <si>
    <t xml:space="preserve"> Maçranduba </t>
  </si>
  <si>
    <t xml:space="preserve">Machin sapote </t>
  </si>
  <si>
    <t>Sapote</t>
  </si>
  <si>
    <t>Itaúba</t>
  </si>
  <si>
    <t>Lacre</t>
  </si>
  <si>
    <t xml:space="preserve">Lacre </t>
  </si>
  <si>
    <t>Abiurana</t>
  </si>
  <si>
    <t>Louro inhamui</t>
  </si>
  <si>
    <t>Ucuubarana</t>
  </si>
  <si>
    <t>Cabelo de negro</t>
  </si>
  <si>
    <t>Bate caixa</t>
  </si>
  <si>
    <t xml:space="preserve"> Faveira-folha-fina</t>
  </si>
  <si>
    <t xml:space="preserve">Coração de negro </t>
  </si>
  <si>
    <t xml:space="preserve"> Angelim </t>
  </si>
  <si>
    <t xml:space="preserve">Macacaúba </t>
  </si>
  <si>
    <t xml:space="preserve">Abiurana </t>
  </si>
  <si>
    <t>Grão de galo</t>
  </si>
  <si>
    <t xml:space="preserve">Sucupira branca </t>
  </si>
  <si>
    <t>Mandioqueira</t>
  </si>
  <si>
    <t xml:space="preserve">Pau terra folha grande </t>
  </si>
  <si>
    <t xml:space="preserve">Pau terra liso </t>
  </si>
  <si>
    <t xml:space="preserve">Mandioqueira </t>
  </si>
  <si>
    <t>Pau terra roxo</t>
  </si>
  <si>
    <t xml:space="preserve">Sapotilho </t>
  </si>
  <si>
    <t xml:space="preserve">Mandiocão do cerrado </t>
  </si>
  <si>
    <t xml:space="preserve">Morototó </t>
  </si>
  <si>
    <t xml:space="preserve">Carvoeiro </t>
  </si>
  <si>
    <t xml:space="preserve">Cardeiro </t>
  </si>
  <si>
    <t xml:space="preserve">Marupá </t>
  </si>
  <si>
    <t xml:space="preserve">Quina do cerrado </t>
  </si>
  <si>
    <t xml:space="preserve"> Barbatimão</t>
  </si>
  <si>
    <t xml:space="preserve"> Laranjeira do cerrado </t>
  </si>
  <si>
    <t xml:space="preserve">Ipê </t>
  </si>
  <si>
    <t xml:space="preserve">Pau d'arco </t>
  </si>
  <si>
    <t>Ipê</t>
  </si>
  <si>
    <t>Tachi preto</t>
  </si>
  <si>
    <t>Breu sucuruba</t>
  </si>
  <si>
    <t xml:space="preserve"> Ucuúba grande </t>
  </si>
  <si>
    <t xml:space="preserve">Pau doce </t>
  </si>
  <si>
    <t xml:space="preserve">Gomeira 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</si>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</sst>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0" fontId="9" fillId="6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3B4A-BDF2-4CB0-B359-88EBA6078D48}">
  <dimension ref="A1:C9"/>
  <sheetViews>
    <sheetView workbookViewId="0">
      <selection activeCell="B1" sqref="B1"/>
    </sheetView>
  </sheetViews>
  <sheetFormatPr defaultRowHeight="15.75" x14ac:dyDescent="0.25"/>
  <cols>
    <col min="1" max="3" width="9.140625" style="8"/>
  </cols>
  <sheetData>
    <row r="1" spans="1:2" x14ac:dyDescent="0.25">
      <c r="A1" s="9" t="s">
        <v>1</v>
      </c>
      <c r="B1" s="10" t="s">
        <v>0</v>
      </c>
    </row>
    <row r="2" spans="1:2" x14ac:dyDescent="0.25">
      <c r="A2" s="4">
        <v>0</v>
      </c>
      <c r="B2" s="11">
        <v>4756</v>
      </c>
    </row>
    <row r="3" spans="1:2" x14ac:dyDescent="0.25">
      <c r="A3" s="4">
        <v>10</v>
      </c>
      <c r="B3" s="11">
        <v>4221</v>
      </c>
    </row>
    <row r="4" spans="1:2" x14ac:dyDescent="0.25">
      <c r="A4" s="4">
        <v>20</v>
      </c>
      <c r="B4" s="11">
        <v>3687</v>
      </c>
    </row>
    <row r="5" spans="1:2" x14ac:dyDescent="0.25">
      <c r="A5" s="4">
        <v>30</v>
      </c>
      <c r="B5" s="11">
        <v>3153</v>
      </c>
    </row>
    <row r="6" spans="1:2" x14ac:dyDescent="0.25">
      <c r="A6" s="4">
        <v>40</v>
      </c>
      <c r="B6" s="11">
        <v>2620</v>
      </c>
    </row>
    <row r="7" spans="1:2" x14ac:dyDescent="0.25">
      <c r="A7" s="4">
        <v>50</v>
      </c>
      <c r="B7" s="11">
        <v>2085</v>
      </c>
    </row>
    <row r="8" spans="1:2" x14ac:dyDescent="0.25">
      <c r="A8" s="4">
        <v>60</v>
      </c>
      <c r="B8" s="11">
        <v>1551</v>
      </c>
    </row>
    <row r="9" spans="1:2" x14ac:dyDescent="0.25">
      <c r="A9" s="12">
        <v>70</v>
      </c>
      <c r="B9" s="13">
        <v>1016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3A6B-94DC-4B64-871B-316C7C86A295}">
  <dimension ref="A1:C51"/>
  <sheetViews>
    <sheetView workbookViewId="0">
      <selection sqref="A1:C1048576"/>
    </sheetView>
  </sheetViews>
  <sheetFormatPr defaultRowHeight="15.75" x14ac:dyDescent="0.25"/>
  <cols>
    <col min="1" max="1" width="10.42578125" style="8" bestFit="1" customWidth="1"/>
    <col min="2" max="2" width="11" style="8" bestFit="1" customWidth="1"/>
    <col min="3" max="3" width="9.140625" style="8"/>
  </cols>
  <sheetData>
    <row r="1" spans="1:3" x14ac:dyDescent="0.25">
      <c r="A1" s="14" t="s">
        <v>2</v>
      </c>
      <c r="B1" s="14" t="s">
        <v>14</v>
      </c>
      <c r="C1" s="15" t="s">
        <v>3</v>
      </c>
    </row>
    <row r="2" spans="1:3" x14ac:dyDescent="0.25">
      <c r="A2" s="4">
        <v>688</v>
      </c>
      <c r="B2" s="4">
        <v>50.5</v>
      </c>
      <c r="C2" s="16">
        <v>12876</v>
      </c>
    </row>
    <row r="3" spans="1:3" x14ac:dyDescent="0.25">
      <c r="A3" s="4">
        <v>1170</v>
      </c>
      <c r="B3" s="4">
        <v>79.5</v>
      </c>
      <c r="C3" s="16">
        <v>20827</v>
      </c>
    </row>
    <row r="4" spans="1:3" x14ac:dyDescent="0.25">
      <c r="A4" s="4">
        <v>694</v>
      </c>
      <c r="B4" s="4">
        <v>59.8</v>
      </c>
      <c r="C4" s="16">
        <v>12912</v>
      </c>
    </row>
    <row r="5" spans="1:3" x14ac:dyDescent="0.25">
      <c r="A5" s="4">
        <v>1170</v>
      </c>
      <c r="B5" s="4">
        <v>76.7</v>
      </c>
      <c r="C5" s="16">
        <v>16694</v>
      </c>
    </row>
    <row r="6" spans="1:3" x14ac:dyDescent="0.25">
      <c r="A6" s="4">
        <v>803</v>
      </c>
      <c r="B6" s="4">
        <v>48.1</v>
      </c>
      <c r="C6" s="16">
        <v>13481</v>
      </c>
    </row>
    <row r="7" spans="1:3" x14ac:dyDescent="0.25">
      <c r="A7" s="4">
        <v>677</v>
      </c>
      <c r="B7" s="4">
        <v>59.1</v>
      </c>
      <c r="C7" s="16">
        <v>14098</v>
      </c>
    </row>
    <row r="8" spans="1:3" x14ac:dyDescent="0.25">
      <c r="A8" s="4">
        <v>871</v>
      </c>
      <c r="B8" s="4">
        <v>52</v>
      </c>
      <c r="C8" s="16">
        <v>14613</v>
      </c>
    </row>
    <row r="9" spans="1:3" x14ac:dyDescent="0.25">
      <c r="A9" s="4">
        <v>801</v>
      </c>
      <c r="B9" s="4">
        <v>56</v>
      </c>
      <c r="C9" s="16">
        <v>16224</v>
      </c>
    </row>
    <row r="10" spans="1:3" x14ac:dyDescent="0.25">
      <c r="A10" s="4">
        <v>759</v>
      </c>
      <c r="B10" s="4">
        <v>54.8</v>
      </c>
      <c r="C10" s="16">
        <v>11105</v>
      </c>
    </row>
    <row r="11" spans="1:3" x14ac:dyDescent="0.25">
      <c r="A11" s="4">
        <v>504</v>
      </c>
      <c r="B11" s="4">
        <v>39</v>
      </c>
      <c r="C11" s="16">
        <v>9839</v>
      </c>
    </row>
    <row r="12" spans="1:3" x14ac:dyDescent="0.25">
      <c r="A12" s="4">
        <v>500</v>
      </c>
      <c r="B12" s="4">
        <v>31.5</v>
      </c>
      <c r="C12" s="16">
        <v>8058</v>
      </c>
    </row>
    <row r="13" spans="1:3" x14ac:dyDescent="0.25">
      <c r="A13" s="4">
        <v>1090</v>
      </c>
      <c r="B13" s="4">
        <v>93.2</v>
      </c>
      <c r="C13" s="16">
        <v>23002</v>
      </c>
    </row>
    <row r="14" spans="1:3" x14ac:dyDescent="0.25">
      <c r="A14" s="4">
        <v>838</v>
      </c>
      <c r="B14" s="4">
        <v>54.4</v>
      </c>
      <c r="C14" s="16">
        <v>13627</v>
      </c>
    </row>
    <row r="15" spans="1:3" x14ac:dyDescent="0.25">
      <c r="A15" s="4">
        <v>1221</v>
      </c>
      <c r="B15" s="4">
        <v>83.8</v>
      </c>
      <c r="C15" s="16">
        <v>19426</v>
      </c>
    </row>
    <row r="16" spans="1:3" x14ac:dyDescent="0.25">
      <c r="A16" s="4">
        <v>705</v>
      </c>
      <c r="B16" s="4">
        <v>47.3</v>
      </c>
      <c r="C16" s="16">
        <v>13409</v>
      </c>
    </row>
    <row r="17" spans="1:3" x14ac:dyDescent="0.25">
      <c r="A17" s="4">
        <v>899</v>
      </c>
      <c r="B17" s="4">
        <v>48</v>
      </c>
      <c r="C17" s="16">
        <v>13286</v>
      </c>
    </row>
    <row r="18" spans="1:3" x14ac:dyDescent="0.25">
      <c r="A18" s="4">
        <v>999</v>
      </c>
      <c r="B18" s="4">
        <v>62</v>
      </c>
      <c r="C18" s="16">
        <v>18421</v>
      </c>
    </row>
    <row r="19" spans="1:3" x14ac:dyDescent="0.25">
      <c r="A19" s="4">
        <v>822</v>
      </c>
      <c r="B19" s="4">
        <v>51.8</v>
      </c>
      <c r="C19" s="16">
        <v>13963</v>
      </c>
    </row>
    <row r="20" spans="1:3" x14ac:dyDescent="0.25">
      <c r="A20" s="4">
        <v>690</v>
      </c>
      <c r="B20" s="4">
        <v>48.9</v>
      </c>
      <c r="C20" s="16">
        <v>18029</v>
      </c>
    </row>
    <row r="21" spans="1:3" x14ac:dyDescent="0.25">
      <c r="A21" s="4">
        <v>640</v>
      </c>
      <c r="B21" s="4">
        <v>40.299999999999997</v>
      </c>
      <c r="C21" s="16">
        <v>12813</v>
      </c>
    </row>
    <row r="22" spans="1:3" x14ac:dyDescent="0.25">
      <c r="A22" s="4">
        <v>931</v>
      </c>
      <c r="B22" s="4">
        <v>63.5</v>
      </c>
      <c r="C22" s="16">
        <v>18099</v>
      </c>
    </row>
    <row r="23" spans="1:3" x14ac:dyDescent="0.25">
      <c r="A23" s="4">
        <v>924</v>
      </c>
      <c r="B23" s="4">
        <v>48.3</v>
      </c>
      <c r="C23" s="16">
        <v>14431</v>
      </c>
    </row>
    <row r="24" spans="1:3" x14ac:dyDescent="0.25">
      <c r="A24" s="4">
        <v>929</v>
      </c>
      <c r="B24" s="4">
        <v>54.9</v>
      </c>
      <c r="C24" s="16">
        <v>16782</v>
      </c>
    </row>
    <row r="25" spans="1:3" x14ac:dyDescent="0.25">
      <c r="A25" s="4">
        <v>1087</v>
      </c>
      <c r="B25" s="4">
        <v>72.7</v>
      </c>
      <c r="C25" s="16">
        <v>19881</v>
      </c>
    </row>
    <row r="26" spans="1:3" x14ac:dyDescent="0.25">
      <c r="A26" s="4">
        <v>952</v>
      </c>
      <c r="B26" s="4">
        <v>51.6</v>
      </c>
      <c r="C26" s="16">
        <v>15561</v>
      </c>
    </row>
    <row r="27" spans="1:3" x14ac:dyDescent="0.25">
      <c r="A27" s="4">
        <v>948</v>
      </c>
      <c r="B27" s="4">
        <v>78.5</v>
      </c>
      <c r="C27" s="16">
        <v>19360</v>
      </c>
    </row>
    <row r="28" spans="1:3" x14ac:dyDescent="0.25">
      <c r="A28" s="4">
        <v>731</v>
      </c>
      <c r="B28" s="4">
        <v>46.8</v>
      </c>
      <c r="C28" s="16">
        <v>14933</v>
      </c>
    </row>
    <row r="29" spans="1:3" x14ac:dyDescent="0.25">
      <c r="A29" s="4">
        <v>899</v>
      </c>
      <c r="B29" s="4">
        <v>57.7</v>
      </c>
      <c r="C29" s="16">
        <v>17198</v>
      </c>
    </row>
    <row r="30" spans="1:3" x14ac:dyDescent="0.25">
      <c r="A30" s="4">
        <v>755</v>
      </c>
      <c r="B30" s="4">
        <v>53.9</v>
      </c>
      <c r="C30" s="16">
        <v>14617</v>
      </c>
    </row>
    <row r="31" spans="1:3" x14ac:dyDescent="0.25">
      <c r="A31" s="4">
        <v>889</v>
      </c>
      <c r="B31" s="4">
        <v>42.7</v>
      </c>
      <c r="C31" s="16">
        <v>14577</v>
      </c>
    </row>
    <row r="32" spans="1:3" x14ac:dyDescent="0.25">
      <c r="A32" s="4">
        <v>739</v>
      </c>
      <c r="B32" s="4">
        <v>46</v>
      </c>
      <c r="C32" s="16">
        <v>13166</v>
      </c>
    </row>
    <row r="33" spans="1:3" x14ac:dyDescent="0.25">
      <c r="A33" s="4">
        <v>892</v>
      </c>
      <c r="B33" s="4">
        <v>78.400000000000006</v>
      </c>
      <c r="C33" s="16">
        <v>18359</v>
      </c>
    </row>
    <row r="34" spans="1:3" x14ac:dyDescent="0.25">
      <c r="A34" s="4">
        <v>825</v>
      </c>
      <c r="B34" s="4">
        <v>71.400000000000006</v>
      </c>
      <c r="C34" s="16">
        <v>14624</v>
      </c>
    </row>
    <row r="35" spans="1:3" x14ac:dyDescent="0.25">
      <c r="A35" s="4">
        <v>919</v>
      </c>
      <c r="B35" s="4">
        <v>62.4</v>
      </c>
      <c r="C35" s="16">
        <v>17212</v>
      </c>
    </row>
    <row r="36" spans="1:3" x14ac:dyDescent="0.25">
      <c r="A36" s="4">
        <v>1068</v>
      </c>
      <c r="B36" s="4">
        <v>76</v>
      </c>
      <c r="C36" s="16">
        <v>18011</v>
      </c>
    </row>
    <row r="37" spans="1:3" x14ac:dyDescent="0.25">
      <c r="A37" s="4">
        <v>1074</v>
      </c>
      <c r="B37" s="4">
        <v>93.3</v>
      </c>
      <c r="C37" s="16">
        <v>23607</v>
      </c>
    </row>
    <row r="38" spans="1:3" x14ac:dyDescent="0.25">
      <c r="A38" s="4">
        <v>684</v>
      </c>
      <c r="B38" s="4">
        <v>56.5</v>
      </c>
      <c r="C38" s="16">
        <v>14185</v>
      </c>
    </row>
    <row r="39" spans="1:3" x14ac:dyDescent="0.25">
      <c r="A39" s="4">
        <v>1143</v>
      </c>
      <c r="B39" s="4">
        <v>82.9</v>
      </c>
      <c r="C39" s="16">
        <v>22733</v>
      </c>
    </row>
    <row r="40" spans="1:3" x14ac:dyDescent="0.25">
      <c r="A40" s="4">
        <v>856</v>
      </c>
      <c r="B40" s="4">
        <v>71.400000000000006</v>
      </c>
      <c r="C40" s="16">
        <v>18971</v>
      </c>
    </row>
    <row r="41" spans="1:3" x14ac:dyDescent="0.25">
      <c r="A41" s="4">
        <v>756</v>
      </c>
      <c r="B41" s="4">
        <v>69.900000000000006</v>
      </c>
      <c r="C41" s="16">
        <v>14719</v>
      </c>
    </row>
    <row r="42" spans="1:3" x14ac:dyDescent="0.25">
      <c r="A42" s="4">
        <v>544</v>
      </c>
      <c r="B42" s="4">
        <v>37.799999999999997</v>
      </c>
      <c r="C42" s="16">
        <v>9067</v>
      </c>
    </row>
    <row r="43" spans="1:3" x14ac:dyDescent="0.25">
      <c r="A43" s="4">
        <v>1106</v>
      </c>
      <c r="B43" s="4">
        <v>95.2</v>
      </c>
      <c r="C43" s="16">
        <v>21724</v>
      </c>
    </row>
    <row r="44" spans="1:3" x14ac:dyDescent="0.25">
      <c r="A44" s="4">
        <v>940</v>
      </c>
      <c r="B44" s="4">
        <v>79.5</v>
      </c>
      <c r="C44" s="16">
        <v>19583</v>
      </c>
    </row>
    <row r="45" spans="1:3" x14ac:dyDescent="0.25">
      <c r="A45" s="4">
        <v>580</v>
      </c>
      <c r="B45" s="4">
        <v>40.9</v>
      </c>
      <c r="C45" s="16">
        <v>15225</v>
      </c>
    </row>
    <row r="46" spans="1:3" x14ac:dyDescent="0.25">
      <c r="A46" s="4">
        <v>579</v>
      </c>
      <c r="B46" s="4">
        <v>35.4</v>
      </c>
      <c r="C46" s="16">
        <v>8431</v>
      </c>
    </row>
    <row r="47" spans="1:3" x14ac:dyDescent="0.25">
      <c r="A47" s="4">
        <v>537</v>
      </c>
      <c r="B47" s="4">
        <v>32.6</v>
      </c>
      <c r="C47" s="16">
        <v>7110</v>
      </c>
    </row>
    <row r="48" spans="1:3" x14ac:dyDescent="0.25">
      <c r="A48" s="4">
        <v>535</v>
      </c>
      <c r="B48" s="4">
        <v>42.3</v>
      </c>
      <c r="C48" s="16">
        <v>9868</v>
      </c>
    </row>
    <row r="49" spans="1:3" x14ac:dyDescent="0.25">
      <c r="A49" s="4">
        <v>560</v>
      </c>
      <c r="B49" s="4">
        <v>40.4</v>
      </c>
      <c r="C49" s="16">
        <v>11889</v>
      </c>
    </row>
    <row r="50" spans="1:3" x14ac:dyDescent="0.25">
      <c r="A50" s="4">
        <v>538</v>
      </c>
      <c r="B50" s="4">
        <v>43.6</v>
      </c>
      <c r="C50" s="16">
        <v>10904</v>
      </c>
    </row>
    <row r="51" spans="1:3" ht="16.5" thickBot="1" x14ac:dyDescent="0.3">
      <c r="A51" s="17">
        <v>645</v>
      </c>
      <c r="B51" s="17">
        <v>44.4</v>
      </c>
      <c r="C51" s="18">
        <v>13304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8604-494C-4518-99AA-FDB19BFF95FC}">
  <dimension ref="A1:D16"/>
  <sheetViews>
    <sheetView workbookViewId="0">
      <selection sqref="A1:D1048576"/>
    </sheetView>
  </sheetViews>
  <sheetFormatPr defaultRowHeight="15.75" x14ac:dyDescent="0.25"/>
  <cols>
    <col min="1" max="4" width="9.140625" style="8"/>
  </cols>
  <sheetData>
    <row r="1" spans="1:4" x14ac:dyDescent="0.25">
      <c r="A1" s="19" t="s">
        <v>4</v>
      </c>
      <c r="B1" s="19" t="s">
        <v>5</v>
      </c>
      <c r="C1" s="19" t="s">
        <v>6</v>
      </c>
      <c r="D1" s="19" t="s">
        <v>7</v>
      </c>
    </row>
    <row r="2" spans="1:4" x14ac:dyDescent="0.25">
      <c r="A2" s="20">
        <v>83.67</v>
      </c>
      <c r="B2" s="20">
        <v>3.56</v>
      </c>
      <c r="C2" s="20">
        <v>2.84</v>
      </c>
      <c r="D2" s="20">
        <v>32.856000000000002</v>
      </c>
    </row>
    <row r="3" spans="1:4" x14ac:dyDescent="0.25">
      <c r="A3" s="20">
        <v>82.62</v>
      </c>
      <c r="B3" s="20">
        <v>3.02</v>
      </c>
      <c r="C3" s="20">
        <v>3.66</v>
      </c>
      <c r="D3" s="20">
        <v>33</v>
      </c>
    </row>
    <row r="4" spans="1:4" x14ac:dyDescent="0.25">
      <c r="A4" s="20">
        <v>63.89</v>
      </c>
      <c r="B4" s="20">
        <v>4.97</v>
      </c>
      <c r="C4" s="20">
        <v>24.54</v>
      </c>
      <c r="D4" s="20">
        <v>25.1</v>
      </c>
    </row>
    <row r="5" spans="1:4" x14ac:dyDescent="0.25">
      <c r="A5" s="20">
        <v>92.04</v>
      </c>
      <c r="B5" s="20">
        <v>2.4500000000000002</v>
      </c>
      <c r="C5" s="20">
        <v>2.96</v>
      </c>
      <c r="D5" s="20">
        <v>34.387999999999998</v>
      </c>
    </row>
    <row r="6" spans="1:4" x14ac:dyDescent="0.25">
      <c r="A6" s="20">
        <v>89.13</v>
      </c>
      <c r="B6" s="20">
        <v>0.43</v>
      </c>
      <c r="C6" s="20">
        <v>0.98</v>
      </c>
      <c r="D6" s="20">
        <v>31.123999999999999</v>
      </c>
    </row>
    <row r="7" spans="1:4" x14ac:dyDescent="0.25">
      <c r="A7" s="20">
        <v>46.9</v>
      </c>
      <c r="B7" s="20">
        <v>6.07</v>
      </c>
      <c r="C7" s="20">
        <v>43.99</v>
      </c>
      <c r="D7" s="20">
        <v>18.260999999999999</v>
      </c>
    </row>
    <row r="8" spans="1:4" x14ac:dyDescent="0.25">
      <c r="A8" s="20">
        <v>49.14</v>
      </c>
      <c r="B8" s="20">
        <v>6.34</v>
      </c>
      <c r="C8" s="20">
        <v>43.52</v>
      </c>
      <c r="D8" s="20">
        <v>19.422999999999998</v>
      </c>
    </row>
    <row r="9" spans="1:4" x14ac:dyDescent="0.25">
      <c r="A9" s="20">
        <v>54.41</v>
      </c>
      <c r="B9" s="20">
        <v>4.99</v>
      </c>
      <c r="C9" s="20">
        <v>39.69</v>
      </c>
      <c r="D9" s="20">
        <v>21.01</v>
      </c>
    </row>
    <row r="10" spans="1:4" x14ac:dyDescent="0.25">
      <c r="A10" s="20">
        <v>48.79</v>
      </c>
      <c r="B10" s="20">
        <v>5.91</v>
      </c>
      <c r="C10" s="20">
        <v>43.41</v>
      </c>
      <c r="D10" s="20">
        <v>19.260000000000002</v>
      </c>
    </row>
    <row r="11" spans="1:4" x14ac:dyDescent="0.25">
      <c r="A11" s="20">
        <v>46.58</v>
      </c>
      <c r="B11" s="20">
        <v>5.87</v>
      </c>
      <c r="C11" s="20">
        <v>45.46</v>
      </c>
      <c r="D11" s="20">
        <v>18.77</v>
      </c>
    </row>
    <row r="12" spans="1:4" x14ac:dyDescent="0.25">
      <c r="A12" s="20">
        <v>48.1</v>
      </c>
      <c r="B12" s="20">
        <v>5.99</v>
      </c>
      <c r="C12" s="20">
        <v>45.74</v>
      </c>
      <c r="D12" s="20">
        <v>19.916</v>
      </c>
    </row>
    <row r="13" spans="1:4" x14ac:dyDescent="0.25">
      <c r="A13" s="20">
        <v>47.84</v>
      </c>
      <c r="B13" s="20">
        <v>5.8</v>
      </c>
      <c r="C13" s="20">
        <v>45.76</v>
      </c>
      <c r="D13" s="20">
        <v>18.981000000000002</v>
      </c>
    </row>
    <row r="14" spans="1:4" x14ac:dyDescent="0.25">
      <c r="A14" s="20">
        <v>50.64</v>
      </c>
      <c r="B14" s="20">
        <v>5.98</v>
      </c>
      <c r="C14" s="20">
        <v>42.88</v>
      </c>
      <c r="D14" s="20">
        <v>20.72</v>
      </c>
    </row>
    <row r="15" spans="1:4" x14ac:dyDescent="0.25">
      <c r="A15" s="20">
        <v>48.15</v>
      </c>
      <c r="B15" s="20">
        <v>5.87</v>
      </c>
      <c r="C15" s="20">
        <v>44.75</v>
      </c>
      <c r="D15" s="20">
        <v>19.777000000000001</v>
      </c>
    </row>
    <row r="16" spans="1:4" x14ac:dyDescent="0.25">
      <c r="A16" s="20">
        <v>46.04</v>
      </c>
      <c r="B16" s="20">
        <v>5.82</v>
      </c>
      <c r="C16" s="20">
        <v>44.49</v>
      </c>
      <c r="D16" s="20">
        <v>18.64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5F60-E304-4532-9177-EF03A3D42FA0}">
  <dimension ref="A1:D28"/>
  <sheetViews>
    <sheetView workbookViewId="0">
      <selection sqref="A1:D1048576"/>
    </sheetView>
  </sheetViews>
  <sheetFormatPr defaultRowHeight="15.75" x14ac:dyDescent="0.25"/>
  <cols>
    <col min="1" max="4" width="9.140625" style="8"/>
  </cols>
  <sheetData>
    <row r="1" spans="1:4" ht="16.5" thickBot="1" x14ac:dyDescent="0.3">
      <c r="A1" s="21" t="s">
        <v>8</v>
      </c>
      <c r="B1" s="21" t="s">
        <v>9</v>
      </c>
      <c r="C1" s="21" t="s">
        <v>10</v>
      </c>
      <c r="D1" s="22" t="s">
        <v>7</v>
      </c>
    </row>
    <row r="2" spans="1:4" x14ac:dyDescent="0.25">
      <c r="A2" s="23">
        <v>2.9434406557079078</v>
      </c>
      <c r="B2" s="23">
        <v>29.864027194561459</v>
      </c>
      <c r="C2" s="23">
        <f t="shared" ref="C2:C28" si="0">100-SUM(A2:B2)</f>
        <v>67.192532149730624</v>
      </c>
      <c r="D2" s="24">
        <f>4189/239</f>
        <v>17.527196652719667</v>
      </c>
    </row>
    <row r="3" spans="1:4" x14ac:dyDescent="0.25">
      <c r="A3" s="6">
        <v>2.7417814759247139</v>
      </c>
      <c r="B3" s="6">
        <v>29.965017491254848</v>
      </c>
      <c r="C3" s="6">
        <f t="shared" si="0"/>
        <v>67.293201032820434</v>
      </c>
      <c r="D3" s="25">
        <f>4218/239</f>
        <v>17.648535564853557</v>
      </c>
    </row>
    <row r="4" spans="1:4" x14ac:dyDescent="0.25">
      <c r="A4" s="6">
        <v>2.6133189150223908</v>
      </c>
      <c r="B4" s="6">
        <v>30.744627686156999</v>
      </c>
      <c r="C4" s="6">
        <f t="shared" si="0"/>
        <v>66.642053398820607</v>
      </c>
      <c r="D4" s="25">
        <f>4224/239</f>
        <v>17.673640167364017</v>
      </c>
    </row>
    <row r="5" spans="1:4" x14ac:dyDescent="0.25">
      <c r="A5" s="6">
        <v>1.0326479076475836</v>
      </c>
      <c r="B5" s="6">
        <v>30.524737631184291</v>
      </c>
      <c r="C5" s="6">
        <f t="shared" si="0"/>
        <v>68.44261446116812</v>
      </c>
      <c r="D5" s="25">
        <f>4179/239</f>
        <v>17.485355648535563</v>
      </c>
    </row>
    <row r="6" spans="1:4" x14ac:dyDescent="0.25">
      <c r="A6" s="6">
        <v>1.2695355251066223</v>
      </c>
      <c r="B6" s="6">
        <v>29.738104758096707</v>
      </c>
      <c r="C6" s="6">
        <f t="shared" si="0"/>
        <v>68.99235971679667</v>
      </c>
      <c r="D6" s="25">
        <f>4181/239</f>
        <v>17.493723849372383</v>
      </c>
    </row>
    <row r="7" spans="1:4" x14ac:dyDescent="0.25">
      <c r="A7" s="6">
        <v>0.85409252669029734</v>
      </c>
      <c r="B7" s="6">
        <v>29.795102448775417</v>
      </c>
      <c r="C7" s="6">
        <f t="shared" si="0"/>
        <v>69.350805024534282</v>
      </c>
      <c r="D7" s="25">
        <f>4204/239</f>
        <v>17.589958158995817</v>
      </c>
    </row>
    <row r="8" spans="1:4" x14ac:dyDescent="0.25">
      <c r="A8" s="6">
        <v>1.2518575224021682</v>
      </c>
      <c r="B8" s="6">
        <v>29.127087291270843</v>
      </c>
      <c r="C8" s="6">
        <f t="shared" si="0"/>
        <v>69.621055186326984</v>
      </c>
      <c r="D8" s="25">
        <f>4213/239</f>
        <v>17.627615062761507</v>
      </c>
    </row>
    <row r="9" spans="1:4" x14ac:dyDescent="0.25">
      <c r="A9" s="6">
        <v>1.3169763665886254</v>
      </c>
      <c r="B9" s="6">
        <v>29.307069293070953</v>
      </c>
      <c r="C9" s="6">
        <f t="shared" si="0"/>
        <v>69.375954340340428</v>
      </c>
      <c r="D9" s="25">
        <f>4251/239</f>
        <v>17.786610878661087</v>
      </c>
    </row>
    <row r="10" spans="1:4" x14ac:dyDescent="0.25">
      <c r="A10" s="6">
        <v>1.0532025493832706</v>
      </c>
      <c r="B10" s="6">
        <v>28.415792103948206</v>
      </c>
      <c r="C10" s="6">
        <f t="shared" si="0"/>
        <v>70.531005346668522</v>
      </c>
      <c r="D10" s="25">
        <f>4205/239</f>
        <v>17.594142259414227</v>
      </c>
    </row>
    <row r="11" spans="1:4" x14ac:dyDescent="0.25">
      <c r="A11" s="6">
        <v>1.6052158273377428</v>
      </c>
      <c r="B11" s="6">
        <v>29.681095671298696</v>
      </c>
      <c r="C11" s="6">
        <f t="shared" si="0"/>
        <v>68.713688501363563</v>
      </c>
      <c r="D11" s="25">
        <f>4081/239</f>
        <v>17.07531380753138</v>
      </c>
    </row>
    <row r="12" spans="1:4" x14ac:dyDescent="0.25">
      <c r="A12" s="6">
        <v>1.7641219996392707</v>
      </c>
      <c r="B12" s="6">
        <v>30.033993201360058</v>
      </c>
      <c r="C12" s="6">
        <f t="shared" si="0"/>
        <v>68.201884799000666</v>
      </c>
      <c r="D12" s="25">
        <f>4140/239</f>
        <v>17.322175732217573</v>
      </c>
    </row>
    <row r="13" spans="1:4" x14ac:dyDescent="0.25">
      <c r="A13" s="6">
        <v>1.8730301665917388</v>
      </c>
      <c r="B13" s="6">
        <v>29.155422288855448</v>
      </c>
      <c r="C13" s="6">
        <f t="shared" si="0"/>
        <v>68.971547544552806</v>
      </c>
      <c r="D13" s="25">
        <f>4123/239</f>
        <v>17.251046025104603</v>
      </c>
    </row>
    <row r="14" spans="1:4" x14ac:dyDescent="0.25">
      <c r="A14" s="6">
        <v>2.5166643994012152</v>
      </c>
      <c r="B14" s="6">
        <v>27.631710486854189</v>
      </c>
      <c r="C14" s="6">
        <f t="shared" si="0"/>
        <v>69.851625113744603</v>
      </c>
      <c r="D14" s="25">
        <f>4145/239</f>
        <v>17.343096234309623</v>
      </c>
    </row>
    <row r="15" spans="1:4" x14ac:dyDescent="0.25">
      <c r="A15" s="6">
        <v>1.9856993214008227</v>
      </c>
      <c r="B15" s="6">
        <v>27.77444511097772</v>
      </c>
      <c r="C15" s="6">
        <f t="shared" si="0"/>
        <v>70.239855567621461</v>
      </c>
      <c r="D15" s="25">
        <f>4134/239</f>
        <v>17.297071129707113</v>
      </c>
    </row>
    <row r="16" spans="1:4" x14ac:dyDescent="0.25">
      <c r="A16" s="6">
        <v>1.9593547799146256</v>
      </c>
      <c r="B16" s="6">
        <v>28.241527541737366</v>
      </c>
      <c r="C16" s="6">
        <f t="shared" si="0"/>
        <v>69.799117678348011</v>
      </c>
      <c r="D16" s="25">
        <f>4151/239</f>
        <v>17.368200836820083</v>
      </c>
    </row>
    <row r="17" spans="1:4" x14ac:dyDescent="0.25">
      <c r="A17" s="6">
        <v>1.8144348371486239</v>
      </c>
      <c r="B17" s="6">
        <v>29.257074292570053</v>
      </c>
      <c r="C17" s="6">
        <f t="shared" si="0"/>
        <v>68.928490870281323</v>
      </c>
      <c r="D17" s="25">
        <f>4168/239</f>
        <v>17.439330543933053</v>
      </c>
    </row>
    <row r="18" spans="1:4" x14ac:dyDescent="0.25">
      <c r="A18" s="6">
        <v>1.9256605463498504</v>
      </c>
      <c r="B18" s="6">
        <v>29.185407296351983</v>
      </c>
      <c r="C18" s="6">
        <f t="shared" si="0"/>
        <v>68.888932157298171</v>
      </c>
      <c r="D18" s="25">
        <f>4155/239</f>
        <v>17.384937238493723</v>
      </c>
    </row>
    <row r="19" spans="1:4" x14ac:dyDescent="0.25">
      <c r="A19" s="6">
        <v>1.2597507397110603</v>
      </c>
      <c r="B19" s="6">
        <v>30.250924722583044</v>
      </c>
      <c r="C19" s="6">
        <f t="shared" si="0"/>
        <v>68.489324537705897</v>
      </c>
      <c r="D19" s="25">
        <f>4165/239</f>
        <v>17.426778242677823</v>
      </c>
    </row>
    <row r="20" spans="1:4" x14ac:dyDescent="0.25">
      <c r="A20" s="6">
        <v>1.8393205867650764</v>
      </c>
      <c r="B20" s="6">
        <v>28.462922246651718</v>
      </c>
      <c r="C20" s="6">
        <f t="shared" si="0"/>
        <v>69.697757166583202</v>
      </c>
      <c r="D20" s="25">
        <f>4138/239</f>
        <v>17.313807531380753</v>
      </c>
    </row>
    <row r="21" spans="1:4" x14ac:dyDescent="0.25">
      <c r="A21" s="6">
        <v>1.9124465049930033</v>
      </c>
      <c r="B21" s="6">
        <v>28.744251149769479</v>
      </c>
      <c r="C21" s="6">
        <f t="shared" si="0"/>
        <v>69.343302345237518</v>
      </c>
      <c r="D21" s="25">
        <f>4173/239</f>
        <v>17.460251046025103</v>
      </c>
    </row>
    <row r="22" spans="1:4" x14ac:dyDescent="0.25">
      <c r="A22" s="6">
        <v>1.9287967552951659</v>
      </c>
      <c r="B22" s="6">
        <v>28.081575527342057</v>
      </c>
      <c r="C22" s="6">
        <f t="shared" si="0"/>
        <v>69.989627717362779</v>
      </c>
      <c r="D22" s="25">
        <f>4194/239</f>
        <v>17.548117154811717</v>
      </c>
    </row>
    <row r="23" spans="1:4" x14ac:dyDescent="0.25">
      <c r="A23" s="6">
        <v>2.7028248587575074</v>
      </c>
      <c r="B23" s="6">
        <v>29.191242627211995</v>
      </c>
      <c r="C23" s="6">
        <f t="shared" si="0"/>
        <v>68.105932514030499</v>
      </c>
      <c r="D23" s="25">
        <f>4255/239</f>
        <v>17.803347280334727</v>
      </c>
    </row>
    <row r="24" spans="1:4" x14ac:dyDescent="0.25">
      <c r="A24" s="6">
        <v>3.7316788058627099</v>
      </c>
      <c r="B24" s="6">
        <v>31.363727254548813</v>
      </c>
      <c r="C24" s="6">
        <f t="shared" si="0"/>
        <v>64.90459393958848</v>
      </c>
      <c r="D24" s="25">
        <f>4246/239</f>
        <v>17.765690376569037</v>
      </c>
    </row>
    <row r="25" spans="1:4" x14ac:dyDescent="0.25">
      <c r="A25" s="6">
        <v>3.3813145029878275</v>
      </c>
      <c r="B25" s="6">
        <v>30.270918724382462</v>
      </c>
      <c r="C25" s="6">
        <f t="shared" si="0"/>
        <v>66.347766772629711</v>
      </c>
      <c r="D25" s="25">
        <f>4240/239</f>
        <v>17.740585774058577</v>
      </c>
    </row>
    <row r="26" spans="1:4" x14ac:dyDescent="0.25">
      <c r="A26" s="6">
        <v>1.9874761775117749</v>
      </c>
      <c r="B26" s="6">
        <v>30.611633020187913</v>
      </c>
      <c r="C26" s="6">
        <f t="shared" si="0"/>
        <v>67.40089080230031</v>
      </c>
      <c r="D26" s="25">
        <f>4180/239</f>
        <v>17.489539748953973</v>
      </c>
    </row>
    <row r="27" spans="1:4" x14ac:dyDescent="0.25">
      <c r="A27" s="6">
        <v>2.1662125340595759</v>
      </c>
      <c r="B27" s="6">
        <v>31.013797240552073</v>
      </c>
      <c r="C27" s="6">
        <f t="shared" si="0"/>
        <v>66.819990225388352</v>
      </c>
      <c r="D27" s="25">
        <f>4162/239</f>
        <v>17.414225941422593</v>
      </c>
    </row>
    <row r="28" spans="1:4" ht="16.5" thickBot="1" x14ac:dyDescent="0.3">
      <c r="A28" s="26">
        <v>2.3980379689340827</v>
      </c>
      <c r="B28" s="26">
        <v>30.813837232553425</v>
      </c>
      <c r="C28" s="26">
        <f t="shared" si="0"/>
        <v>66.788124798512484</v>
      </c>
      <c r="D28" s="27">
        <f>4203/239</f>
        <v>17.585774058577407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66AE-A62A-4C25-A75D-F55AB652F369}">
  <dimension ref="A1:D41"/>
  <sheetViews>
    <sheetView workbookViewId="0">
      <selection activeCell="H7" sqref="H7"/>
    </sheetView>
  </sheetViews>
  <sheetFormatPr defaultRowHeight="15.75" x14ac:dyDescent="0.25"/>
  <cols>
    <col min="1" max="4" width="9.140625" style="8"/>
  </cols>
  <sheetData>
    <row r="1" spans="1:4" s="34" customFormat="1" ht="18" customHeight="1" x14ac:dyDescent="0.25">
      <c r="A1" s="28" t="s">
        <v>11</v>
      </c>
      <c r="B1" s="28" t="s">
        <v>12</v>
      </c>
      <c r="C1" s="28" t="s">
        <v>13</v>
      </c>
      <c r="D1" s="29" t="s">
        <v>7</v>
      </c>
    </row>
    <row r="2" spans="1:4" x14ac:dyDescent="0.25">
      <c r="A2" s="30">
        <v>20.9</v>
      </c>
      <c r="B2" s="30">
        <v>78.7</v>
      </c>
      <c r="C2" s="30">
        <v>0.4</v>
      </c>
      <c r="D2" s="31">
        <v>20.7</v>
      </c>
    </row>
    <row r="3" spans="1:4" x14ac:dyDescent="0.25">
      <c r="A3" s="30">
        <v>10.1</v>
      </c>
      <c r="B3" s="30">
        <v>89.9</v>
      </c>
      <c r="C3" s="30">
        <v>0</v>
      </c>
      <c r="D3" s="31">
        <v>19.760000000000002</v>
      </c>
    </row>
    <row r="4" spans="1:4" x14ac:dyDescent="0.25">
      <c r="A4" s="30">
        <v>17.2</v>
      </c>
      <c r="B4" s="30">
        <v>81.599999999999994</v>
      </c>
      <c r="C4" s="30">
        <v>1.3</v>
      </c>
      <c r="D4" s="31">
        <v>19.84</v>
      </c>
    </row>
    <row r="5" spans="1:4" x14ac:dyDescent="0.25">
      <c r="A5" s="30">
        <v>20.3</v>
      </c>
      <c r="B5" s="30">
        <v>79.599999999999994</v>
      </c>
      <c r="C5" s="30">
        <v>0</v>
      </c>
      <c r="D5" s="31">
        <v>20.440000000000001</v>
      </c>
    </row>
    <row r="6" spans="1:4" x14ac:dyDescent="0.25">
      <c r="A6" s="30">
        <v>17.8</v>
      </c>
      <c r="B6" s="30">
        <v>81.3</v>
      </c>
      <c r="C6" s="30">
        <v>0.9</v>
      </c>
      <c r="D6" s="31">
        <v>18.98</v>
      </c>
    </row>
    <row r="7" spans="1:4" x14ac:dyDescent="0.25">
      <c r="A7" s="30">
        <v>14.2</v>
      </c>
      <c r="B7" s="30">
        <v>85.6</v>
      </c>
      <c r="C7" s="30">
        <v>0.2</v>
      </c>
      <c r="D7" s="31">
        <v>19.91</v>
      </c>
    </row>
    <row r="8" spans="1:4" x14ac:dyDescent="0.25">
      <c r="A8" s="30">
        <v>16.600000000000001</v>
      </c>
      <c r="B8" s="30">
        <v>80.599999999999994</v>
      </c>
      <c r="C8" s="30">
        <v>2.9</v>
      </c>
      <c r="D8" s="31">
        <v>19.350000000000001</v>
      </c>
    </row>
    <row r="9" spans="1:4" x14ac:dyDescent="0.25">
      <c r="A9" s="30">
        <v>19.5</v>
      </c>
      <c r="B9" s="30">
        <v>79.400000000000006</v>
      </c>
      <c r="C9" s="30">
        <v>1.1000000000000001</v>
      </c>
      <c r="D9" s="31">
        <v>19.16</v>
      </c>
    </row>
    <row r="10" spans="1:4" x14ac:dyDescent="0.25">
      <c r="A10" s="30">
        <v>20.7</v>
      </c>
      <c r="B10" s="30">
        <v>77.7</v>
      </c>
      <c r="C10" s="30">
        <v>1.6</v>
      </c>
      <c r="D10" s="31">
        <v>22.22</v>
      </c>
    </row>
    <row r="11" spans="1:4" x14ac:dyDescent="0.25">
      <c r="A11" s="30">
        <v>18</v>
      </c>
      <c r="B11" s="30">
        <v>76.099999999999994</v>
      </c>
      <c r="C11" s="30">
        <v>5.9</v>
      </c>
      <c r="D11" s="31">
        <v>16.18</v>
      </c>
    </row>
    <row r="12" spans="1:4" x14ac:dyDescent="0.25">
      <c r="A12" s="30">
        <v>27.1</v>
      </c>
      <c r="B12" s="30">
        <v>71</v>
      </c>
      <c r="C12" s="30">
        <v>1.9</v>
      </c>
      <c r="D12" s="31">
        <v>20.28</v>
      </c>
    </row>
    <row r="13" spans="1:4" x14ac:dyDescent="0.25">
      <c r="A13" s="30">
        <v>22.5</v>
      </c>
      <c r="B13" s="30">
        <v>75.900000000000006</v>
      </c>
      <c r="C13" s="30">
        <v>1.7</v>
      </c>
      <c r="D13" s="31">
        <v>21.1</v>
      </c>
    </row>
    <row r="14" spans="1:4" x14ac:dyDescent="0.25">
      <c r="A14" s="30">
        <v>15.3</v>
      </c>
      <c r="B14" s="30">
        <v>84.6</v>
      </c>
      <c r="C14" s="30">
        <v>0.1</v>
      </c>
      <c r="D14" s="31">
        <v>20.21</v>
      </c>
    </row>
    <row r="15" spans="1:4" x14ac:dyDescent="0.25">
      <c r="A15" s="30">
        <v>9.1</v>
      </c>
      <c r="B15" s="30">
        <v>90.9</v>
      </c>
      <c r="C15" s="30">
        <v>0.1</v>
      </c>
      <c r="D15" s="31">
        <v>19.91</v>
      </c>
    </row>
    <row r="16" spans="1:4" x14ac:dyDescent="0.25">
      <c r="A16" s="30">
        <v>13.3</v>
      </c>
      <c r="B16" s="30">
        <v>86.7</v>
      </c>
      <c r="C16" s="30">
        <v>0.1</v>
      </c>
      <c r="D16" s="31">
        <v>20.14</v>
      </c>
    </row>
    <row r="17" spans="1:4" x14ac:dyDescent="0.25">
      <c r="A17" s="30">
        <v>21.4</v>
      </c>
      <c r="B17" s="30">
        <v>78.400000000000006</v>
      </c>
      <c r="C17" s="30">
        <v>0.2</v>
      </c>
      <c r="D17" s="31">
        <v>22.01</v>
      </c>
    </row>
    <row r="18" spans="1:4" x14ac:dyDescent="0.25">
      <c r="A18" s="30">
        <v>24.7</v>
      </c>
      <c r="B18" s="30">
        <v>70.599999999999994</v>
      </c>
      <c r="C18" s="30">
        <v>4.7</v>
      </c>
      <c r="D18" s="31">
        <v>18.670000000000002</v>
      </c>
    </row>
    <row r="19" spans="1:4" x14ac:dyDescent="0.25">
      <c r="A19" s="30">
        <v>19.600000000000001</v>
      </c>
      <c r="B19" s="30">
        <v>76.2</v>
      </c>
      <c r="C19" s="30">
        <v>4.2</v>
      </c>
      <c r="D19" s="31">
        <v>16.55</v>
      </c>
    </row>
    <row r="20" spans="1:4" x14ac:dyDescent="0.25">
      <c r="A20" s="30">
        <v>18.3</v>
      </c>
      <c r="B20" s="30">
        <v>78.5</v>
      </c>
      <c r="C20" s="30">
        <v>3.2</v>
      </c>
      <c r="D20" s="31">
        <v>18.690000000000001</v>
      </c>
    </row>
    <row r="21" spans="1:4" x14ac:dyDescent="0.25">
      <c r="A21" s="30">
        <v>20</v>
      </c>
      <c r="B21" s="30">
        <v>79.599999999999994</v>
      </c>
      <c r="C21" s="30">
        <v>0.4</v>
      </c>
      <c r="D21" s="31">
        <v>19.41</v>
      </c>
    </row>
    <row r="22" spans="1:4" x14ac:dyDescent="0.25">
      <c r="A22" s="30">
        <v>17.8</v>
      </c>
      <c r="B22" s="30">
        <v>82</v>
      </c>
      <c r="C22" s="30">
        <v>0.2</v>
      </c>
      <c r="D22" s="31">
        <v>19.72</v>
      </c>
    </row>
    <row r="23" spans="1:4" x14ac:dyDescent="0.25">
      <c r="A23" s="30">
        <v>17.399999999999999</v>
      </c>
      <c r="B23" s="30">
        <v>82.4</v>
      </c>
      <c r="C23" s="30">
        <v>0.2</v>
      </c>
      <c r="D23" s="31">
        <v>20.11</v>
      </c>
    </row>
    <row r="24" spans="1:4" x14ac:dyDescent="0.25">
      <c r="A24" s="30">
        <v>16</v>
      </c>
      <c r="B24" s="30">
        <v>83.2</v>
      </c>
      <c r="C24" s="30">
        <v>0.7</v>
      </c>
      <c r="D24" s="31">
        <v>19.7</v>
      </c>
    </row>
    <row r="25" spans="1:4" x14ac:dyDescent="0.25">
      <c r="A25" s="30">
        <v>14.8</v>
      </c>
      <c r="B25" s="30">
        <v>84.9</v>
      </c>
      <c r="C25" s="30">
        <v>0.3</v>
      </c>
      <c r="D25" s="31">
        <v>19.84</v>
      </c>
    </row>
    <row r="26" spans="1:4" x14ac:dyDescent="0.25">
      <c r="A26" s="30">
        <v>5.4</v>
      </c>
      <c r="B26" s="30">
        <v>93.9</v>
      </c>
      <c r="C26" s="30">
        <v>0.8</v>
      </c>
      <c r="D26" s="31">
        <v>19.97</v>
      </c>
    </row>
    <row r="27" spans="1:4" x14ac:dyDescent="0.25">
      <c r="A27" s="30">
        <v>19.7</v>
      </c>
      <c r="B27" s="30">
        <v>78.400000000000006</v>
      </c>
      <c r="C27" s="30">
        <v>1.8</v>
      </c>
      <c r="D27" s="31">
        <v>19.850000000000001</v>
      </c>
    </row>
    <row r="28" spans="1:4" x14ac:dyDescent="0.25">
      <c r="A28" s="30">
        <v>17.600000000000001</v>
      </c>
      <c r="B28" s="30">
        <v>76.2</v>
      </c>
      <c r="C28" s="30">
        <v>6.1</v>
      </c>
      <c r="D28" s="31">
        <v>16.649999999999999</v>
      </c>
    </row>
    <row r="29" spans="1:4" x14ac:dyDescent="0.25">
      <c r="A29" s="30">
        <v>15.3</v>
      </c>
      <c r="B29" s="30">
        <v>84.1</v>
      </c>
      <c r="C29" s="30">
        <v>0.7</v>
      </c>
      <c r="D29" s="31">
        <v>19.309999999999999</v>
      </c>
    </row>
    <row r="30" spans="1:4" x14ac:dyDescent="0.25">
      <c r="A30" s="30">
        <v>20</v>
      </c>
      <c r="B30" s="30">
        <v>79.400000000000006</v>
      </c>
      <c r="C30" s="30">
        <v>0.6</v>
      </c>
      <c r="D30" s="31">
        <v>22.22</v>
      </c>
    </row>
    <row r="31" spans="1:4" x14ac:dyDescent="0.25">
      <c r="A31" s="30">
        <v>15.6</v>
      </c>
      <c r="B31" s="30">
        <v>82.6</v>
      </c>
      <c r="C31" s="30">
        <v>1.8</v>
      </c>
      <c r="D31" s="31">
        <v>19.88</v>
      </c>
    </row>
    <row r="32" spans="1:4" x14ac:dyDescent="0.25">
      <c r="A32" s="30">
        <v>18.2</v>
      </c>
      <c r="B32" s="30">
        <v>80.900000000000006</v>
      </c>
      <c r="C32" s="30">
        <v>0.9</v>
      </c>
      <c r="D32" s="31">
        <v>20.49</v>
      </c>
    </row>
    <row r="33" spans="1:4" x14ac:dyDescent="0.25">
      <c r="A33" s="30">
        <v>17.100000000000001</v>
      </c>
      <c r="B33" s="30">
        <v>82</v>
      </c>
      <c r="C33" s="30">
        <v>1</v>
      </c>
      <c r="D33" s="31">
        <v>18.920000000000002</v>
      </c>
    </row>
    <row r="34" spans="1:4" x14ac:dyDescent="0.25">
      <c r="A34" s="30">
        <v>19.3</v>
      </c>
      <c r="B34" s="30">
        <v>79.7</v>
      </c>
      <c r="C34" s="30">
        <v>1</v>
      </c>
      <c r="D34" s="31">
        <v>20.55</v>
      </c>
    </row>
    <row r="35" spans="1:4" x14ac:dyDescent="0.25">
      <c r="A35" s="30">
        <v>19.100000000000001</v>
      </c>
      <c r="B35" s="30">
        <v>76.900000000000006</v>
      </c>
      <c r="C35" s="30">
        <v>4.0999999999999996</v>
      </c>
      <c r="D35" s="31">
        <v>19.989999999999998</v>
      </c>
    </row>
    <row r="36" spans="1:4" x14ac:dyDescent="0.25">
      <c r="A36" s="30">
        <v>19.600000000000001</v>
      </c>
      <c r="B36" s="30">
        <v>80.099999999999994</v>
      </c>
      <c r="C36" s="30">
        <v>0.3</v>
      </c>
      <c r="D36" s="31">
        <v>19.850000000000001</v>
      </c>
    </row>
    <row r="37" spans="1:4" x14ac:dyDescent="0.25">
      <c r="A37" s="30">
        <v>16.7</v>
      </c>
      <c r="B37" s="30">
        <v>82.8</v>
      </c>
      <c r="C37" s="30">
        <v>1.7</v>
      </c>
      <c r="D37" s="31">
        <v>20.2</v>
      </c>
    </row>
    <row r="38" spans="1:4" x14ac:dyDescent="0.25">
      <c r="A38" s="30">
        <v>22.3</v>
      </c>
      <c r="B38" s="30">
        <v>74.8</v>
      </c>
      <c r="C38" s="30">
        <v>2.9</v>
      </c>
      <c r="D38" s="31">
        <v>19.53</v>
      </c>
    </row>
    <row r="39" spans="1:4" x14ac:dyDescent="0.25">
      <c r="A39" s="30">
        <v>19.8</v>
      </c>
      <c r="B39" s="30">
        <v>78</v>
      </c>
      <c r="C39" s="30">
        <v>2.2999999999999998</v>
      </c>
      <c r="D39" s="31">
        <v>19.59</v>
      </c>
    </row>
    <row r="40" spans="1:4" x14ac:dyDescent="0.25">
      <c r="A40" s="30">
        <v>17.600000000000001</v>
      </c>
      <c r="B40" s="30">
        <v>81.8</v>
      </c>
      <c r="C40" s="30">
        <v>0.6</v>
      </c>
      <c r="D40" s="31">
        <v>19.14</v>
      </c>
    </row>
    <row r="41" spans="1:4" ht="16.5" thickBot="1" x14ac:dyDescent="0.3">
      <c r="A41" s="32">
        <v>16.8</v>
      </c>
      <c r="B41" s="32">
        <v>82.6</v>
      </c>
      <c r="C41" s="32">
        <v>0.7</v>
      </c>
      <c r="D41" s="33">
        <v>19.87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74C4-788C-4F9C-A48E-58D7B933C978}">
  <dimension ref="A1:C113"/>
  <sheetViews>
    <sheetView tabSelected="1" topLeftCell="A5430" workbookViewId="0">
      <selection activeCell="A49" sqref="A1:C1048576"/>
    </sheetView>
  </sheetViews>
  <sheetFormatPr defaultRowHeight="15.75" x14ac:dyDescent="0.25"/>
  <cols>
    <col min="1" max="1" width="21.42578125" style="8" bestFit="1" customWidth="1"/>
    <col min="2" max="2" width="6.42578125" style="8" bestFit="1" customWidth="1"/>
    <col min="3" max="3" width="5.7109375" style="8" bestFit="1" customWidth="1"/>
  </cols>
  <sheetData>
    <row r="1" spans="1:3" x14ac:dyDescent="0.25">
      <c r="A1" s="1" t="s">
        <v>15</v>
      </c>
      <c r="B1" s="1" t="s">
        <v>7</v>
      </c>
      <c r="C1" s="1" t="s">
        <v>119</v>
      </c>
    </row>
    <row r="2" spans="1:3" x14ac:dyDescent="0.25">
      <c r="A2" s="4" t="s">
        <v>16</v>
      </c>
      <c r="B2" s="5">
        <v>4989</v>
      </c>
      <c r="C2" s="6">
        <v>0.74</v>
      </c>
    </row>
    <row r="3" spans="1:3" x14ac:dyDescent="0.25">
      <c r="A3" s="4" t="s">
        <v>17</v>
      </c>
      <c r="B3" s="4">
        <v>5075</v>
      </c>
      <c r="C3" s="6">
        <v>0.73</v>
      </c>
    </row>
    <row r="4" spans="1:3" x14ac:dyDescent="0.25">
      <c r="A4" s="4" t="s">
        <v>18</v>
      </c>
      <c r="B4" s="4">
        <v>4927</v>
      </c>
      <c r="C4" s="6">
        <v>0.53</v>
      </c>
    </row>
    <row r="5" spans="1:3" x14ac:dyDescent="0.25">
      <c r="A5" s="4" t="s">
        <v>19</v>
      </c>
      <c r="B5" s="4">
        <v>4456</v>
      </c>
      <c r="C5" s="6">
        <v>0.52</v>
      </c>
    </row>
    <row r="6" spans="1:3" x14ac:dyDescent="0.25">
      <c r="A6" s="4" t="s">
        <v>20</v>
      </c>
      <c r="B6" s="4">
        <v>4411</v>
      </c>
      <c r="C6" s="6">
        <v>0.42</v>
      </c>
    </row>
    <row r="7" spans="1:3" x14ac:dyDescent="0.25">
      <c r="A7" s="4" t="s">
        <v>21</v>
      </c>
      <c r="B7" s="4">
        <v>4876</v>
      </c>
      <c r="C7" s="6">
        <v>0.67</v>
      </c>
    </row>
    <row r="8" spans="1:3" x14ac:dyDescent="0.25">
      <c r="A8" s="4" t="s">
        <v>22</v>
      </c>
      <c r="B8" s="5">
        <v>4827</v>
      </c>
      <c r="C8" s="6">
        <v>0.61</v>
      </c>
    </row>
    <row r="9" spans="1:3" x14ac:dyDescent="0.25">
      <c r="A9" s="4" t="s">
        <v>23</v>
      </c>
      <c r="B9" s="5">
        <v>4863</v>
      </c>
      <c r="C9" s="6">
        <v>0.57999999999999996</v>
      </c>
    </row>
    <row r="10" spans="1:3" x14ac:dyDescent="0.25">
      <c r="A10" s="4" t="s">
        <v>24</v>
      </c>
      <c r="B10" s="4">
        <v>4742</v>
      </c>
      <c r="C10" s="6">
        <v>0.86</v>
      </c>
    </row>
    <row r="11" spans="1:3" x14ac:dyDescent="0.25">
      <c r="A11" s="4" t="s">
        <v>25</v>
      </c>
      <c r="B11" s="5">
        <v>4516</v>
      </c>
      <c r="C11" s="6">
        <v>0.46</v>
      </c>
    </row>
    <row r="12" spans="1:3" x14ac:dyDescent="0.25">
      <c r="A12" s="4" t="s">
        <v>26</v>
      </c>
      <c r="B12" s="4">
        <v>4685</v>
      </c>
      <c r="C12" s="6">
        <v>0.73</v>
      </c>
    </row>
    <row r="13" spans="1:3" x14ac:dyDescent="0.25">
      <c r="A13" s="4" t="s">
        <v>27</v>
      </c>
      <c r="B13" s="4">
        <v>4798</v>
      </c>
      <c r="C13" s="6">
        <v>0.91</v>
      </c>
    </row>
    <row r="14" spans="1:3" x14ac:dyDescent="0.25">
      <c r="A14" s="4" t="s">
        <v>28</v>
      </c>
      <c r="B14" s="4">
        <v>4685</v>
      </c>
      <c r="C14" s="6">
        <v>0.72</v>
      </c>
    </row>
    <row r="15" spans="1:3" x14ac:dyDescent="0.25">
      <c r="A15" s="4" t="s">
        <v>29</v>
      </c>
      <c r="B15" s="5">
        <v>4844</v>
      </c>
      <c r="C15" s="6">
        <v>0.59</v>
      </c>
    </row>
    <row r="16" spans="1:3" x14ac:dyDescent="0.25">
      <c r="A16" s="4" t="s">
        <v>30</v>
      </c>
      <c r="B16" s="5">
        <v>4781</v>
      </c>
      <c r="C16" s="6">
        <v>0.56000000000000005</v>
      </c>
    </row>
    <row r="17" spans="1:3" x14ac:dyDescent="0.25">
      <c r="A17" s="4" t="s">
        <v>30</v>
      </c>
      <c r="B17" s="5">
        <v>4771</v>
      </c>
      <c r="C17" s="6">
        <v>0.48</v>
      </c>
    </row>
    <row r="18" spans="1:3" x14ac:dyDescent="0.25">
      <c r="A18" s="4" t="s">
        <v>31</v>
      </c>
      <c r="B18" s="4">
        <v>4633</v>
      </c>
      <c r="C18" s="6">
        <v>0.43</v>
      </c>
    </row>
    <row r="19" spans="1:3" x14ac:dyDescent="0.25">
      <c r="A19" s="4" t="s">
        <v>32</v>
      </c>
      <c r="B19" s="4">
        <v>4721</v>
      </c>
      <c r="C19" s="6">
        <v>0.49</v>
      </c>
    </row>
    <row r="20" spans="1:3" x14ac:dyDescent="0.25">
      <c r="A20" s="4" t="s">
        <v>33</v>
      </c>
      <c r="B20" s="5">
        <v>4839</v>
      </c>
      <c r="C20" s="6">
        <v>0.61</v>
      </c>
    </row>
    <row r="21" spans="1:3" x14ac:dyDescent="0.25">
      <c r="A21" s="4" t="s">
        <v>34</v>
      </c>
      <c r="B21" s="4">
        <v>4714</v>
      </c>
      <c r="C21" s="6">
        <v>0.61</v>
      </c>
    </row>
    <row r="22" spans="1:3" x14ac:dyDescent="0.25">
      <c r="A22" s="4" t="s">
        <v>35</v>
      </c>
      <c r="B22" s="4">
        <v>4707</v>
      </c>
      <c r="C22" s="6">
        <v>0.38</v>
      </c>
    </row>
    <row r="23" spans="1:3" x14ac:dyDescent="0.25">
      <c r="A23" s="4" t="s">
        <v>36</v>
      </c>
      <c r="B23" s="4">
        <v>4746</v>
      </c>
      <c r="C23" s="6">
        <v>0.46</v>
      </c>
    </row>
    <row r="24" spans="1:3" x14ac:dyDescent="0.25">
      <c r="A24" s="4" t="s">
        <v>37</v>
      </c>
      <c r="B24" s="4">
        <v>4625</v>
      </c>
      <c r="C24" s="6">
        <v>0.56999999999999995</v>
      </c>
    </row>
    <row r="25" spans="1:3" x14ac:dyDescent="0.25">
      <c r="A25" s="4" t="s">
        <v>38</v>
      </c>
      <c r="B25" s="4">
        <v>4848</v>
      </c>
      <c r="C25" s="6">
        <v>0.59</v>
      </c>
    </row>
    <row r="26" spans="1:3" x14ac:dyDescent="0.25">
      <c r="A26" s="4" t="s">
        <v>39</v>
      </c>
      <c r="B26" s="5">
        <v>4813</v>
      </c>
      <c r="C26" s="6">
        <v>0.52</v>
      </c>
    </row>
    <row r="27" spans="1:3" x14ac:dyDescent="0.25">
      <c r="A27" s="4" t="s">
        <v>40</v>
      </c>
      <c r="B27" s="4">
        <v>4748</v>
      </c>
      <c r="C27" s="6">
        <v>0.84</v>
      </c>
    </row>
    <row r="28" spans="1:3" x14ac:dyDescent="0.25">
      <c r="A28" s="4" t="s">
        <v>41</v>
      </c>
      <c r="B28" s="4">
        <v>4735</v>
      </c>
      <c r="C28" s="6">
        <v>0.6</v>
      </c>
    </row>
    <row r="29" spans="1:3" x14ac:dyDescent="0.25">
      <c r="A29" s="4" t="s">
        <v>42</v>
      </c>
      <c r="B29" s="5">
        <v>4896</v>
      </c>
      <c r="C29" s="6">
        <v>0.77</v>
      </c>
    </row>
    <row r="30" spans="1:3" x14ac:dyDescent="0.25">
      <c r="A30" s="4" t="s">
        <v>43</v>
      </c>
      <c r="B30" s="4">
        <v>4663</v>
      </c>
      <c r="C30" s="6">
        <v>0.73</v>
      </c>
    </row>
    <row r="31" spans="1:3" x14ac:dyDescent="0.25">
      <c r="A31" s="4" t="s">
        <v>44</v>
      </c>
      <c r="B31" s="5">
        <v>4940</v>
      </c>
      <c r="C31" s="6">
        <v>0.7</v>
      </c>
    </row>
    <row r="32" spans="1:3" x14ac:dyDescent="0.25">
      <c r="A32" s="4" t="s">
        <v>45</v>
      </c>
      <c r="B32" s="4">
        <v>4866</v>
      </c>
      <c r="C32" s="6">
        <v>0.97</v>
      </c>
    </row>
    <row r="33" spans="1:3" x14ac:dyDescent="0.25">
      <c r="A33" s="4" t="s">
        <v>46</v>
      </c>
      <c r="B33" s="4">
        <v>4828</v>
      </c>
      <c r="C33" s="6">
        <v>1.08</v>
      </c>
    </row>
    <row r="34" spans="1:3" x14ac:dyDescent="0.25">
      <c r="A34" s="4" t="s">
        <v>47</v>
      </c>
      <c r="B34" s="4">
        <v>4907</v>
      </c>
      <c r="C34" s="6">
        <v>0.83</v>
      </c>
    </row>
    <row r="35" spans="1:3" x14ac:dyDescent="0.25">
      <c r="A35" s="4" t="s">
        <v>48</v>
      </c>
      <c r="B35" s="4">
        <v>4920</v>
      </c>
      <c r="C35" s="6">
        <v>0.48</v>
      </c>
    </row>
    <row r="36" spans="1:3" x14ac:dyDescent="0.25">
      <c r="A36" s="4" t="s">
        <v>49</v>
      </c>
      <c r="B36" s="5">
        <v>4737</v>
      </c>
      <c r="C36" s="6">
        <v>0.62</v>
      </c>
    </row>
    <row r="37" spans="1:3" x14ac:dyDescent="0.25">
      <c r="A37" s="4" t="s">
        <v>50</v>
      </c>
      <c r="B37" s="4">
        <v>4772</v>
      </c>
      <c r="C37" s="6">
        <v>0.68</v>
      </c>
    </row>
    <row r="38" spans="1:3" x14ac:dyDescent="0.25">
      <c r="A38" s="4" t="s">
        <v>49</v>
      </c>
      <c r="B38" s="5">
        <v>4738</v>
      </c>
      <c r="C38" s="6">
        <v>0.56999999999999995</v>
      </c>
    </row>
    <row r="39" spans="1:3" x14ac:dyDescent="0.25">
      <c r="A39" s="2" t="s">
        <v>51</v>
      </c>
      <c r="B39" s="2">
        <v>3888</v>
      </c>
      <c r="C39" s="3">
        <v>0.39</v>
      </c>
    </row>
    <row r="40" spans="1:3" x14ac:dyDescent="0.25">
      <c r="A40" s="4" t="s">
        <v>52</v>
      </c>
      <c r="B40" s="5">
        <v>4565</v>
      </c>
      <c r="C40" s="6">
        <v>0.36</v>
      </c>
    </row>
    <row r="41" spans="1:3" x14ac:dyDescent="0.25">
      <c r="A41" s="4" t="s">
        <v>53</v>
      </c>
      <c r="B41" s="5">
        <v>4565</v>
      </c>
      <c r="C41" s="6">
        <v>0.38</v>
      </c>
    </row>
    <row r="42" spans="1:3" x14ac:dyDescent="0.25">
      <c r="A42" s="4" t="s">
        <v>54</v>
      </c>
      <c r="B42" s="4">
        <v>4523</v>
      </c>
      <c r="C42" s="6">
        <v>0.55000000000000004</v>
      </c>
    </row>
    <row r="43" spans="1:3" x14ac:dyDescent="0.25">
      <c r="A43" s="4" t="s">
        <v>55</v>
      </c>
      <c r="B43" s="5">
        <v>4638</v>
      </c>
      <c r="C43" s="6">
        <v>0.52</v>
      </c>
    </row>
    <row r="44" spans="1:3" x14ac:dyDescent="0.25">
      <c r="A44" s="4" t="s">
        <v>56</v>
      </c>
      <c r="B44" s="5">
        <v>4549</v>
      </c>
      <c r="C44" s="6">
        <v>0.62</v>
      </c>
    </row>
    <row r="45" spans="1:3" x14ac:dyDescent="0.25">
      <c r="A45" s="4" t="s">
        <v>57</v>
      </c>
      <c r="B45" s="5">
        <v>4931</v>
      </c>
      <c r="C45" s="6">
        <v>0.54</v>
      </c>
    </row>
    <row r="46" spans="1:3" x14ac:dyDescent="0.25">
      <c r="A46" s="4" t="s">
        <v>58</v>
      </c>
      <c r="B46" s="4">
        <v>4747</v>
      </c>
      <c r="C46" s="6">
        <v>0.81</v>
      </c>
    </row>
    <row r="47" spans="1:3" x14ac:dyDescent="0.25">
      <c r="A47" s="4" t="s">
        <v>59</v>
      </c>
      <c r="B47" s="4">
        <v>4676</v>
      </c>
      <c r="C47" s="6">
        <v>0.73</v>
      </c>
    </row>
    <row r="48" spans="1:3" x14ac:dyDescent="0.25">
      <c r="A48" s="4" t="s">
        <v>60</v>
      </c>
      <c r="B48" s="4">
        <v>4654</v>
      </c>
      <c r="C48" s="6">
        <v>0.69</v>
      </c>
    </row>
    <row r="49" spans="1:3" x14ac:dyDescent="0.25">
      <c r="A49" s="4" t="s">
        <v>49</v>
      </c>
      <c r="B49" s="5">
        <v>4622</v>
      </c>
      <c r="C49" s="6">
        <v>0.47</v>
      </c>
    </row>
    <row r="50" spans="1:3" x14ac:dyDescent="0.25">
      <c r="A50" s="4" t="s">
        <v>61</v>
      </c>
      <c r="B50" s="4">
        <v>4828</v>
      </c>
      <c r="C50" s="6">
        <v>0.66</v>
      </c>
    </row>
    <row r="51" spans="1:3" x14ac:dyDescent="0.25">
      <c r="A51" s="4" t="s">
        <v>62</v>
      </c>
      <c r="B51" s="4">
        <v>4653</v>
      </c>
      <c r="C51" s="6">
        <v>0.71</v>
      </c>
    </row>
    <row r="52" spans="1:3" x14ac:dyDescent="0.25">
      <c r="A52" s="4" t="s">
        <v>63</v>
      </c>
      <c r="B52" s="4">
        <v>4485</v>
      </c>
      <c r="C52" s="6">
        <v>0.51</v>
      </c>
    </row>
    <row r="53" spans="1:3" x14ac:dyDescent="0.25">
      <c r="A53" s="4" t="s">
        <v>64</v>
      </c>
      <c r="B53" s="5">
        <v>4851</v>
      </c>
      <c r="C53" s="6">
        <v>0.78</v>
      </c>
    </row>
    <row r="54" spans="1:3" x14ac:dyDescent="0.25">
      <c r="A54" s="4" t="s">
        <v>65</v>
      </c>
      <c r="B54" s="4">
        <v>4792</v>
      </c>
      <c r="C54" s="6">
        <v>0.88</v>
      </c>
    </row>
    <row r="55" spans="1:3" x14ac:dyDescent="0.25">
      <c r="A55" s="4" t="s">
        <v>66</v>
      </c>
      <c r="B55" s="4">
        <v>4743</v>
      </c>
      <c r="C55" s="6">
        <v>0.78</v>
      </c>
    </row>
    <row r="56" spans="1:3" x14ac:dyDescent="0.25">
      <c r="A56" s="4" t="s">
        <v>67</v>
      </c>
      <c r="B56" s="4">
        <v>4828</v>
      </c>
      <c r="C56" s="6">
        <v>0.66</v>
      </c>
    </row>
    <row r="57" spans="1:3" x14ac:dyDescent="0.25">
      <c r="A57" s="4" t="s">
        <v>68</v>
      </c>
      <c r="B57" s="4">
        <v>4837</v>
      </c>
      <c r="C57" s="6">
        <v>0.67</v>
      </c>
    </row>
    <row r="58" spans="1:3" x14ac:dyDescent="0.25">
      <c r="A58" s="4" t="s">
        <v>69</v>
      </c>
      <c r="B58" s="4">
        <v>4645</v>
      </c>
      <c r="C58" s="6">
        <v>0.69</v>
      </c>
    </row>
    <row r="59" spans="1:3" x14ac:dyDescent="0.25">
      <c r="A59" s="4" t="s">
        <v>70</v>
      </c>
      <c r="B59" s="4">
        <v>4792</v>
      </c>
      <c r="C59" s="6">
        <v>0.64</v>
      </c>
    </row>
    <row r="60" spans="1:3" x14ac:dyDescent="0.25">
      <c r="A60" s="4" t="s">
        <v>71</v>
      </c>
      <c r="B60" s="4">
        <v>4696</v>
      </c>
      <c r="C60" s="6">
        <v>0.35</v>
      </c>
    </row>
    <row r="61" spans="1:3" x14ac:dyDescent="0.25">
      <c r="A61" s="4" t="s">
        <v>72</v>
      </c>
      <c r="B61" s="5">
        <v>4747</v>
      </c>
      <c r="C61" s="6">
        <v>0.46</v>
      </c>
    </row>
    <row r="62" spans="1:3" x14ac:dyDescent="0.25">
      <c r="A62" s="4" t="s">
        <v>73</v>
      </c>
      <c r="B62" s="5">
        <v>4882</v>
      </c>
      <c r="C62" s="6">
        <v>0.57999999999999996</v>
      </c>
    </row>
    <row r="63" spans="1:3" x14ac:dyDescent="0.25">
      <c r="A63" s="4" t="s">
        <v>74</v>
      </c>
      <c r="B63" s="5">
        <v>4788</v>
      </c>
      <c r="C63" s="6">
        <v>0.74</v>
      </c>
    </row>
    <row r="64" spans="1:3" x14ac:dyDescent="0.25">
      <c r="A64" s="4" t="s">
        <v>75</v>
      </c>
      <c r="B64" s="4">
        <v>4761</v>
      </c>
      <c r="C64" s="6">
        <v>0.88</v>
      </c>
    </row>
    <row r="65" spans="1:3" x14ac:dyDescent="0.25">
      <c r="A65" s="4" t="s">
        <v>76</v>
      </c>
      <c r="B65" s="4">
        <v>4770</v>
      </c>
      <c r="C65" s="6">
        <v>0.79</v>
      </c>
    </row>
    <row r="66" spans="1:3" x14ac:dyDescent="0.25">
      <c r="A66" s="4" t="s">
        <v>77</v>
      </c>
      <c r="B66" s="4">
        <v>4889</v>
      </c>
      <c r="C66" s="6">
        <v>1.04</v>
      </c>
    </row>
    <row r="67" spans="1:3" x14ac:dyDescent="0.25">
      <c r="A67" s="4" t="s">
        <v>78</v>
      </c>
      <c r="B67" s="4">
        <v>4680</v>
      </c>
      <c r="C67" s="6">
        <v>0.68</v>
      </c>
    </row>
    <row r="68" spans="1:3" x14ac:dyDescent="0.25">
      <c r="A68" s="4" t="s">
        <v>79</v>
      </c>
      <c r="B68" s="4">
        <v>4793</v>
      </c>
      <c r="C68" s="6">
        <v>0.92</v>
      </c>
    </row>
    <row r="69" spans="1:3" x14ac:dyDescent="0.25">
      <c r="A69" s="4" t="s">
        <v>80</v>
      </c>
      <c r="B69" s="4">
        <v>4110</v>
      </c>
      <c r="C69" s="6">
        <v>0.48</v>
      </c>
    </row>
    <row r="70" spans="1:3" x14ac:dyDescent="0.25">
      <c r="A70" s="4" t="s">
        <v>81</v>
      </c>
      <c r="B70" s="4">
        <v>4062</v>
      </c>
      <c r="C70" s="6">
        <v>0.42</v>
      </c>
    </row>
    <row r="71" spans="1:3" x14ac:dyDescent="0.25">
      <c r="A71" s="2" t="s">
        <v>82</v>
      </c>
      <c r="B71" s="2">
        <v>5263</v>
      </c>
      <c r="C71" s="3">
        <v>0.7</v>
      </c>
    </row>
    <row r="72" spans="1:3" x14ac:dyDescent="0.25">
      <c r="A72" s="4" t="s">
        <v>83</v>
      </c>
      <c r="B72" s="5">
        <v>4777</v>
      </c>
      <c r="C72" s="6">
        <v>0.65</v>
      </c>
    </row>
    <row r="73" spans="1:3" x14ac:dyDescent="0.25">
      <c r="A73" s="4" t="s">
        <v>84</v>
      </c>
      <c r="B73" s="5">
        <v>4626</v>
      </c>
      <c r="C73" s="6">
        <v>0.56999999999999995</v>
      </c>
    </row>
    <row r="74" spans="1:3" x14ac:dyDescent="0.25">
      <c r="A74" s="4" t="s">
        <v>49</v>
      </c>
      <c r="B74" s="5">
        <v>4700</v>
      </c>
      <c r="C74" s="6">
        <v>0.52</v>
      </c>
    </row>
    <row r="75" spans="1:3" x14ac:dyDescent="0.25">
      <c r="A75" s="4" t="s">
        <v>85</v>
      </c>
      <c r="B75" s="4">
        <v>4564</v>
      </c>
      <c r="C75" s="6">
        <v>0.88</v>
      </c>
    </row>
    <row r="76" spans="1:3" x14ac:dyDescent="0.25">
      <c r="A76" s="4" t="s">
        <v>86</v>
      </c>
      <c r="B76" s="4">
        <v>5150</v>
      </c>
      <c r="C76" s="6">
        <v>0.47</v>
      </c>
    </row>
    <row r="77" spans="1:3" x14ac:dyDescent="0.25">
      <c r="A77" s="4" t="s">
        <v>87</v>
      </c>
      <c r="B77" s="4">
        <v>4827</v>
      </c>
      <c r="C77" s="6">
        <v>0.42</v>
      </c>
    </row>
    <row r="78" spans="1:3" x14ac:dyDescent="0.25">
      <c r="A78" s="4" t="s">
        <v>88</v>
      </c>
      <c r="B78" s="5">
        <v>4926</v>
      </c>
      <c r="C78" s="6">
        <v>0.5</v>
      </c>
    </row>
    <row r="79" spans="1:3" x14ac:dyDescent="0.25">
      <c r="A79" s="4" t="s">
        <v>89</v>
      </c>
      <c r="B79" s="5">
        <v>4695</v>
      </c>
      <c r="C79" s="6">
        <f>0.43^1</f>
        <v>0.43</v>
      </c>
    </row>
    <row r="80" spans="1:3" x14ac:dyDescent="0.25">
      <c r="A80" s="4" t="s">
        <v>90</v>
      </c>
      <c r="B80" s="4">
        <v>4647</v>
      </c>
      <c r="C80" s="6">
        <v>0.72</v>
      </c>
    </row>
    <row r="81" spans="1:3" x14ac:dyDescent="0.25">
      <c r="A81" s="4" t="s">
        <v>91</v>
      </c>
      <c r="B81" s="5">
        <v>4744</v>
      </c>
      <c r="C81" s="6">
        <v>0.42</v>
      </c>
    </row>
    <row r="82" spans="1:3" x14ac:dyDescent="0.25">
      <c r="A82" s="4" t="s">
        <v>92</v>
      </c>
      <c r="B82" s="4">
        <v>4861</v>
      </c>
      <c r="C82" s="6">
        <v>0.81</v>
      </c>
    </row>
    <row r="83" spans="1:3" x14ac:dyDescent="0.25">
      <c r="A83" s="4" t="s">
        <v>93</v>
      </c>
      <c r="B83" s="4">
        <v>4987</v>
      </c>
      <c r="C83" s="6">
        <v>0.75</v>
      </c>
    </row>
    <row r="84" spans="1:3" x14ac:dyDescent="0.25">
      <c r="A84" s="4" t="s">
        <v>94</v>
      </c>
      <c r="B84" s="4">
        <v>4878</v>
      </c>
      <c r="C84" s="6">
        <v>0.9</v>
      </c>
    </row>
    <row r="85" spans="1:3" x14ac:dyDescent="0.25">
      <c r="A85" s="4" t="s">
        <v>95</v>
      </c>
      <c r="B85" s="5">
        <v>4779</v>
      </c>
      <c r="C85" s="6">
        <v>0.7</v>
      </c>
    </row>
    <row r="86" spans="1:3" x14ac:dyDescent="0.25">
      <c r="A86" s="4" t="s">
        <v>49</v>
      </c>
      <c r="B86" s="5">
        <v>4752</v>
      </c>
      <c r="C86" s="6">
        <v>0.2</v>
      </c>
    </row>
    <row r="87" spans="1:3" x14ac:dyDescent="0.25">
      <c r="A87" s="4" t="s">
        <v>96</v>
      </c>
      <c r="B87" s="5">
        <v>4953</v>
      </c>
      <c r="C87" s="6">
        <v>0.73</v>
      </c>
    </row>
    <row r="88" spans="1:3" x14ac:dyDescent="0.25">
      <c r="A88" s="4" t="s">
        <v>97</v>
      </c>
      <c r="B88" s="4">
        <v>4398</v>
      </c>
      <c r="C88" s="6">
        <v>0.63</v>
      </c>
    </row>
    <row r="89" spans="1:3" x14ac:dyDescent="0.25">
      <c r="A89" s="4" t="s">
        <v>98</v>
      </c>
      <c r="B89" s="5">
        <v>4736</v>
      </c>
      <c r="C89" s="6">
        <v>0.69</v>
      </c>
    </row>
    <row r="90" spans="1:3" x14ac:dyDescent="0.25">
      <c r="A90" s="4" t="s">
        <v>99</v>
      </c>
      <c r="B90" s="5">
        <v>4725</v>
      </c>
      <c r="C90" s="6">
        <v>0.66</v>
      </c>
    </row>
    <row r="91" spans="1:3" x14ac:dyDescent="0.25">
      <c r="A91" s="4" t="s">
        <v>100</v>
      </c>
      <c r="B91" s="4">
        <v>4626</v>
      </c>
      <c r="C91" s="6">
        <v>0.66</v>
      </c>
    </row>
    <row r="92" spans="1:3" x14ac:dyDescent="0.25">
      <c r="A92" s="4" t="s">
        <v>101</v>
      </c>
      <c r="B92" s="5">
        <v>4710</v>
      </c>
      <c r="C92" s="6">
        <v>0.69</v>
      </c>
    </row>
    <row r="93" spans="1:3" x14ac:dyDescent="0.25">
      <c r="A93" s="4" t="s">
        <v>102</v>
      </c>
      <c r="B93" s="4">
        <v>4334</v>
      </c>
      <c r="C93" s="6">
        <v>0.46</v>
      </c>
    </row>
    <row r="94" spans="1:3" x14ac:dyDescent="0.25">
      <c r="A94" s="4" t="s">
        <v>49</v>
      </c>
      <c r="B94" s="5">
        <v>4667</v>
      </c>
      <c r="C94" s="6">
        <v>0.47</v>
      </c>
    </row>
    <row r="95" spans="1:3" x14ac:dyDescent="0.25">
      <c r="A95" s="4" t="s">
        <v>103</v>
      </c>
      <c r="B95" s="5">
        <v>4740</v>
      </c>
      <c r="C95" s="6">
        <v>0.68</v>
      </c>
    </row>
    <row r="96" spans="1:3" x14ac:dyDescent="0.25">
      <c r="A96" s="4" t="s">
        <v>104</v>
      </c>
      <c r="B96" s="4">
        <v>4556</v>
      </c>
      <c r="C96" s="6">
        <v>0.4</v>
      </c>
    </row>
    <row r="97" spans="1:3" x14ac:dyDescent="0.25">
      <c r="A97" s="4" t="s">
        <v>105</v>
      </c>
      <c r="B97" s="5">
        <v>4849</v>
      </c>
      <c r="C97" s="6">
        <v>0.72</v>
      </c>
    </row>
    <row r="98" spans="1:3" x14ac:dyDescent="0.25">
      <c r="A98" s="4" t="s">
        <v>106</v>
      </c>
      <c r="B98" s="4">
        <v>4709</v>
      </c>
      <c r="C98" s="6">
        <v>0.59</v>
      </c>
    </row>
    <row r="99" spans="1:3" x14ac:dyDescent="0.25">
      <c r="A99" s="4" t="s">
        <v>107</v>
      </c>
      <c r="B99" s="4">
        <v>4627</v>
      </c>
      <c r="C99" s="6">
        <v>0.35</v>
      </c>
    </row>
    <row r="100" spans="1:3" x14ac:dyDescent="0.25">
      <c r="A100" s="4" t="s">
        <v>108</v>
      </c>
      <c r="B100" s="5">
        <v>4756</v>
      </c>
      <c r="C100" s="6">
        <v>0.72</v>
      </c>
    </row>
    <row r="101" spans="1:3" x14ac:dyDescent="0.25">
      <c r="A101" s="4" t="s">
        <v>109</v>
      </c>
      <c r="B101" s="5">
        <v>4816</v>
      </c>
      <c r="C101" s="6">
        <v>0.55000000000000004</v>
      </c>
    </row>
    <row r="102" spans="1:3" x14ac:dyDescent="0.25">
      <c r="A102" s="4" t="s">
        <v>110</v>
      </c>
      <c r="B102" s="5">
        <v>4755</v>
      </c>
      <c r="C102" s="6">
        <v>0.49</v>
      </c>
    </row>
    <row r="103" spans="1:3" x14ac:dyDescent="0.25">
      <c r="A103" s="4" t="s">
        <v>91</v>
      </c>
      <c r="B103" s="4">
        <v>4904</v>
      </c>
      <c r="C103" s="6">
        <v>0.97</v>
      </c>
    </row>
    <row r="104" spans="1:3" x14ac:dyDescent="0.25">
      <c r="A104" s="4" t="s">
        <v>111</v>
      </c>
      <c r="B104" s="5">
        <v>4760</v>
      </c>
      <c r="C104" s="6">
        <v>0.62</v>
      </c>
    </row>
    <row r="105" spans="1:3" x14ac:dyDescent="0.25">
      <c r="A105" s="4" t="s">
        <v>112</v>
      </c>
      <c r="B105" s="4">
        <v>4882</v>
      </c>
      <c r="C105" s="6">
        <v>0.87</v>
      </c>
    </row>
    <row r="106" spans="1:3" x14ac:dyDescent="0.25">
      <c r="A106" s="4" t="s">
        <v>113</v>
      </c>
      <c r="B106" s="5">
        <v>4823</v>
      </c>
      <c r="C106" s="6">
        <v>0.69</v>
      </c>
    </row>
    <row r="107" spans="1:3" x14ac:dyDescent="0.25">
      <c r="A107" s="4" t="s">
        <v>111</v>
      </c>
      <c r="B107" s="4">
        <v>4957</v>
      </c>
      <c r="C107" s="6">
        <v>1.05</v>
      </c>
    </row>
    <row r="108" spans="1:3" x14ac:dyDescent="0.25">
      <c r="A108" s="4" t="s">
        <v>114</v>
      </c>
      <c r="B108" s="4">
        <v>4667</v>
      </c>
      <c r="C108" s="6">
        <v>0.51</v>
      </c>
    </row>
    <row r="109" spans="1:3" x14ac:dyDescent="0.25">
      <c r="A109" s="4" t="s">
        <v>115</v>
      </c>
      <c r="B109" s="4">
        <v>4606</v>
      </c>
      <c r="C109" s="6">
        <v>0.44</v>
      </c>
    </row>
    <row r="110" spans="1:3" x14ac:dyDescent="0.25">
      <c r="A110" s="4" t="s">
        <v>116</v>
      </c>
      <c r="B110" s="7">
        <v>4574</v>
      </c>
      <c r="C110" s="6">
        <v>0.5</v>
      </c>
    </row>
    <row r="111" spans="1:3" x14ac:dyDescent="0.25">
      <c r="A111" s="4" t="s">
        <v>117</v>
      </c>
      <c r="B111" s="5">
        <v>4736</v>
      </c>
      <c r="C111" s="6">
        <v>0.56999999999999995</v>
      </c>
    </row>
    <row r="112" spans="1:3" x14ac:dyDescent="0.25">
      <c r="A112" s="4" t="s">
        <v>49</v>
      </c>
      <c r="B112" s="5">
        <v>4680</v>
      </c>
      <c r="C112" s="6">
        <v>0.4</v>
      </c>
    </row>
    <row r="113" spans="1:3" x14ac:dyDescent="0.25">
      <c r="A113" s="4" t="s">
        <v>118</v>
      </c>
      <c r="B113" s="5">
        <v>4713</v>
      </c>
      <c r="C113" s="6">
        <v>0.49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Teor_umidade</vt:lpstr>
      <vt:lpstr>Densidade</vt:lpstr>
      <vt:lpstr>Analise_elementar</vt:lpstr>
      <vt:lpstr>Composicao_quimica</vt:lpstr>
      <vt:lpstr>Analise_imediata</vt:lpstr>
      <vt:lpstr>PCxDb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 Homczinski</dc:creator>
  <cp:lastModifiedBy>Bell Homczinski</cp:lastModifiedBy>
  <dcterms:created xsi:type="dcterms:W3CDTF">2022-07-20T00:00:15Z</dcterms:created>
  <dcterms:modified xsi:type="dcterms:W3CDTF">2022-07-30T16:49:09Z</dcterms:modified>
</cp:coreProperties>
</file>