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8" firstSheet="2" activeTab="8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Диаграмма1" sheetId="12" r:id="rId4"/>
    <sheet name="Расчет прос. эф. по эксп. знач." sheetId="6" r:id="rId5"/>
    <sheet name="Диаграмма2" sheetId="14" r:id="rId6"/>
    <sheet name="С реальными коэффициентами" sheetId="11" r:id="rId7"/>
    <sheet name="График коэфф." sheetId="4" r:id="rId8"/>
    <sheet name="График диф. эфф." sheetId="5" r:id="rId9"/>
    <sheet name="Лист1" sheetId="13" r:id="rId10"/>
  </sheets>
  <calcPr calcId="125725"/>
</workbook>
</file>

<file path=xl/calcChain.xml><?xml version="1.0" encoding="utf-8"?>
<calcChain xmlns="http://schemas.openxmlformats.org/spreadsheetml/2006/main">
  <c r="AA6" i="11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5"/>
  <c r="AA5" i="6" l="1"/>
  <c r="AA6"/>
  <c r="Y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F12" i="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AA29"/>
  <c r="AB8"/>
  <c r="AB12"/>
  <c r="AB16"/>
  <c r="AB20"/>
  <c r="AB24"/>
  <c r="AB28"/>
  <c r="AA7"/>
  <c r="AA11"/>
  <c r="AA15"/>
  <c r="AA19"/>
  <c r="AA23"/>
  <c r="AA27"/>
  <c r="AA26" l="1"/>
  <c r="AA22"/>
  <c r="AA18"/>
  <c r="AA14"/>
  <c r="AA10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<sst xmlns="http://schemas.openxmlformats.org/spreadsheetml/2006/main" count="287" uniqueCount="197">
  <si>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</si>
  <si>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</si>
  <si>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</si>
  <si>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</si>
  <si>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</si>
  <si>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</si>
  <si>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</si>
  <si>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</si>
  <si>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</si>
  <si>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</si>
  <si>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</si>
  <si>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</si>
  <si>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</si>
  <si>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</si>
  <si>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</si>
  <si>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</si>
  <si>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</si>
  <si>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</si>
  <si>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</si>
  <si>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</si>
  <si>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</si>
  <si>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</si>
  <si>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</si>
  <si>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</si>
  <si>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</si>
  <si>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</si>
  <si>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</si>
  <si>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</si>
  <si>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</si>
  <si>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</si>
  <si>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</si>
  <si>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</si>
  <si>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</si>
  <si>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</si>
  <si>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</si>
  <si>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</si>
  <si>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</si>
  <si>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</si>
  <si>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</si>
  <si>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</si>
  <si>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</si>
  <si>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</si>
  <si>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</si>
  <si>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</si>
  <si>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</si>
  <si>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</si>
  <si>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</si>
  <si>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</si>
  <si>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</si>
  <si>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</si>
  <si>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</si>
  <si>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</si>
  <si>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</si>
  <si>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</si>
  <si>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</si>
  <si>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</si>
  <si>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</si>
  <si>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</si>
  <si>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</si>
  <si>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</si>
  <si>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</si>
  <si>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</si>
  <si>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</si>
  <si>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</si>
  <si>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</si>
  <si>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</si>
  <si>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</si>
  <si>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</si>
  <si>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</si>
  <si>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</si>
  <si>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</si>
  <si>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</si>
  <si>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</si>
  <si>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</si>
  <si>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</si>
  <si>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</si>
  <si>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</si>
  <si>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</si>
  <si>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</si>
  <si>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</si>
  <si>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</si>
  <si>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</si>
  <si>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</si>
  <si>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</si>
  <si>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</si>
  <si>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</si>
  <si>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</si>
  <si>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</si>
  <si>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</si>
  <si>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</si>
  <si>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</si>
  <si>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</si>
  <si>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</si>
  <si>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</si>
  <si>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</si>
  <si>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</si>
  <si>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</si>
  <si>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</si>
  <si>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</si>
  <si>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</si>
  <si>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</si>
  <si>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</si>
  <si>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</si>
  <si>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</si>
  <si>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</si>
  <si>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</si>
  <si>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</si>
  <si>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</si>
  <si>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</si>
  <si>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</si>
  <si>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</si>
  <si>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</si>
  <si>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</si>
  <si>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</si>
  <si>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</si>
  <si>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</si>
  <si>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</si>
  <si>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</si>
  <si>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</si>
  <si>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</si>
  <si>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</si>
  <si>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</si>
  <si>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</si>
  <si>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</si>
  <si>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</si>
  <si>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</si>
  <si>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</si>
  <si>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</si>
  <si>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</si>
  <si>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</si>
  <si>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</si>
  <si>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</si>
  <si>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</si>
  <si>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</si>
  <si>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</si>
  <si>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</si>
  <si>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</si>
  <si>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</si>
  <si>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</si>
  <si>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</si>
  <si>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</si>
  <si>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</si>
  <si>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</si>
  <si>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</si>
  <si>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</si>
  <si>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</si>
  <si>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</si>
  <si>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</si>
  <si>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</si>
  <si>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</si>
  <si>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</si>
  <si>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</si>
  <si>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</si>
  <si>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</si>
  <si>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</si>
  <si>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</si>
  <si>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</si>
  <si>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</si>
  <si>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</si>
  <si>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</si>
  <si>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</si>
  <si>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</si>
  <si>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</si>
  <si>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</si>
  <si>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</si>
  <si>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</si>
  <si>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</si>
  <si>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</si>
  <si>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</si>
  <si>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</si>
  <si>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</si>
  <si>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</si>
  <si>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</si>
  <si>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</si>
  <si>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</si>
  <si>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</si>
  <si>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</si>
  <si>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</si>
  <si>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</si>
  <si>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</si>
  <si>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</si>
  <si>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</si>
  <si>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</si>
  <si>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</si>
  <si>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</si>
  <si>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</si>
  <si>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</si>
  <si>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</si>
  <si>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</si>
  <si>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</si>
  <si>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</si>
  <si>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</si>
  <si>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</si>
  <si>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</si>
  <si>
    <t>из</t>
  </si>
  <si>
    <t>Differ</t>
  </si>
  <si>
    <t>Полином</t>
  </si>
</sst>
</file>

<file path=xl/styles.xml><?xml version="1.0" encoding="utf-8"?>
<styleSheet xmlns="http://schemas.openxmlformats.org/spreadsheetml/2006/main">
  <numFmts count="1">
    <numFmt numFmtId="164" formatCode="0.000"/>
  </numFmts>
  <fonts count="40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1"/>
      <color rgb="FF006100"/>
      <name val="Times New Roman"/>
      <family val="2"/>
      <charset val="204"/>
    </font>
    <font>
      <sz val="11"/>
      <color rgb="FF9C0006"/>
      <name val="Times New Roman"/>
      <family val="2"/>
      <charset val="204"/>
    </font>
    <font>
      <sz val="11"/>
      <color rgb="FF9C6500"/>
      <name val="Times New Roman"/>
      <family val="2"/>
      <charset val="204"/>
    </font>
    <font>
      <sz val="11"/>
      <color rgb="FF3F3F76"/>
      <name val="Times New Roman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rgb="FFFA7D00"/>
      <name val="Times New Roman"/>
      <family val="2"/>
      <charset val="204"/>
    </font>
    <font>
      <sz val="11"/>
      <color rgb="FFFA7D00"/>
      <name val="Times New Roman"/>
      <family val="2"/>
      <charset val="204"/>
    </font>
    <font>
      <b/>
      <sz val="11"/>
      <color theme="0"/>
      <name val="Times New Roman"/>
      <family val="2"/>
      <charset val="204"/>
    </font>
    <font>
      <sz val="11"/>
      <color rgb="FFFF0000"/>
      <name val="Times New Roman"/>
      <family val="2"/>
      <charset val="204"/>
    </font>
    <font>
      <i/>
      <sz val="11"/>
      <color rgb="FF7F7F7F"/>
      <name val="Times New Roman"/>
      <family val="2"/>
      <charset val="204"/>
    </font>
    <font>
      <b/>
      <sz val="11"/>
      <color theme="1"/>
      <name val="Times New Roman"/>
      <family val="2"/>
      <charset val="204"/>
    </font>
    <font>
      <sz val="11"/>
      <color theme="0"/>
      <name val="Times New Roman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3">
    <xf numFmtId="0" fontId="0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6" applyNumberFormat="0" applyAlignment="0" applyProtection="0"/>
    <xf numFmtId="0" fontId="17" fillId="6" borderId="7" applyNumberFormat="0" applyAlignment="0" applyProtection="0"/>
    <xf numFmtId="0" fontId="18" fillId="6" borderId="6" applyNumberFormat="0" applyAlignment="0" applyProtection="0"/>
    <xf numFmtId="0" fontId="19" fillId="0" borderId="8" applyNumberFormat="0" applyFill="0" applyAlignment="0" applyProtection="0"/>
    <xf numFmtId="0" fontId="20" fillId="7" borderId="9" applyNumberFormat="0" applyAlignment="0" applyProtection="0"/>
    <xf numFmtId="0" fontId="21" fillId="0" borderId="0" applyNumberFormat="0" applyFill="0" applyBorder="0" applyAlignment="0" applyProtection="0"/>
    <xf numFmtId="0" fontId="8" fillId="8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3" borderId="0" applyNumberFormat="0" applyBorder="0" applyAlignment="0" applyProtection="0"/>
    <xf numFmtId="0" fontId="30" fillId="4" borderId="0" applyNumberFormat="0" applyBorder="0" applyAlignment="0" applyProtection="0"/>
    <xf numFmtId="0" fontId="31" fillId="5" borderId="6" applyNumberFormat="0" applyAlignment="0" applyProtection="0"/>
    <xf numFmtId="0" fontId="32" fillId="6" borderId="7" applyNumberFormat="0" applyAlignment="0" applyProtection="0"/>
    <xf numFmtId="0" fontId="33" fillId="6" borderId="6" applyNumberFormat="0" applyAlignment="0" applyProtection="0"/>
    <xf numFmtId="0" fontId="34" fillId="0" borderId="8" applyNumberFormat="0" applyFill="0" applyAlignment="0" applyProtection="0"/>
    <xf numFmtId="0" fontId="35" fillId="7" borderId="9" applyNumberFormat="0" applyAlignment="0" applyProtection="0"/>
    <xf numFmtId="0" fontId="36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9" fillId="32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3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23" fillId="33" borderId="0" xfId="0" applyFont="1" applyFill="1"/>
    <xf numFmtId="0" fontId="0" fillId="33" borderId="1" xfId="0" applyFill="1" applyBorder="1"/>
    <xf numFmtId="11" fontId="0" fillId="33" borderId="1" xfId="0" applyNumberFormat="1" applyFill="1" applyBorder="1"/>
    <xf numFmtId="2" fontId="0" fillId="33" borderId="1" xfId="0" applyNumberFormat="1" applyFont="1" applyFill="1" applyBorder="1"/>
    <xf numFmtId="2" fontId="0" fillId="33" borderId="1" xfId="0" applyNumberFormat="1" applyFill="1" applyBorder="1"/>
    <xf numFmtId="0" fontId="0" fillId="33" borderId="0" xfId="0" applyFill="1"/>
    <xf numFmtId="0" fontId="0" fillId="33" borderId="13" xfId="0" applyFill="1" applyBorder="1"/>
    <xf numFmtId="21" fontId="0" fillId="33" borderId="1" xfId="0" applyNumberFormat="1" applyFill="1" applyBorder="1"/>
    <xf numFmtId="0" fontId="23" fillId="34" borderId="0" xfId="0" applyFont="1" applyFill="1"/>
    <xf numFmtId="0" fontId="0" fillId="34" borderId="1" xfId="0" applyFill="1" applyBorder="1"/>
    <xf numFmtId="11" fontId="0" fillId="34" borderId="1" xfId="0" applyNumberFormat="1" applyFill="1" applyBorder="1"/>
    <xf numFmtId="2" fontId="0" fillId="34" borderId="1" xfId="0" applyNumberFormat="1" applyFont="1" applyFill="1" applyBorder="1"/>
    <xf numFmtId="2" fontId="0" fillId="34" borderId="1" xfId="0" applyNumberFormat="1" applyFill="1" applyBorder="1"/>
    <xf numFmtId="0" fontId="0" fillId="34" borderId="0" xfId="0" applyFill="1"/>
    <xf numFmtId="0" fontId="0" fillId="34" borderId="13" xfId="0" applyFill="1" applyBorder="1"/>
    <xf numFmtId="0" fontId="23" fillId="35" borderId="0" xfId="0" applyFont="1" applyFill="1"/>
    <xf numFmtId="0" fontId="0" fillId="35" borderId="1" xfId="0" applyFill="1" applyBorder="1"/>
    <xf numFmtId="11" fontId="0" fillId="35" borderId="1" xfId="0" applyNumberFormat="1" applyFill="1" applyBorder="1"/>
    <xf numFmtId="2" fontId="0" fillId="35" borderId="1" xfId="0" applyNumberFormat="1" applyFont="1" applyFill="1" applyBorder="1"/>
    <xf numFmtId="2" fontId="0" fillId="35" borderId="1" xfId="0" applyNumberFormat="1" applyFill="1" applyBorder="1"/>
    <xf numFmtId="0" fontId="0" fillId="35" borderId="0" xfId="0" applyFill="1"/>
    <xf numFmtId="0" fontId="0" fillId="35" borderId="13" xfId="0" applyFill="1" applyBorder="1"/>
    <xf numFmtId="0" fontId="23" fillId="36" borderId="0" xfId="0" applyFont="1" applyFill="1"/>
    <xf numFmtId="0" fontId="0" fillId="36" borderId="1" xfId="0" applyFill="1" applyBorder="1"/>
    <xf numFmtId="11" fontId="0" fillId="36" borderId="1" xfId="0" applyNumberFormat="1" applyFill="1" applyBorder="1"/>
    <xf numFmtId="2" fontId="0" fillId="36" borderId="1" xfId="0" applyNumberFormat="1" applyFont="1" applyFill="1" applyBorder="1"/>
    <xf numFmtId="2" fontId="0" fillId="36" borderId="1" xfId="0" applyNumberFormat="1" applyFill="1" applyBorder="1"/>
    <xf numFmtId="0" fontId="0" fillId="36" borderId="0" xfId="0" applyFill="1"/>
    <xf numFmtId="0" fontId="0" fillId="36" borderId="13" xfId="0" applyFill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38" borderId="0" xfId="0" applyFont="1" applyFill="1"/>
    <xf numFmtId="0" fontId="0" fillId="38" borderId="1" xfId="0" applyFill="1" applyBorder="1"/>
    <xf numFmtId="11" fontId="0" fillId="38" borderId="1" xfId="0" applyNumberFormat="1" applyFill="1" applyBorder="1"/>
    <xf numFmtId="2" fontId="0" fillId="38" borderId="1" xfId="0" applyNumberFormat="1" applyFont="1" applyFill="1" applyBorder="1"/>
    <xf numFmtId="2" fontId="0" fillId="38" borderId="1" xfId="0" applyNumberFormat="1" applyFill="1" applyBorder="1"/>
    <xf numFmtId="0" fontId="0" fillId="38" borderId="0" xfId="0" applyFill="1"/>
    <xf numFmtId="0" fontId="0" fillId="38" borderId="13" xfId="0" applyFill="1" applyBorder="1"/>
    <xf numFmtId="0" fontId="1" fillId="0" borderId="0" xfId="42"/>
    <xf numFmtId="164" fontId="1" fillId="0" borderId="0" xfId="42" applyNumberFormat="1"/>
    <xf numFmtId="0" fontId="1" fillId="37" borderId="0" xfId="42" applyFill="1"/>
  </cellXfs>
  <cellStyles count="83">
    <cellStyle name="20% - Акцент1" xfId="19" builtinId="30" customBuiltin="1"/>
    <cellStyle name="20% - Акцент1 2" xfId="60"/>
    <cellStyle name="20% - Акцент2" xfId="23" builtinId="34" customBuiltin="1"/>
    <cellStyle name="20% - Акцент2 2" xfId="64"/>
    <cellStyle name="20% - Акцент3" xfId="27" builtinId="38" customBuiltin="1"/>
    <cellStyle name="20% - Акцент3 2" xfId="68"/>
    <cellStyle name="20% - Акцент4" xfId="31" builtinId="42" customBuiltin="1"/>
    <cellStyle name="20% - Акцент4 2" xfId="72"/>
    <cellStyle name="20% - Акцент5" xfId="35" builtinId="46" customBuiltin="1"/>
    <cellStyle name="20% - Акцент5 2" xfId="76"/>
    <cellStyle name="20% - Акцент6" xfId="39" builtinId="50" customBuiltin="1"/>
    <cellStyle name="20% - Акцент6 2" xfId="80"/>
    <cellStyle name="40% - Акцент1" xfId="20" builtinId="31" customBuiltin="1"/>
    <cellStyle name="40% - Акцент1 2" xfId="61"/>
    <cellStyle name="40% - Акцент2" xfId="24" builtinId="35" customBuiltin="1"/>
    <cellStyle name="40% - Акцент2 2" xfId="65"/>
    <cellStyle name="40% - Акцент3" xfId="28" builtinId="39" customBuiltin="1"/>
    <cellStyle name="40% - Акцент3 2" xfId="69"/>
    <cellStyle name="40% - Акцент4" xfId="32" builtinId="43" customBuiltin="1"/>
    <cellStyle name="40% - Акцент4 2" xfId="73"/>
    <cellStyle name="40% - Акцент5" xfId="36" builtinId="47" customBuiltin="1"/>
    <cellStyle name="40% - Акцент5 2" xfId="77"/>
    <cellStyle name="40% - Акцент6" xfId="40" builtinId="51" customBuiltin="1"/>
    <cellStyle name="40% - Акцент6 2" xfId="81"/>
    <cellStyle name="60% - Акцент1" xfId="21" builtinId="32" customBuiltin="1"/>
    <cellStyle name="60% - Акцент1 2" xfId="62"/>
    <cellStyle name="60% - Акцент2" xfId="25" builtinId="36" customBuiltin="1"/>
    <cellStyle name="60% - Акцент2 2" xfId="66"/>
    <cellStyle name="60% - Акцент3" xfId="29" builtinId="40" customBuiltin="1"/>
    <cellStyle name="60% - Акцент3 2" xfId="70"/>
    <cellStyle name="60% - Акцент4" xfId="33" builtinId="44" customBuiltin="1"/>
    <cellStyle name="60% - Акцент4 2" xfId="74"/>
    <cellStyle name="60% - Акцент5" xfId="37" builtinId="48" customBuiltin="1"/>
    <cellStyle name="60% - Акцент5 2" xfId="78"/>
    <cellStyle name="60% - Акцент6" xfId="41" builtinId="52" customBuiltin="1"/>
    <cellStyle name="60% - Акцент6 2" xfId="82"/>
    <cellStyle name="Акцент1" xfId="18" builtinId="29" customBuiltin="1"/>
    <cellStyle name="Акцент1 2" xfId="59"/>
    <cellStyle name="Акцент2" xfId="22" builtinId="33" customBuiltin="1"/>
    <cellStyle name="Акцент2 2" xfId="63"/>
    <cellStyle name="Акцент3" xfId="26" builtinId="37" customBuiltin="1"/>
    <cellStyle name="Акцент3 2" xfId="67"/>
    <cellStyle name="Акцент4" xfId="30" builtinId="41" customBuiltin="1"/>
    <cellStyle name="Акцент4 2" xfId="71"/>
    <cellStyle name="Акцент5" xfId="34" builtinId="45" customBuiltin="1"/>
    <cellStyle name="Акцент5 2" xfId="75"/>
    <cellStyle name="Акцент6" xfId="38" builtinId="49" customBuiltin="1"/>
    <cellStyle name="Акцент6 2" xfId="79"/>
    <cellStyle name="Ввод " xfId="9" builtinId="20" customBuiltin="1"/>
    <cellStyle name="Ввод  2" xfId="50"/>
    <cellStyle name="Вывод" xfId="10" builtinId="21" customBuiltin="1"/>
    <cellStyle name="Вывод 2" xfId="51"/>
    <cellStyle name="Вычисление" xfId="11" builtinId="22" customBuiltin="1"/>
    <cellStyle name="Вычисление 2" xfId="52"/>
    <cellStyle name="Заголовок 1" xfId="2" builtinId="16" customBuiltin="1"/>
    <cellStyle name="Заголовок 1 2" xfId="43"/>
    <cellStyle name="Заголовок 2" xfId="3" builtinId="17" customBuiltin="1"/>
    <cellStyle name="Заголовок 2 2" xfId="44"/>
    <cellStyle name="Заголовок 3" xfId="4" builtinId="18" customBuiltin="1"/>
    <cellStyle name="Заголовок 3 2" xfId="45"/>
    <cellStyle name="Заголовок 4" xfId="5" builtinId="19" customBuiltin="1"/>
    <cellStyle name="Заголовок 4 2" xfId="46"/>
    <cellStyle name="Итог" xfId="17" builtinId="25" customBuiltin="1"/>
    <cellStyle name="Итог 2" xfId="58"/>
    <cellStyle name="Контрольная ячейка" xfId="13" builtinId="23" customBuiltin="1"/>
    <cellStyle name="Контрольная ячейка 2" xfId="54"/>
    <cellStyle name="Название" xfId="1" builtinId="15" customBuiltin="1"/>
    <cellStyle name="Нейтральный" xfId="8" builtinId="28" customBuiltin="1"/>
    <cellStyle name="Нейтральный 2" xfId="49"/>
    <cellStyle name="Обычный" xfId="0" builtinId="0"/>
    <cellStyle name="Обычный 2" xfId="42"/>
    <cellStyle name="Плохой" xfId="7" builtinId="27" customBuiltin="1"/>
    <cellStyle name="Плохой 2" xfId="48"/>
    <cellStyle name="Пояснение" xfId="16" builtinId="53" customBuiltin="1"/>
    <cellStyle name="Пояснение 2" xfId="57"/>
    <cellStyle name="Примечание" xfId="15" builtinId="10" customBuiltin="1"/>
    <cellStyle name="Примечание 2" xfId="56"/>
    <cellStyle name="Связанная ячейка" xfId="12" builtinId="24" customBuiltin="1"/>
    <cellStyle name="Связанная ячейка 2" xfId="53"/>
    <cellStyle name="Текст предупреждения" xfId="14" builtinId="11" customBuiltin="1"/>
    <cellStyle name="Текст предупреждения 2" xfId="55"/>
    <cellStyle name="Хороший" xfId="6" builtinId="26" customBuiltin="1"/>
    <cellStyle name="Хороший 2" xfId="47"/>
  </cellStyles>
  <dxfs count="0"/>
  <tableStyles count="0" defaultTableStyle="TableStyleMedium9" defaultPivotStyle="PivotStyleLight16"/>
  <colors>
    <mruColors>
      <color rgb="FF9900FF"/>
      <color rgb="FF00CC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35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axId val="108765568"/>
        <c:axId val="108767104"/>
      </c:scatterChart>
      <c:valAx>
        <c:axId val="108765568"/>
        <c:scaling>
          <c:orientation val="minMax"/>
        </c:scaling>
        <c:axPos val="b"/>
        <c:numFmt formatCode="General" sourceLinked="1"/>
        <c:tickLblPos val="nextTo"/>
        <c:crossAx val="108767104"/>
        <c:crosses val="autoZero"/>
        <c:crossBetween val="midCat"/>
      </c:valAx>
      <c:valAx>
        <c:axId val="108767104"/>
        <c:scaling>
          <c:orientation val="minMax"/>
        </c:scaling>
        <c:axPos val="l"/>
        <c:majorGridlines/>
        <c:numFmt formatCode="General" sourceLinked="1"/>
        <c:tickLblPos val="nextTo"/>
        <c:crossAx val="10876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213639756024089"/>
          <c:y val="8.4857119876069517E-2"/>
          <c:w val="0.5848576462188807"/>
          <c:h val="0.84549493421324962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63"/>
                  <c:y val="-1.47860163312918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1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6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75"/>
                  <c:y val="0.2775040099154279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110072960"/>
        <c:axId val="110074496"/>
      </c:scatterChart>
      <c:valAx>
        <c:axId val="110072960"/>
        <c:scaling>
          <c:orientation val="minMax"/>
        </c:scaling>
        <c:axPos val="b"/>
        <c:numFmt formatCode="General" sourceLinked="1"/>
        <c:tickLblPos val="nextTo"/>
        <c:crossAx val="110074496"/>
        <c:crosses val="autoZero"/>
        <c:crossBetween val="midCat"/>
      </c:valAx>
      <c:valAx>
        <c:axId val="110074496"/>
        <c:scaling>
          <c:orientation val="minMax"/>
        </c:scaling>
        <c:axPos val="l"/>
        <c:majorGridlines/>
        <c:numFmt formatCode="General" sourceLinked="1"/>
        <c:tickLblPos val="nextTo"/>
        <c:crossAx val="1100729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0503949536140937E-2"/>
          <c:y val="5.9932629878755056E-2"/>
          <c:w val="0.65537493970771554"/>
          <c:h val="0.80483577204671275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/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2140764563072871"/>
                  <c:y val="-0.23590020095280281"/>
                </c:manualLayout>
              </c:layout>
              <c:tx>
                <c:rich>
                  <a:bodyPr/>
                  <a:lstStyle/>
                  <a:p>
                    <a:pPr>
                      <a:defRPr sz="2400"/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 sz="2400"/>
                    </a:pPr>
                    <a:r>
                      <a:rPr lang="en-US" baseline="0"/>
                      <a:t>
R² = 8.76625035834963000000E-01</a:t>
                    </a:r>
                    <a:endParaRPr lang="en-US"/>
                  </a:p>
                </c:rich>
              </c:tx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коэффициентами'!$Z$5:$Z$29</c:f>
              <c:numCache>
                <c:formatCode>General</c:formatCode>
                <c:ptCount val="25"/>
                <c:pt idx="0">
                  <c:v>1.36615792509918</c:v>
                </c:pt>
                <c:pt idx="1">
                  <c:v>1.42640242531984</c:v>
                </c:pt>
                <c:pt idx="2">
                  <c:v>1.86139022750312</c:v>
                </c:pt>
                <c:pt idx="3">
                  <c:v>1.5926314313674101</c:v>
                </c:pt>
                <c:pt idx="4">
                  <c:v>1.8614741688707699</c:v>
                </c:pt>
                <c:pt idx="5">
                  <c:v>2.4078821824185801</c:v>
                </c:pt>
                <c:pt idx="6">
                  <c:v>2.4195359210757199</c:v>
                </c:pt>
                <c:pt idx="7">
                  <c:v>2.3124361120074002</c:v>
                </c:pt>
                <c:pt idx="8">
                  <c:v>2.48999849649995</c:v>
                </c:pt>
                <c:pt idx="9">
                  <c:v>2.84260374065886</c:v>
                </c:pt>
                <c:pt idx="10">
                  <c:v>2.7240795837465401</c:v>
                </c:pt>
                <c:pt idx="11">
                  <c:v>3.00144154422104</c:v>
                </c:pt>
                <c:pt idx="12">
                  <c:v>3.0670397013829502</c:v>
                </c:pt>
                <c:pt idx="13">
                  <c:v>2.8034281489528903</c:v>
                </c:pt>
                <c:pt idx="14">
                  <c:v>3.0673995878175502</c:v>
                </c:pt>
                <c:pt idx="15">
                  <c:v>2.7291543239462603</c:v>
                </c:pt>
                <c:pt idx="16">
                  <c:v>3.6569794970074101</c:v>
                </c:pt>
                <c:pt idx="17">
                  <c:v>3.5362784163974399</c:v>
                </c:pt>
                <c:pt idx="18">
                  <c:v>3.3668510067337598</c:v>
                </c:pt>
                <c:pt idx="19">
                  <c:v>3.1805841521933402</c:v>
                </c:pt>
                <c:pt idx="20">
                  <c:v>2.9802362800657298</c:v>
                </c:pt>
                <c:pt idx="21">
                  <c:v>3.2205324145570202</c:v>
                </c:pt>
                <c:pt idx="22">
                  <c:v>2.6161207944545497</c:v>
                </c:pt>
                <c:pt idx="23">
                  <c:v>2.2370151217206398</c:v>
                </c:pt>
                <c:pt idx="24">
                  <c:v>1.5217148458502199</c:v>
                </c:pt>
              </c:numCache>
            </c:numRef>
          </c:yVal>
          <c:smooth val="1"/>
        </c:ser>
        <c:axId val="52205440"/>
        <c:axId val="52206976"/>
      </c:scatterChart>
      <c:valAx>
        <c:axId val="52205440"/>
        <c:scaling>
          <c:orientation val="minMax"/>
        </c:scaling>
        <c:axPos val="b"/>
        <c:numFmt formatCode="General" sourceLinked="1"/>
        <c:tickLblPos val="nextTo"/>
        <c:crossAx val="52206976"/>
        <c:crosses val="autoZero"/>
        <c:crossBetween val="midCat"/>
      </c:valAx>
      <c:valAx>
        <c:axId val="52206976"/>
        <c:scaling>
          <c:orientation val="minMax"/>
        </c:scaling>
        <c:axPos val="l"/>
        <c:majorGridlines/>
        <c:numFmt formatCode="General" sourceLinked="1"/>
        <c:tickLblPos val="nextTo"/>
        <c:crossAx val="522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16057479688559"/>
          <c:y val="0.53689141084085146"/>
          <c:w val="0.1817704186409741"/>
          <c:h val="0.15109900638815094"/>
        </c:manualLayout>
      </c:layout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408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-1.5324620736547241E-3</c:v>
                </c:pt>
                <c:pt idx="1">
                  <c:v>-5.8718203910720045E-4</c:v>
                </c:pt>
                <c:pt idx="2">
                  <c:v>-1.3145155125166418E-3</c:v>
                </c:pt>
                <c:pt idx="3">
                  <c:v>-5.0838377037589388E-4</c:v>
                </c:pt>
                <c:pt idx="4">
                  <c:v>-9.354639668050132E-4</c:v>
                </c:pt>
                <c:pt idx="5">
                  <c:v>-1.1321371992057355E-3</c:v>
                </c:pt>
                <c:pt idx="6">
                  <c:v>-1.9937739682123366E-3</c:v>
                </c:pt>
                <c:pt idx="7">
                  <c:v>-1.5945749933614997E-3</c:v>
                </c:pt>
                <c:pt idx="8">
                  <c:v>7.6187851552611541E-5</c:v>
                </c:pt>
                <c:pt idx="9">
                  <c:v>-1.2508386691851936E-3</c:v>
                </c:pt>
                <c:pt idx="10">
                  <c:v>-5.8957091088923587E-4</c:v>
                </c:pt>
                <c:pt idx="11">
                  <c:v>-4.8337949408301857E-4</c:v>
                </c:pt>
                <c:pt idx="12">
                  <c:v>-4.5430029494162829E-4</c:v>
                </c:pt>
                <c:pt idx="13">
                  <c:v>-6.064342437864989E-4</c:v>
                </c:pt>
                <c:pt idx="14">
                  <c:v>-9.6480213543396573E-5</c:v>
                </c:pt>
                <c:pt idx="15">
                  <c:v>-1.0451400225728736E-3</c:v>
                </c:pt>
                <c:pt idx="16">
                  <c:v>-1.7671525615566689E-4</c:v>
                </c:pt>
                <c:pt idx="17">
                  <c:v>-1.7660540865972277E-4</c:v>
                </c:pt>
                <c:pt idx="18">
                  <c:v>-3.4510760985043598E-4</c:v>
                </c:pt>
                <c:pt idx="19">
                  <c:v>-4.9053823602230402E-4</c:v>
                </c:pt>
                <c:pt idx="20">
                  <c:v>6.5121279733550277E-5</c:v>
                </c:pt>
                <c:pt idx="21">
                  <c:v>-3.2076179198281801E-4</c:v>
                </c:pt>
                <c:pt idx="22">
                  <c:v>-5.6016429892169518E-5</c:v>
                </c:pt>
                <c:pt idx="23">
                  <c:v>1.2562506560449178E-3</c:v>
                </c:pt>
                <c:pt idx="24">
                  <c:v>2.6125254747091241E-3</c:v>
                </c:pt>
              </c:numCache>
            </c:numRef>
          </c:yVal>
          <c:smooth val="1"/>
        </c:ser>
        <c:axId val="110249088"/>
        <c:axId val="110251392"/>
      </c:scatterChart>
      <c:valAx>
        <c:axId val="110249088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88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10251392"/>
        <c:crossesAt val="-5.0000000000000105E-3"/>
        <c:crossBetween val="midCat"/>
      </c:valAx>
      <c:valAx>
        <c:axId val="110251392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69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102490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57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0"/>
          <c:order val="1"/>
          <c:tx>
            <c:v>С ПЭ по ПРОКЕРУ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6"/>
          <c:order val="2"/>
          <c:tx>
            <c:v>С ПЭ по ДИФФЕРУ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коэффициентами'!$AA$5:$AA$29</c:f>
              <c:numCache>
                <c:formatCode>General</c:formatCode>
                <c:ptCount val="25"/>
                <c:pt idx="0">
                  <c:v>1.4053398841586522</c:v>
                </c:pt>
                <c:pt idx="1">
                  <c:v>1.4288404710189178</c:v>
                </c:pt>
                <c:pt idx="2">
                  <c:v>1.5973031259427466</c:v>
                </c:pt>
                <c:pt idx="3">
                  <c:v>1.8045493139135851</c:v>
                </c:pt>
                <c:pt idx="4">
                  <c:v>2.039274679081823</c:v>
                </c:pt>
                <c:pt idx="5">
                  <c:v>2.2189610539349993</c:v>
                </c:pt>
                <c:pt idx="6">
                  <c:v>2.359060997601889</c:v>
                </c:pt>
                <c:pt idx="7">
                  <c:v>2.4877732036187994</c:v>
                </c:pt>
                <c:pt idx="8">
                  <c:v>3.034261438139739</c:v>
                </c:pt>
                <c:pt idx="9">
                  <c:v>3.1136999443070654</c:v>
                </c:pt>
                <c:pt idx="10">
                  <c:v>2.7426835244621253</c:v>
                </c:pt>
                <c:pt idx="11">
                  <c:v>2.7952354531311792</c:v>
                </c:pt>
                <c:pt idx="12">
                  <c:v>2.8465538828354924</c:v>
                </c:pt>
                <c:pt idx="13">
                  <c:v>2.9014932697510845</c:v>
                </c:pt>
                <c:pt idx="14">
                  <c:v>2.969541829050192</c:v>
                </c:pt>
                <c:pt idx="15">
                  <c:v>3.0385390017782101</c:v>
                </c:pt>
                <c:pt idx="16">
                  <c:v>3.1035688015870115</c:v>
                </c:pt>
                <c:pt idx="17">
                  <c:v>3.2152239773908282</c:v>
                </c:pt>
                <c:pt idx="18">
                  <c:v>3.2643290339705495</c:v>
                </c:pt>
                <c:pt idx="19">
                  <c:v>3.2478683276516009</c:v>
                </c:pt>
                <c:pt idx="20">
                  <c:v>3.1805146610008657</c:v>
                </c:pt>
                <c:pt idx="21">
                  <c:v>3.0266408130024085</c:v>
                </c:pt>
                <c:pt idx="22">
                  <c:v>2.7346511185536886</c:v>
                </c:pt>
                <c:pt idx="23">
                  <c:v>2.2328599596907526</c:v>
                </c:pt>
                <c:pt idx="24">
                  <c:v>1.5006003129472041</c:v>
                </c:pt>
              </c:numCache>
            </c:numRef>
          </c:yVal>
          <c:smooth val="1"/>
        </c:ser>
        <c:axId val="110004096"/>
        <c:axId val="110005632"/>
      </c:scatterChart>
      <c:valAx>
        <c:axId val="110004096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44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10005632"/>
        <c:crosses val="autoZero"/>
        <c:crossBetween val="midCat"/>
        <c:majorUnit val="10"/>
        <c:minorUnit val="2"/>
      </c:valAx>
      <c:valAx>
        <c:axId val="110005632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78E-2"/>
              <c:y val="0.32308858388393952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11000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891984302871825"/>
          <c:y val="0.65441085398444065"/>
          <c:w val="0.28180972381663577"/>
          <c:h val="0.15719272701194187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ru-RU"/>
        </a:p>
      </c:tx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5278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1" workbookViewId="0">
      <selection activeCell="P15" sqref="P15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67" t="s">
        <v>46</v>
      </c>
      <c r="C2" s="67" t="s">
        <v>47</v>
      </c>
      <c r="D2" s="67" t="s">
        <v>48</v>
      </c>
      <c r="E2" s="67" t="s">
        <v>49</v>
      </c>
      <c r="F2" s="67" t="s">
        <v>50</v>
      </c>
      <c r="G2" s="67" t="s">
        <v>51</v>
      </c>
      <c r="H2" s="67" t="s">
        <v>52</v>
      </c>
      <c r="I2" s="69" t="s">
        <v>0</v>
      </c>
      <c r="J2" s="70"/>
      <c r="K2" s="67" t="s">
        <v>53</v>
      </c>
      <c r="L2" s="67" t="s">
        <v>54</v>
      </c>
      <c r="M2" s="67" t="s">
        <v>55</v>
      </c>
      <c r="N2" s="67" t="s">
        <v>57</v>
      </c>
      <c r="O2" s="69" t="s">
        <v>58</v>
      </c>
      <c r="P2" s="70"/>
      <c r="Q2" s="69" t="s">
        <v>181</v>
      </c>
      <c r="R2" s="70"/>
      <c r="S2" s="67" t="s">
        <v>59</v>
      </c>
      <c r="T2" s="67" t="s">
        <v>60</v>
      </c>
      <c r="W2" s="6"/>
    </row>
    <row r="3" spans="2:23" ht="15.75" thickBot="1">
      <c r="B3" s="68"/>
      <c r="C3" s="68"/>
      <c r="D3" s="68"/>
      <c r="E3" s="68"/>
      <c r="F3" s="68"/>
      <c r="G3" s="68"/>
      <c r="H3" s="68"/>
      <c r="I3" s="26" t="s">
        <v>183</v>
      </c>
      <c r="J3" s="27" t="s">
        <v>184</v>
      </c>
      <c r="K3" s="68"/>
      <c r="L3" s="68"/>
      <c r="M3" s="68"/>
      <c r="N3" s="68"/>
      <c r="O3" s="28" t="s">
        <v>185</v>
      </c>
      <c r="P3" s="28" t="s">
        <v>186</v>
      </c>
      <c r="Q3" s="28" t="s">
        <v>185</v>
      </c>
      <c r="R3" s="28" t="s">
        <v>186</v>
      </c>
      <c r="S3" s="68"/>
      <c r="T3" s="68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  <mergeCell ref="G2:G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69" t="s">
        <v>187</v>
      </c>
      <c r="B2" s="70"/>
      <c r="C2" s="67" t="s">
        <v>3</v>
      </c>
      <c r="D2" s="67" t="s">
        <v>5</v>
      </c>
      <c r="E2" s="67" t="s">
        <v>4</v>
      </c>
    </row>
    <row r="3" spans="1:11" ht="15.75" thickBot="1">
      <c r="A3" s="26" t="s">
        <v>188</v>
      </c>
      <c r="B3" s="26" t="s">
        <v>182</v>
      </c>
      <c r="C3" s="68"/>
      <c r="D3" s="68"/>
      <c r="E3" s="68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topLeftCell="A20" workbookViewId="0">
      <selection activeCell="S16" sqref="S16"/>
    </sheetView>
  </sheetViews>
  <sheetFormatPr defaultRowHeight="15"/>
  <cols>
    <col min="2" max="2" width="13.42578125" customWidth="1"/>
  </cols>
  <sheetData>
    <row r="1" spans="1:6">
      <c r="A1" s="1" t="s">
        <v>2</v>
      </c>
      <c r="B1" s="1" t="s">
        <v>3</v>
      </c>
    </row>
    <row r="2" spans="1:6">
      <c r="A2" s="7">
        <v>100</v>
      </c>
      <c r="B2" s="7" t="s">
        <v>1</v>
      </c>
    </row>
    <row r="3" spans="1:6">
      <c r="A3" s="7">
        <v>98</v>
      </c>
      <c r="B3" s="7">
        <v>0.21</v>
      </c>
      <c r="C3">
        <f>(A2+A3)/2</f>
        <v>99</v>
      </c>
    </row>
    <row r="4" spans="1:6">
      <c r="A4" s="7">
        <v>96</v>
      </c>
      <c r="B4" s="7">
        <v>0.37</v>
      </c>
      <c r="C4">
        <f t="shared" ref="C4:C50" si="0">(A3+A4)/2</f>
        <v>97</v>
      </c>
    </row>
    <row r="5" spans="1:6">
      <c r="A5" s="7">
        <v>94</v>
      </c>
      <c r="B5" s="7">
        <v>0.54</v>
      </c>
      <c r="C5">
        <f t="shared" si="0"/>
        <v>95</v>
      </c>
    </row>
    <row r="6" spans="1:6">
      <c r="A6" s="7">
        <v>92</v>
      </c>
      <c r="B6" s="7">
        <v>0.72</v>
      </c>
      <c r="C6">
        <f t="shared" si="0"/>
        <v>93</v>
      </c>
    </row>
    <row r="7" spans="1:6">
      <c r="A7" s="7">
        <v>90</v>
      </c>
      <c r="B7" s="7">
        <v>0.89</v>
      </c>
      <c r="C7">
        <f t="shared" si="0"/>
        <v>91</v>
      </c>
    </row>
    <row r="8" spans="1:6">
      <c r="A8" s="7">
        <v>88</v>
      </c>
      <c r="B8" s="7">
        <v>1.06</v>
      </c>
      <c r="C8">
        <f t="shared" si="0"/>
        <v>89</v>
      </c>
    </row>
    <row r="9" spans="1:6">
      <c r="A9" s="7">
        <v>86</v>
      </c>
      <c r="B9" s="7">
        <v>1.21</v>
      </c>
      <c r="C9">
        <f t="shared" si="0"/>
        <v>87</v>
      </c>
    </row>
    <row r="10" spans="1:6">
      <c r="A10" s="7">
        <v>84</v>
      </c>
      <c r="B10" s="7">
        <v>1.39</v>
      </c>
      <c r="C10">
        <f t="shared" si="0"/>
        <v>85</v>
      </c>
    </row>
    <row r="11" spans="1:6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>
      <c r="A36" s="7">
        <v>32</v>
      </c>
      <c r="B36" s="7">
        <v>3.24</v>
      </c>
      <c r="C36">
        <f t="shared" si="0"/>
        <v>33</v>
      </c>
    </row>
    <row r="37" spans="1:6">
      <c r="A37" s="7">
        <v>30</v>
      </c>
      <c r="B37" s="7">
        <v>3.2</v>
      </c>
      <c r="C37">
        <f t="shared" si="0"/>
        <v>31</v>
      </c>
    </row>
    <row r="38" spans="1:6">
      <c r="A38" s="7">
        <v>28</v>
      </c>
      <c r="B38" s="7">
        <v>3.15</v>
      </c>
      <c r="C38">
        <f t="shared" si="0"/>
        <v>29</v>
      </c>
    </row>
    <row r="39" spans="1:6">
      <c r="A39" s="7">
        <v>26</v>
      </c>
      <c r="B39" s="7">
        <v>3.08</v>
      </c>
      <c r="C39">
        <f t="shared" si="0"/>
        <v>27</v>
      </c>
    </row>
    <row r="40" spans="1:6">
      <c r="A40" s="7">
        <v>24</v>
      </c>
      <c r="B40" s="7">
        <v>2.99</v>
      </c>
      <c r="C40">
        <f t="shared" si="0"/>
        <v>25</v>
      </c>
    </row>
    <row r="41" spans="1:6">
      <c r="A41" s="7">
        <v>22</v>
      </c>
      <c r="B41" s="7">
        <v>2.87</v>
      </c>
      <c r="C41">
        <f t="shared" si="0"/>
        <v>23</v>
      </c>
    </row>
    <row r="42" spans="1:6">
      <c r="A42" s="7">
        <v>20</v>
      </c>
      <c r="B42" s="7">
        <v>2.72</v>
      </c>
      <c r="C42">
        <f t="shared" si="0"/>
        <v>21</v>
      </c>
    </row>
    <row r="43" spans="1:6">
      <c r="A43" s="7">
        <v>18</v>
      </c>
      <c r="B43" s="7">
        <v>2.5499999999999998</v>
      </c>
      <c r="C43">
        <f t="shared" si="0"/>
        <v>19</v>
      </c>
    </row>
    <row r="44" spans="1:6">
      <c r="A44" s="7">
        <v>16</v>
      </c>
      <c r="B44" s="7">
        <v>2.34</v>
      </c>
      <c r="C44">
        <f t="shared" si="0"/>
        <v>17</v>
      </c>
    </row>
    <row r="45" spans="1:6">
      <c r="A45" s="7">
        <v>14</v>
      </c>
      <c r="B45" s="7">
        <v>2.11</v>
      </c>
      <c r="C45">
        <f t="shared" si="0"/>
        <v>15</v>
      </c>
    </row>
    <row r="46" spans="1:6">
      <c r="A46" s="7">
        <v>12</v>
      </c>
      <c r="B46" s="7">
        <v>1.87</v>
      </c>
      <c r="C46">
        <f t="shared" si="0"/>
        <v>13</v>
      </c>
    </row>
    <row r="47" spans="1:6">
      <c r="A47" s="7">
        <v>10</v>
      </c>
      <c r="B47" s="7">
        <v>1.6</v>
      </c>
      <c r="C47">
        <f t="shared" si="0"/>
        <v>11</v>
      </c>
    </row>
    <row r="48" spans="1:6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9"/>
  <sheetViews>
    <sheetView topLeftCell="L1" workbookViewId="0">
      <selection activeCell="Z5" sqref="Z5:Z27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9" ht="15.75" thickBot="1"/>
    <row r="2" spans="1:29" ht="15.75" thickBot="1">
      <c r="B2" s="71" t="s">
        <v>6</v>
      </c>
      <c r="C2" s="71" t="s">
        <v>7</v>
      </c>
      <c r="D2" s="71" t="s">
        <v>8</v>
      </c>
      <c r="E2" s="71" t="s">
        <v>9</v>
      </c>
      <c r="F2" s="71" t="s">
        <v>10</v>
      </c>
      <c r="G2" s="71" t="s">
        <v>11</v>
      </c>
      <c r="H2" s="71" t="s">
        <v>12</v>
      </c>
      <c r="I2" s="71" t="s">
        <v>13</v>
      </c>
      <c r="J2" s="71" t="s">
        <v>14</v>
      </c>
      <c r="K2" s="73" t="s">
        <v>15</v>
      </c>
      <c r="L2" s="73"/>
      <c r="M2" s="71" t="s">
        <v>16</v>
      </c>
      <c r="N2" s="71" t="s">
        <v>17</v>
      </c>
      <c r="O2" s="71" t="s">
        <v>18</v>
      </c>
      <c r="P2" s="71" t="s">
        <v>19</v>
      </c>
      <c r="Q2" s="71" t="s">
        <v>20</v>
      </c>
      <c r="R2" s="71" t="s">
        <v>21</v>
      </c>
      <c r="S2" s="71" t="s">
        <v>22</v>
      </c>
      <c r="T2" s="71" t="s">
        <v>23</v>
      </c>
      <c r="U2" s="71" t="s">
        <v>24</v>
      </c>
      <c r="V2" s="71" t="s">
        <v>25</v>
      </c>
      <c r="Y2" s="74" t="s">
        <v>189</v>
      </c>
      <c r="Z2" s="74" t="s">
        <v>190</v>
      </c>
      <c r="AA2" s="67" t="s">
        <v>5</v>
      </c>
      <c r="AB2" s="67" t="s">
        <v>4</v>
      </c>
    </row>
    <row r="3" spans="1:29" ht="15.75" thickBot="1">
      <c r="B3" s="72"/>
      <c r="C3" s="72"/>
      <c r="D3" s="72"/>
      <c r="E3" s="72"/>
      <c r="F3" s="72"/>
      <c r="G3" s="72"/>
      <c r="H3" s="72"/>
      <c r="I3" s="72"/>
      <c r="J3" s="72"/>
      <c r="K3" s="31" t="s">
        <v>182</v>
      </c>
      <c r="L3" s="31" t="s">
        <v>188</v>
      </c>
      <c r="M3" s="72"/>
      <c r="N3" s="72"/>
      <c r="O3" s="72"/>
      <c r="P3" s="72"/>
      <c r="Q3" s="72"/>
      <c r="R3" s="72"/>
      <c r="S3" s="72"/>
      <c r="T3" s="72"/>
      <c r="U3" s="72"/>
      <c r="V3" s="72"/>
      <c r="Y3" s="75"/>
      <c r="Z3" s="75"/>
      <c r="AA3" s="68"/>
      <c r="AB3" s="68"/>
    </row>
    <row r="4" spans="1:29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>(C4/$C$4)*(T4/$T$4)*(1+0.01*($H$4-H4))</f>
        <v>1</v>
      </c>
      <c r="Z4" s="19">
        <f>(D4/$D$4)*(T4/$T$4)*(1+0.01*($H$4-H4))</f>
        <v>1</v>
      </c>
      <c r="AA4" s="19"/>
      <c r="AB4" s="24" t="s">
        <v>1</v>
      </c>
    </row>
    <row r="5" spans="1:29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0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9">
        <f t="shared" ref="Y5:Y29" si="1">(C5/$C$4)*(T5/$T$4)*(1+0.01*($H$4-H5))</f>
        <v>1.0183895448838567</v>
      </c>
      <c r="Z5" s="16">
        <f t="shared" ref="Z5:Z29" si="2">(D5/$D$4)*($T$4/T5)*(1+0.01*($H$4-H5))</f>
        <v>1.0101431144591084</v>
      </c>
      <c r="AA5" s="32">
        <f>(Y5-Y4)/(L5-L4)</f>
        <v>-1.5324620736547241E-3</v>
      </c>
      <c r="AB5" s="32">
        <f t="shared" ref="AB5:AB29" si="3">(Z5-Z4)/(L5-L4)</f>
        <v>-8.4525953825903555E-4</v>
      </c>
    </row>
    <row r="6" spans="1:29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0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9">
        <f t="shared" si="1"/>
        <v>1.0266115613864553</v>
      </c>
      <c r="Z6" s="16">
        <f t="shared" si="2"/>
        <v>1.0221611169038758</v>
      </c>
      <c r="AA6" s="32">
        <f>(Y6-Y5)/(L6-L5)</f>
        <v>-5.8718203910720045E-4</v>
      </c>
      <c r="AB6" s="32">
        <f t="shared" si="3"/>
        <v>-8.5827548257578026E-4</v>
      </c>
    </row>
    <row r="7" spans="1:29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0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9">
        <f t="shared" si="1"/>
        <v>1.0397534302228404</v>
      </c>
      <c r="Z7" s="16">
        <f t="shared" si="2"/>
        <v>1.0322815299184402</v>
      </c>
      <c r="AA7" s="32">
        <f t="shared" ref="AA7:AA29" si="4">(Y7-Y6)/(L7-L6)</f>
        <v>-1.3145155125166418E-3</v>
      </c>
      <c r="AB7" s="32">
        <f t="shared" si="3"/>
        <v>-1.0122943750502079E-3</v>
      </c>
    </row>
    <row r="8" spans="1:29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0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9">
        <f t="shared" si="1"/>
        <v>1.0458540354673511</v>
      </c>
      <c r="Z8" s="16">
        <f t="shared" si="2"/>
        <v>1.0428439363404074</v>
      </c>
      <c r="AA8" s="32">
        <f t="shared" si="4"/>
        <v>-5.0838377037589388E-4</v>
      </c>
      <c r="AB8" s="32">
        <f t="shared" si="3"/>
        <v>-8.8020053516392938E-4</v>
      </c>
    </row>
    <row r="9" spans="1:29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0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9">
        <f t="shared" si="1"/>
        <v>1.0570796030690113</v>
      </c>
      <c r="Z9" s="16">
        <f t="shared" si="2"/>
        <v>1.0557355442938408</v>
      </c>
      <c r="AA9" s="32">
        <f t="shared" si="4"/>
        <v>-9.354639668050132E-4</v>
      </c>
      <c r="AB9" s="32">
        <f t="shared" si="3"/>
        <v>-1.0743006627861134E-3</v>
      </c>
    </row>
    <row r="10" spans="1:29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0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9">
        <f t="shared" si="1"/>
        <v>1.0661395310056552</v>
      </c>
      <c r="Z10" s="16">
        <f t="shared" si="2"/>
        <v>1.0655077587088304</v>
      </c>
      <c r="AA10" s="32">
        <f t="shared" si="4"/>
        <v>-1.1321371992057355E-3</v>
      </c>
      <c r="AB10" s="32">
        <f t="shared" si="3"/>
        <v>-1.221145194000582E-3</v>
      </c>
    </row>
    <row r="11" spans="1:29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0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9">
        <f t="shared" si="1"/>
        <v>1.086072286252858</v>
      </c>
      <c r="Z11" s="16">
        <f t="shared" si="2"/>
        <v>1.0751065808496021</v>
      </c>
      <c r="AA11" s="32">
        <f t="shared" si="4"/>
        <v>-1.9937739682123366E-3</v>
      </c>
      <c r="AB11" s="32">
        <f t="shared" si="3"/>
        <v>-9.6012224463832728E-4</v>
      </c>
    </row>
    <row r="12" spans="1:29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0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9">
        <f t="shared" si="1"/>
        <v>1.1020200294052147</v>
      </c>
      <c r="Z12" s="16">
        <f t="shared" si="2"/>
        <v>1.0846123490628081</v>
      </c>
      <c r="AA12" s="32">
        <f t="shared" si="4"/>
        <v>-1.5945749933614997E-3</v>
      </c>
      <c r="AB12" s="32">
        <f t="shared" si="3"/>
        <v>-9.5045801406884488E-4</v>
      </c>
    </row>
    <row r="13" spans="1:29" s="43" customFormat="1">
      <c r="A13" s="38">
        <v>10</v>
      </c>
      <c r="B13" s="39">
        <v>15905855.5</v>
      </c>
      <c r="C13" s="40">
        <v>8.1693999999999994E-5</v>
      </c>
      <c r="D13" s="40">
        <v>8.1625999999999994E-5</v>
      </c>
      <c r="E13" s="39">
        <v>1.7783E-3</v>
      </c>
      <c r="F13" s="39">
        <v>1.7780999999999999E-3</v>
      </c>
      <c r="G13" s="39">
        <v>16.629000000000001</v>
      </c>
      <c r="H13" s="39">
        <v>293.01</v>
      </c>
      <c r="I13" s="39">
        <v>315.83999999999997</v>
      </c>
      <c r="J13" s="41">
        <v>6.8402000000000003</v>
      </c>
      <c r="K13" s="42">
        <f t="shared" si="0"/>
        <v>56.64</v>
      </c>
      <c r="L13" s="41">
        <v>212.4</v>
      </c>
      <c r="M13" s="41">
        <v>103.04</v>
      </c>
      <c r="N13" s="39">
        <v>103.04</v>
      </c>
      <c r="O13" s="39">
        <v>7.1082000000000001</v>
      </c>
      <c r="P13" s="41">
        <v>2.8555999999999999</v>
      </c>
      <c r="Q13" s="41">
        <v>5.4465000000000003</v>
      </c>
      <c r="R13" s="41">
        <v>3.5781999999999998</v>
      </c>
      <c r="S13" s="39">
        <v>90700</v>
      </c>
      <c r="T13" s="39">
        <v>2381.6</v>
      </c>
      <c r="U13" s="39">
        <v>65.028000000000006</v>
      </c>
      <c r="V13" s="39">
        <v>-20.702999999999999</v>
      </c>
      <c r="Y13" s="44">
        <f t="shared" si="1"/>
        <v>1.1011057751865834</v>
      </c>
      <c r="Z13" s="39">
        <f t="shared" si="2"/>
        <v>1.0962479830912495</v>
      </c>
      <c r="AA13" s="39">
        <f t="shared" si="4"/>
        <v>7.6187851552611541E-5</v>
      </c>
      <c r="AB13" s="39">
        <f t="shared" si="3"/>
        <v>-9.6963616903678052E-4</v>
      </c>
    </row>
    <row r="14" spans="1:29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0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9">
        <f t="shared" si="1"/>
        <v>1.1136157254267718</v>
      </c>
      <c r="Z14" s="16">
        <f t="shared" si="2"/>
        <v>1.1036878881533254</v>
      </c>
      <c r="AA14" s="32">
        <f t="shared" si="4"/>
        <v>-1.2508386691851936E-3</v>
      </c>
      <c r="AB14" s="32">
        <f t="shared" si="3"/>
        <v>-7.4389751901771529E-4</v>
      </c>
      <c r="AC14" t="s">
        <v>194</v>
      </c>
    </row>
    <row r="15" spans="1:29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0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9">
        <f t="shared" si="1"/>
        <v>1.1195099606083869</v>
      </c>
      <c r="Z15" s="16">
        <f t="shared" si="2"/>
        <v>1.1122875219350818</v>
      </c>
      <c r="AA15" s="32">
        <f t="shared" si="4"/>
        <v>-5.8957091088923587E-4</v>
      </c>
      <c r="AB15" s="32">
        <f t="shared" si="3"/>
        <v>-8.6017842278133844E-4</v>
      </c>
    </row>
    <row r="16" spans="1:29" s="51" customFormat="1">
      <c r="A16" s="46">
        <v>13</v>
      </c>
      <c r="B16" s="47">
        <v>15906379.5</v>
      </c>
      <c r="C16" s="48">
        <v>8.3399000000000006E-5</v>
      </c>
      <c r="D16" s="48">
        <v>8.3486000000000007E-5</v>
      </c>
      <c r="E16" s="47">
        <v>1.8546999999999999E-3</v>
      </c>
      <c r="F16" s="47">
        <v>1.8197000000000001E-3</v>
      </c>
      <c r="G16" s="47">
        <v>16.63</v>
      </c>
      <c r="H16" s="47">
        <v>293.05</v>
      </c>
      <c r="I16" s="47">
        <v>315.89</v>
      </c>
      <c r="J16" s="49">
        <v>6.8391999999999999</v>
      </c>
      <c r="K16" s="50">
        <f t="shared" si="0"/>
        <v>48.64</v>
      </c>
      <c r="L16" s="49">
        <v>182.4</v>
      </c>
      <c r="M16" s="49">
        <v>103.04</v>
      </c>
      <c r="N16" s="47">
        <v>103.04</v>
      </c>
      <c r="O16" s="47">
        <v>7.1266999999999996</v>
      </c>
      <c r="P16" s="49">
        <v>2.8540999999999999</v>
      </c>
      <c r="Q16" s="49">
        <v>5.3765999999999998</v>
      </c>
      <c r="R16" s="49">
        <v>3.5674999999999999</v>
      </c>
      <c r="S16" s="47">
        <v>90735</v>
      </c>
      <c r="T16" s="47">
        <v>2383.1</v>
      </c>
      <c r="U16" s="47">
        <v>65.225999999999999</v>
      </c>
      <c r="V16" s="47">
        <v>-24.024000000000001</v>
      </c>
      <c r="Y16" s="52">
        <f t="shared" si="1"/>
        <v>1.1243443597735847</v>
      </c>
      <c r="Z16" s="47">
        <f t="shared" si="2"/>
        <v>1.1200739039039829</v>
      </c>
      <c r="AA16" s="47">
        <f t="shared" si="4"/>
        <v>-4.8337949408301857E-4</v>
      </c>
      <c r="AB16" s="47">
        <f t="shared" si="3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0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9">
        <f t="shared" si="1"/>
        <v>1.1288879305983697</v>
      </c>
      <c r="Z17" s="16">
        <f t="shared" si="2"/>
        <v>1.1263309001246264</v>
      </c>
      <c r="AA17" s="32">
        <f t="shared" si="4"/>
        <v>-4.5430029494162829E-4</v>
      </c>
      <c r="AB17" s="32">
        <f t="shared" si="3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0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9">
        <f t="shared" si="1"/>
        <v>1.1349507569506252</v>
      </c>
      <c r="Z18" s="16">
        <f t="shared" si="2"/>
        <v>1.1326568095064833</v>
      </c>
      <c r="AA18" s="32">
        <f t="shared" si="4"/>
        <v>-6.064342437864989E-4</v>
      </c>
      <c r="AB18" s="32">
        <f t="shared" si="3"/>
        <v>-6.3274912546705086E-4</v>
      </c>
    </row>
    <row r="19" spans="1:28" s="58" customFormat="1">
      <c r="A19" s="53">
        <v>16</v>
      </c>
      <c r="B19" s="54">
        <v>15906980.300000001</v>
      </c>
      <c r="C19" s="55">
        <v>8.4426999999999997E-5</v>
      </c>
      <c r="D19" s="55">
        <v>8.4688E-5</v>
      </c>
      <c r="E19" s="54">
        <v>1.7887000000000001E-3</v>
      </c>
      <c r="F19" s="54">
        <v>1.8680000000000001E-3</v>
      </c>
      <c r="G19" s="54">
        <v>16.632999999999999</v>
      </c>
      <c r="H19" s="54">
        <v>293.02</v>
      </c>
      <c r="I19" s="54">
        <v>315.81</v>
      </c>
      <c r="J19" s="56">
        <v>6.8372000000000002</v>
      </c>
      <c r="K19" s="57">
        <f t="shared" si="0"/>
        <v>40.106999999999999</v>
      </c>
      <c r="L19" s="56">
        <v>150.40125</v>
      </c>
      <c r="M19" s="54">
        <v>103.04</v>
      </c>
      <c r="N19" s="54">
        <v>103.04</v>
      </c>
      <c r="O19" s="54">
        <v>7.1483999999999996</v>
      </c>
      <c r="P19" s="56">
        <v>2.8481999999999998</v>
      </c>
      <c r="Q19" s="56">
        <v>5.3037999999999998</v>
      </c>
      <c r="R19" s="54">
        <v>3.556</v>
      </c>
      <c r="S19" s="54">
        <v>90694</v>
      </c>
      <c r="T19" s="54">
        <v>2378</v>
      </c>
      <c r="U19" s="54">
        <v>65.075999999999993</v>
      </c>
      <c r="V19" s="54">
        <v>-25.433</v>
      </c>
      <c r="Y19" s="59">
        <f t="shared" si="1"/>
        <v>1.136108519513146</v>
      </c>
      <c r="Z19" s="54">
        <f t="shared" si="2"/>
        <v>1.1389789335788625</v>
      </c>
      <c r="AA19" s="54">
        <f t="shared" si="4"/>
        <v>-9.6480213543396573E-5</v>
      </c>
      <c r="AB19" s="54">
        <f t="shared" si="3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0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9">
        <f t="shared" si="1"/>
        <v>1.1444722525437854</v>
      </c>
      <c r="Z20" s="16">
        <f t="shared" si="2"/>
        <v>1.1425998853218826</v>
      </c>
      <c r="AA20" s="32">
        <f t="shared" si="4"/>
        <v>-1.0451400225728736E-3</v>
      </c>
      <c r="AB20" s="32">
        <f t="shared" si="3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0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9">
        <f t="shared" si="1"/>
        <v>1.1462389633172017</v>
      </c>
      <c r="Z21" s="16">
        <f t="shared" si="2"/>
        <v>1.1463065787622815</v>
      </c>
      <c r="AA21" s="32">
        <f t="shared" si="4"/>
        <v>-1.7671525615566689E-4</v>
      </c>
      <c r="AB21" s="32">
        <f t="shared" si="3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0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9">
        <f t="shared" si="1"/>
        <v>1.150477493125035</v>
      </c>
      <c r="Z22" s="16">
        <f t="shared" si="2"/>
        <v>1.1529118882030123</v>
      </c>
      <c r="AA22" s="32">
        <f t="shared" si="4"/>
        <v>-1.7660540865972277E-4</v>
      </c>
      <c r="AB22" s="32">
        <f t="shared" si="3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0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9">
        <f t="shared" si="1"/>
        <v>1.1532392167728631</v>
      </c>
      <c r="Z23" s="16">
        <f t="shared" si="2"/>
        <v>1.1548332482640706</v>
      </c>
      <c r="AA23" s="32">
        <f t="shared" si="4"/>
        <v>-3.4510760985043598E-4</v>
      </c>
      <c r="AB23" s="32">
        <f t="shared" si="3"/>
        <v>-2.400949779516852E-4</v>
      </c>
    </row>
    <row r="24" spans="1:28" s="65" customFormat="1">
      <c r="A24" s="60">
        <v>21</v>
      </c>
      <c r="B24" s="61">
        <v>15908288.1</v>
      </c>
      <c r="C24" s="62">
        <v>8.5863000000000001E-5</v>
      </c>
      <c r="D24" s="62">
        <v>8.6083999999999998E-5</v>
      </c>
      <c r="E24" s="61">
        <v>1.4609E-3</v>
      </c>
      <c r="F24" s="61">
        <v>1.4848999999999999E-3</v>
      </c>
      <c r="G24" s="61">
        <v>16.623999999999999</v>
      </c>
      <c r="H24" s="61">
        <v>293.02999999999997</v>
      </c>
      <c r="I24" s="61">
        <v>315.81</v>
      </c>
      <c r="J24" s="63">
        <v>6.8388999999999998</v>
      </c>
      <c r="K24" s="64">
        <f t="shared" si="0"/>
        <v>24.64</v>
      </c>
      <c r="L24" s="61">
        <v>92.4</v>
      </c>
      <c r="M24" s="61">
        <v>103.04</v>
      </c>
      <c r="N24" s="61">
        <v>103.04</v>
      </c>
      <c r="O24" s="61">
        <v>7.1410999999999998</v>
      </c>
      <c r="P24" s="63">
        <v>2.8492000000000002</v>
      </c>
      <c r="Q24" s="63">
        <v>5.1901999999999999</v>
      </c>
      <c r="R24" s="63">
        <v>3.5446</v>
      </c>
      <c r="S24" s="61">
        <v>90752</v>
      </c>
      <c r="T24" s="61">
        <v>2381.8000000000002</v>
      </c>
      <c r="U24" s="61">
        <v>65.171999999999997</v>
      </c>
      <c r="V24" s="61">
        <v>-21.39</v>
      </c>
      <c r="Y24" s="66">
        <f t="shared" si="1"/>
        <v>1.1571629094882465</v>
      </c>
      <c r="Z24" s="61">
        <f t="shared" si="2"/>
        <v>1.1557911366172173</v>
      </c>
      <c r="AA24" s="61">
        <f t="shared" si="4"/>
        <v>-4.9053823602230402E-4</v>
      </c>
      <c r="AB24" s="61">
        <f t="shared" si="3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0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9">
        <f t="shared" si="1"/>
        <v>1.1565116152893113</v>
      </c>
      <c r="Z25" s="16">
        <f t="shared" si="2"/>
        <v>1.1562599214418137</v>
      </c>
      <c r="AA25" s="32">
        <f t="shared" si="4"/>
        <v>6.5121279733550277E-5</v>
      </c>
      <c r="AB25" s="32">
        <f t="shared" si="3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0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9">
        <f t="shared" si="1"/>
        <v>1.1597184313046596</v>
      </c>
      <c r="Z26" s="16">
        <f t="shared" si="2"/>
        <v>1.1578648140782186</v>
      </c>
      <c r="AA26" s="32">
        <f t="shared" si="4"/>
        <v>-3.2076179198281801E-4</v>
      </c>
      <c r="AB26" s="32">
        <f t="shared" si="3"/>
        <v>-1.6052939598949266E-4</v>
      </c>
    </row>
    <row r="27" spans="1:28" s="81" customFormat="1">
      <c r="A27" s="76">
        <v>24</v>
      </c>
      <c r="B27" s="77">
        <v>15908906.6</v>
      </c>
      <c r="C27" s="78">
        <v>8.6154000000000002E-5</v>
      </c>
      <c r="D27" s="78">
        <v>8.6180999999999994E-5</v>
      </c>
      <c r="E27" s="77">
        <v>1.356E-3</v>
      </c>
      <c r="F27" s="77">
        <v>1.4571E-3</v>
      </c>
      <c r="G27" s="77">
        <v>16.626000000000001</v>
      </c>
      <c r="H27" s="77">
        <v>293.01</v>
      </c>
      <c r="I27" s="77">
        <v>315.74</v>
      </c>
      <c r="J27" s="79">
        <v>6.8364000000000003</v>
      </c>
      <c r="K27" s="80">
        <f t="shared" si="0"/>
        <v>16.106999999999999</v>
      </c>
      <c r="L27" s="77">
        <v>60.401249999999997</v>
      </c>
      <c r="M27" s="77">
        <v>103.04</v>
      </c>
      <c r="N27" s="77">
        <v>103.04</v>
      </c>
      <c r="O27" s="77">
        <v>7.1420000000000003</v>
      </c>
      <c r="P27" s="79">
        <v>2.8405</v>
      </c>
      <c r="Q27" s="79">
        <v>5.2034000000000002</v>
      </c>
      <c r="R27" s="77">
        <v>4.6660000000000004</v>
      </c>
      <c r="S27" s="77">
        <v>90801</v>
      </c>
      <c r="T27" s="77">
        <v>2379.9</v>
      </c>
      <c r="U27" s="77">
        <v>64.873000000000005</v>
      </c>
      <c r="V27" s="77">
        <v>-16.747</v>
      </c>
      <c r="Y27" s="82">
        <f t="shared" si="1"/>
        <v>1.1603906284633656</v>
      </c>
      <c r="Z27" s="77">
        <f t="shared" si="2"/>
        <v>1.1582490008459188</v>
      </c>
      <c r="AA27" s="77">
        <f t="shared" si="4"/>
        <v>-5.6016429892169518E-5</v>
      </c>
      <c r="AB27" s="77">
        <f t="shared" si="3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0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9">
        <f t="shared" si="1"/>
        <v>1.1453156205908266</v>
      </c>
      <c r="Z28" s="16">
        <f t="shared" si="2"/>
        <v>1.1585168550152194</v>
      </c>
      <c r="AA28" s="32">
        <f t="shared" si="4"/>
        <v>1.2562506560449178E-3</v>
      </c>
      <c r="AB28" s="32">
        <f t="shared" si="3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0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9">
        <f t="shared" si="1"/>
        <v>1.113962375803158</v>
      </c>
      <c r="Z29" s="16">
        <f t="shared" si="2"/>
        <v>1.1577300917512185</v>
      </c>
      <c r="AA29" s="32">
        <f t="shared" si="4"/>
        <v>2.6125254747091241E-3</v>
      </c>
      <c r="AB29" s="32">
        <f t="shared" si="3"/>
        <v>6.5557459321592326E-5</v>
      </c>
    </row>
  </sheetData>
  <mergeCells count="24">
    <mergeCell ref="AA2:AA3"/>
    <mergeCell ref="AB2:AB3"/>
    <mergeCell ref="S2:S3"/>
    <mergeCell ref="T2:T3"/>
    <mergeCell ref="U2:U3"/>
    <mergeCell ref="V2:V3"/>
    <mergeCell ref="Y2:Y3"/>
    <mergeCell ref="Z2:Z3"/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B74"/>
  <sheetViews>
    <sheetView topLeftCell="T6" workbookViewId="0">
      <selection activeCell="AA5" sqref="AA5:AA13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</cols>
  <sheetData>
    <row r="1" spans="2:28" ht="15.75" thickBot="1"/>
    <row r="2" spans="2:28" ht="15.75" thickBot="1">
      <c r="B2" s="67" t="s">
        <v>46</v>
      </c>
      <c r="C2" s="67" t="s">
        <v>47</v>
      </c>
      <c r="D2" s="67" t="s">
        <v>48</v>
      </c>
      <c r="E2" s="67" t="s">
        <v>49</v>
      </c>
      <c r="F2" s="67" t="s">
        <v>50</v>
      </c>
      <c r="G2" s="67" t="s">
        <v>51</v>
      </c>
      <c r="H2" s="67" t="s">
        <v>52</v>
      </c>
      <c r="I2" s="69" t="s">
        <v>191</v>
      </c>
      <c r="J2" s="70"/>
      <c r="K2" s="67" t="s">
        <v>53</v>
      </c>
      <c r="L2" s="67" t="s">
        <v>54</v>
      </c>
      <c r="M2" s="67" t="s">
        <v>55</v>
      </c>
      <c r="N2" s="67" t="s">
        <v>56</v>
      </c>
      <c r="O2" s="67" t="s">
        <v>57</v>
      </c>
      <c r="P2" s="67" t="s">
        <v>58</v>
      </c>
      <c r="Q2" s="67" t="s">
        <v>181</v>
      </c>
      <c r="R2" s="67" t="s">
        <v>59</v>
      </c>
      <c r="S2" s="67" t="s">
        <v>60</v>
      </c>
      <c r="V2" t="s">
        <v>192</v>
      </c>
    </row>
    <row r="3" spans="2:28" ht="15.75" thickBot="1">
      <c r="B3" s="68"/>
      <c r="C3" s="68"/>
      <c r="D3" s="68"/>
      <c r="E3" s="68"/>
      <c r="F3" s="68"/>
      <c r="G3" s="68"/>
      <c r="H3" s="68"/>
      <c r="I3" s="28" t="s">
        <v>183</v>
      </c>
      <c r="J3" s="28" t="s">
        <v>184</v>
      </c>
      <c r="K3" s="68"/>
      <c r="L3" s="68"/>
      <c r="M3" s="68"/>
      <c r="N3" s="68"/>
      <c r="O3" s="68"/>
      <c r="P3" s="68"/>
      <c r="Q3" s="68"/>
      <c r="R3" s="68"/>
      <c r="S3" s="68"/>
    </row>
    <row r="4" spans="2:28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  <c r="Z4" s="51" t="s">
        <v>195</v>
      </c>
      <c r="AA4" s="51" t="s">
        <v>196</v>
      </c>
    </row>
    <row r="5" spans="2:28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66">
        <v>1.2973999999999999</v>
      </c>
      <c r="W5" s="19">
        <v>81.710000000000008</v>
      </c>
      <c r="X5" s="19">
        <v>1.1831441785008401</v>
      </c>
      <c r="Y5" s="83">
        <v>1.36615792509918E-3</v>
      </c>
      <c r="Z5" s="85">
        <f>1000*Y5</f>
        <v>1.36615792509918</v>
      </c>
      <c r="AA5" s="83">
        <f>6.06241971886159E-10*W5^6 - 1.32494472434079E-07*W5^5 + 9.18618579521347E-06*W5^4 - 0.000093068715449367*W5^3 - 0.0151387134115026*W5^2 + 0.603438740730304*W5 - 3.37847555459548</f>
        <v>1.4053398841586522</v>
      </c>
      <c r="AB5" s="84"/>
    </row>
    <row r="6" spans="2:28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61">
        <v>1.4220999999999999</v>
      </c>
      <c r="W6" s="16">
        <v>78.240000000000009</v>
      </c>
      <c r="X6" s="16">
        <v>1.4498341142144802</v>
      </c>
      <c r="Y6" s="83">
        <v>1.4264024253198399E-3</v>
      </c>
      <c r="Z6" s="85">
        <f t="shared" ref="Z6:Z29" si="2">1000*Y6</f>
        <v>1.42640242531984</v>
      </c>
      <c r="AA6" s="83">
        <f t="shared" ref="AA6:AA29" si="3">6.06241971886159E-10*W6^6 - 1.32494472434079E-07*W6^5 + 9.18618579521347E-06*W6^4 - 0.000093068715449367*W6^3 - 0.0151387134115026*W6^2 + 0.603438740730304*W6 - 3.37847555459548</f>
        <v>1.4288404710189178</v>
      </c>
      <c r="AB6" s="84"/>
    </row>
    <row r="7" spans="2:28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61">
        <v>1.6184999999999998</v>
      </c>
      <c r="W7" s="16">
        <v>75.039999999999992</v>
      </c>
      <c r="X7" s="16">
        <v>1.6427633743194483</v>
      </c>
      <c r="Y7" s="83">
        <v>1.86139022750312E-3</v>
      </c>
      <c r="Z7" s="85">
        <f t="shared" si="2"/>
        <v>1.86139022750312</v>
      </c>
      <c r="AA7" s="83">
        <f t="shared" si="3"/>
        <v>1.5973031259427466</v>
      </c>
      <c r="AB7" s="84"/>
    </row>
    <row r="8" spans="2:28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61">
        <v>1.5214000000000001</v>
      </c>
      <c r="W8" s="16">
        <v>72.11</v>
      </c>
      <c r="X8" s="16">
        <v>1.7868414341581285</v>
      </c>
      <c r="Y8" s="83">
        <v>1.5926314313674101E-3</v>
      </c>
      <c r="Z8" s="85">
        <f t="shared" si="2"/>
        <v>1.5926314313674101</v>
      </c>
      <c r="AA8" s="83">
        <f t="shared" si="3"/>
        <v>1.8045493139135851</v>
      </c>
      <c r="AB8" s="84"/>
    </row>
    <row r="9" spans="2:28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61">
        <v>1.9419000000000002</v>
      </c>
      <c r="W9" s="16">
        <v>68.91</v>
      </c>
      <c r="X9" s="16">
        <v>1.9195809579860685</v>
      </c>
      <c r="Y9" s="83">
        <v>1.8614741688707699E-3</v>
      </c>
      <c r="Z9" s="85">
        <f t="shared" si="2"/>
        <v>1.8614741688707699</v>
      </c>
      <c r="AA9" s="83">
        <f t="shared" si="3"/>
        <v>2.039274679081823</v>
      </c>
      <c r="AB9" s="84"/>
    </row>
    <row r="10" spans="2:28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61">
        <v>2.1046</v>
      </c>
      <c r="W10" s="16">
        <v>66.240000000000009</v>
      </c>
      <c r="X10" s="16">
        <v>2.0176446822835437</v>
      </c>
      <c r="Y10" s="83">
        <v>2.4078821824185799E-3</v>
      </c>
      <c r="Z10" s="85">
        <f t="shared" si="2"/>
        <v>2.4078821824185801</v>
      </c>
      <c r="AA10" s="83">
        <f t="shared" si="3"/>
        <v>2.2189610539349993</v>
      </c>
      <c r="AB10" s="84"/>
    </row>
    <row r="11" spans="2:28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61">
        <v>2.1758999999999999</v>
      </c>
      <c r="W11" s="16">
        <v>63.84</v>
      </c>
      <c r="X11" s="16">
        <v>2.1001560498913938</v>
      </c>
      <c r="Y11" s="83">
        <v>2.41953592107572E-3</v>
      </c>
      <c r="Z11" s="85">
        <f t="shared" si="2"/>
        <v>2.4195359210757199</v>
      </c>
      <c r="AA11" s="83">
        <f t="shared" si="3"/>
        <v>2.359060997601889</v>
      </c>
      <c r="AB11" s="84"/>
    </row>
    <row r="12" spans="2:28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61">
        <v>2.0566</v>
      </c>
      <c r="W12" s="16">
        <v>61.174999999999997</v>
      </c>
      <c r="X12" s="16">
        <v>2.1890169986146595</v>
      </c>
      <c r="Y12" s="83">
        <v>2.3124361120074001E-3</v>
      </c>
      <c r="Z12" s="85">
        <f t="shared" si="2"/>
        <v>2.3124361120074002</v>
      </c>
      <c r="AA12" s="83">
        <f t="shared" si="3"/>
        <v>2.4877732036187994</v>
      </c>
      <c r="AB12" s="84"/>
    </row>
    <row r="13" spans="2:28">
      <c r="B13" s="39">
        <v>9</v>
      </c>
      <c r="C13" s="45">
        <v>9.3692129629629625E-2</v>
      </c>
      <c r="D13" s="39">
        <v>10</v>
      </c>
      <c r="E13" s="39">
        <v>3</v>
      </c>
      <c r="F13" s="39" t="s">
        <v>78</v>
      </c>
      <c r="G13" s="39" t="s">
        <v>34</v>
      </c>
      <c r="H13" s="39">
        <v>2</v>
      </c>
      <c r="I13" s="39">
        <v>18.559999999999999</v>
      </c>
      <c r="J13" s="39">
        <f t="shared" si="0"/>
        <v>39.200000000000003</v>
      </c>
      <c r="K13" s="39">
        <v>-12</v>
      </c>
      <c r="L13" s="39">
        <v>0</v>
      </c>
      <c r="M13" s="39" t="s">
        <v>79</v>
      </c>
      <c r="N13" s="39" t="s">
        <v>63</v>
      </c>
      <c r="O13" s="39" t="s">
        <v>117</v>
      </c>
      <c r="P13" s="40">
        <v>2.2295000000000001E-3</v>
      </c>
      <c r="Q13" s="39">
        <f t="shared" si="1"/>
        <v>2.2295000000000003</v>
      </c>
      <c r="R13" s="39" t="s">
        <v>118</v>
      </c>
      <c r="S13" s="39" t="s">
        <v>119</v>
      </c>
      <c r="V13" s="61">
        <v>2.2295000000000003</v>
      </c>
      <c r="W13" s="16">
        <v>39.200000000000003</v>
      </c>
      <c r="X13" s="16">
        <v>2.9635148599007315</v>
      </c>
      <c r="Y13" s="83">
        <v>2.4899984964999499E-3</v>
      </c>
      <c r="Z13" s="85">
        <f t="shared" si="2"/>
        <v>2.48999849649995</v>
      </c>
      <c r="AA13" s="83">
        <f t="shared" si="3"/>
        <v>3.034261438139739</v>
      </c>
      <c r="AB13" s="84"/>
    </row>
    <row r="14" spans="2:28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61">
        <v>2.4504000000000001</v>
      </c>
      <c r="W14" s="16">
        <v>36.265000000000001</v>
      </c>
      <c r="X14" s="16">
        <v>3.0467827819517903</v>
      </c>
      <c r="Y14" s="83">
        <v>2.8426037406588602E-3</v>
      </c>
      <c r="Z14" s="85">
        <f t="shared" si="2"/>
        <v>2.84260374065886</v>
      </c>
      <c r="AA14" s="83">
        <f t="shared" si="3"/>
        <v>3.1136999443070654</v>
      </c>
      <c r="AB14" s="84"/>
    </row>
    <row r="15" spans="2:28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61">
        <v>2.6136000000000004</v>
      </c>
      <c r="W15" s="16">
        <v>52.64</v>
      </c>
      <c r="X15" s="16">
        <v>2.4811320882220271</v>
      </c>
      <c r="Y15" s="83">
        <v>2.7240795837465402E-3</v>
      </c>
      <c r="Z15" s="85">
        <f t="shared" si="2"/>
        <v>2.7240795837465401</v>
      </c>
      <c r="AA15" s="83">
        <f t="shared" si="3"/>
        <v>2.7426835244621253</v>
      </c>
      <c r="AB15" s="84"/>
    </row>
    <row r="16" spans="2:28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61">
        <v>2.8765000000000001</v>
      </c>
      <c r="W16" s="16">
        <v>49.975000000000001</v>
      </c>
      <c r="X16" s="16">
        <v>2.5780988497784754</v>
      </c>
      <c r="Y16" s="83">
        <v>3.0014415442210399E-3</v>
      </c>
      <c r="Z16" s="85">
        <f t="shared" si="2"/>
        <v>3.00144154422104</v>
      </c>
      <c r="AA16" s="83">
        <f t="shared" si="3"/>
        <v>2.7952354531311792</v>
      </c>
      <c r="AB16" s="84"/>
    </row>
    <row r="17" spans="2:28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61">
        <v>2.8021000000000003</v>
      </c>
      <c r="W17" s="16">
        <v>47.305</v>
      </c>
      <c r="X17" s="16">
        <v>2.6770892564356017</v>
      </c>
      <c r="Y17" s="83">
        <v>3.0670397013829501E-3</v>
      </c>
      <c r="Z17" s="85">
        <f t="shared" si="2"/>
        <v>3.0670397013829502</v>
      </c>
      <c r="AA17" s="83">
        <f t="shared" si="3"/>
        <v>2.8465538828354924</v>
      </c>
      <c r="AB17" s="84"/>
    </row>
    <row r="18" spans="2:28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61">
        <v>2.9333</v>
      </c>
      <c r="W18" s="16">
        <v>44.64</v>
      </c>
      <c r="X18" s="16">
        <v>2.7757544611952603</v>
      </c>
      <c r="Y18" s="83">
        <v>2.8034281489528901E-3</v>
      </c>
      <c r="Z18" s="85">
        <f t="shared" si="2"/>
        <v>2.8034281489528903</v>
      </c>
      <c r="AA18" s="83">
        <f t="shared" si="3"/>
        <v>2.9014932697510845</v>
      </c>
      <c r="AB18" s="84"/>
    </row>
    <row r="19" spans="2:28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61">
        <v>3.0473000000000003</v>
      </c>
      <c r="W19" s="16">
        <v>41.71</v>
      </c>
      <c r="X19" s="16">
        <v>2.8805657989830045</v>
      </c>
      <c r="Y19" s="83">
        <v>3.06739958781755E-3</v>
      </c>
      <c r="Z19" s="85">
        <f t="shared" si="2"/>
        <v>3.0673995878175502</v>
      </c>
      <c r="AA19" s="83">
        <f t="shared" si="3"/>
        <v>2.969541829050192</v>
      </c>
      <c r="AB19" s="84"/>
    </row>
    <row r="20" spans="2:28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  <c r="Y20" s="83">
        <v>2.7291543239462601E-3</v>
      </c>
      <c r="Z20" s="85">
        <f t="shared" si="2"/>
        <v>2.7291543239462603</v>
      </c>
      <c r="AA20" s="83">
        <f t="shared" si="3"/>
        <v>3.0385390017782101</v>
      </c>
      <c r="AB20" s="84"/>
    </row>
    <row r="21" spans="2:28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  <c r="Y21" s="83">
        <v>3.6569794970074099E-3</v>
      </c>
      <c r="Z21" s="85">
        <f t="shared" si="2"/>
        <v>3.6569794970074101</v>
      </c>
      <c r="AA21" s="83">
        <f t="shared" si="3"/>
        <v>3.1035688015870115</v>
      </c>
      <c r="AB21" s="84"/>
    </row>
    <row r="22" spans="2:28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  <c r="Y22" s="83">
        <v>3.5362784163974399E-3</v>
      </c>
      <c r="Z22" s="85">
        <f t="shared" si="2"/>
        <v>3.5362784163974399</v>
      </c>
      <c r="AA22" s="83">
        <f t="shared" si="3"/>
        <v>3.2152239773908282</v>
      </c>
      <c r="AB22" s="84"/>
    </row>
    <row r="23" spans="2:28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  <c r="Y23" s="83">
        <v>3.3668510067337599E-3</v>
      </c>
      <c r="Z23" s="85">
        <f t="shared" si="2"/>
        <v>3.3668510067337598</v>
      </c>
      <c r="AA23" s="83">
        <f t="shared" si="3"/>
        <v>3.2643290339705495</v>
      </c>
      <c r="AB23" s="84"/>
    </row>
    <row r="24" spans="2:28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  <c r="Y24" s="83">
        <v>3.1805841521933402E-3</v>
      </c>
      <c r="Z24" s="85">
        <f t="shared" si="2"/>
        <v>3.1805841521933402</v>
      </c>
      <c r="AA24" s="83">
        <f t="shared" si="3"/>
        <v>3.2478683276516009</v>
      </c>
      <c r="AB24" s="84"/>
    </row>
    <row r="25" spans="2:28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  <c r="Y25" s="83">
        <v>2.98023628006573E-3</v>
      </c>
      <c r="Z25" s="85">
        <f t="shared" si="2"/>
        <v>2.9802362800657298</v>
      </c>
      <c r="AA25" s="83">
        <f t="shared" si="3"/>
        <v>3.1805146610008657</v>
      </c>
      <c r="AB25" s="84"/>
    </row>
    <row r="26" spans="2:28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  <c r="Y26" s="83">
        <v>3.2205324145570201E-3</v>
      </c>
      <c r="Z26" s="85">
        <f t="shared" si="2"/>
        <v>3.2205324145570202</v>
      </c>
      <c r="AA26" s="83">
        <f t="shared" si="3"/>
        <v>3.0266408130024085</v>
      </c>
      <c r="AB26" s="84"/>
    </row>
    <row r="27" spans="2:28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  <c r="Y27" s="83">
        <v>2.6161207944545499E-3</v>
      </c>
      <c r="Z27" s="85">
        <f t="shared" si="2"/>
        <v>2.6161207944545497</v>
      </c>
      <c r="AA27" s="83">
        <f t="shared" si="3"/>
        <v>2.7346511185536886</v>
      </c>
      <c r="AB27" s="84"/>
    </row>
    <row r="28" spans="2:28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  <c r="Y28" s="83">
        <v>2.2370151217206398E-3</v>
      </c>
      <c r="Z28" s="85">
        <f t="shared" si="2"/>
        <v>2.2370151217206398</v>
      </c>
      <c r="AA28" s="83">
        <f t="shared" si="3"/>
        <v>2.2328599596907526</v>
      </c>
      <c r="AB28" s="84"/>
    </row>
    <row r="29" spans="2:28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  <c r="Y29" s="83">
        <v>1.5217148458502199E-3</v>
      </c>
      <c r="Z29" s="85">
        <f t="shared" si="2"/>
        <v>1.5217148458502199</v>
      </c>
      <c r="AA29" s="83">
        <f t="shared" si="3"/>
        <v>1.5006003129472041</v>
      </c>
      <c r="AB29" s="84"/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O2:O3"/>
    <mergeCell ref="P2:P3"/>
    <mergeCell ref="Q2:Q3"/>
    <mergeCell ref="R2:R3"/>
    <mergeCell ref="S2:S3"/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"/>
  <sheetViews>
    <sheetView workbookViewId="0">
      <selection activeCell="D1" sqref="D1"/>
    </sheetView>
  </sheetViews>
  <sheetFormatPr defaultRowHeight="15"/>
  <sheetData>
    <row r="1" spans="4:4">
      <c r="D1">
        <v>8.0000000000000007E-5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4</vt:i4>
      </vt:variant>
    </vt:vector>
  </HeadingPairs>
  <TitlesOfParts>
    <vt:vector size="10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Лист1</vt:lpstr>
      <vt:lpstr>Диаграмма1</vt:lpstr>
      <vt:lpstr>Диаграмма2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2017-04-04T12:31:51Z</dcterms:modified>
</cp:coreProperties>
</file>