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8" firstSheet="2" activeTab="4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Диаграмма1" sheetId="12" r:id="rId4"/>
    <sheet name="Расчет прос. эф. по эксп. знач." sheetId="6" r:id="rId5"/>
    <sheet name="С реальными коэффициентами" sheetId="11" r:id="rId6"/>
    <sheet name="График коэфф." sheetId="4" r:id="rId7"/>
    <sheet name="График диф. эфф." sheetId="5" r:id="rId8"/>
  </sheets>
  <calcPr calcId="125725"/>
</workbook>
</file>

<file path=xl/calcChain.xml><?xml version="1.0" encoding="utf-8"?>
<calcChain xmlns="http://schemas.openxmlformats.org/spreadsheetml/2006/main">
  <c r="AA5" i="6"/>
  <c r="AA6"/>
  <c r="Y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F12" i="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AA29"/>
  <c r="AB8"/>
  <c r="AB12"/>
  <c r="AB16"/>
  <c r="AB20"/>
  <c r="AB24"/>
  <c r="AB28"/>
  <c r="AA7"/>
  <c r="AA11"/>
  <c r="AA15"/>
  <c r="AA19"/>
  <c r="AA23"/>
  <c r="AA27"/>
  <c r="AA26" l="1"/>
  <c r="AA22"/>
  <c r="AA18"/>
  <c r="AA14"/>
  <c r="AA10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<sst xmlns="http://schemas.openxmlformats.org/spreadsheetml/2006/main" count="285" uniqueCount="195">
  <si>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</si>
  <si>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</si>
  <si>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</si>
  <si>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</si>
  <si>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</si>
  <si>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</si>
  <si>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</si>
  <si>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</si>
  <si>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</si>
  <si>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</si>
  <si>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</si>
  <si>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</si>
  <si>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</si>
  <si>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</si>
  <si>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</si>
  <si>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</si>
  <si>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</si>
  <si>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</si>
  <si>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</si>
  <si>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</si>
  <si>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</si>
  <si>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</si>
  <si>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</si>
  <si>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</si>
  <si>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</si>
  <si>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</si>
  <si>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</si>
  <si>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</si>
  <si>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</si>
  <si>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</si>
  <si>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</si>
  <si>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</si>
  <si>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</si>
  <si>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</si>
  <si>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</si>
  <si>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</si>
  <si>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</si>
  <si>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</si>
  <si>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</si>
  <si>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</si>
  <si>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</si>
  <si>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</si>
  <si>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</si>
  <si>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</si>
  <si>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</si>
  <si>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</si>
  <si>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</si>
  <si>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</si>
  <si>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</si>
  <si>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</si>
  <si>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</si>
  <si>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</si>
  <si>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</si>
  <si>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</si>
  <si>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</si>
  <si>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</si>
  <si>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</si>
  <si>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</si>
  <si>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</si>
  <si>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</si>
  <si>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</si>
  <si>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</si>
  <si>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</si>
  <si>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</si>
  <si>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</si>
  <si>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</si>
  <si>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</si>
  <si>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</si>
  <si>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</si>
  <si>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</si>
  <si>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</si>
  <si>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</si>
  <si>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</si>
  <si>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</si>
  <si>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</si>
  <si>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</si>
  <si>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</si>
  <si>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</si>
  <si>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</si>
  <si>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</si>
  <si>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</si>
  <si>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</si>
  <si>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</si>
  <si>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</si>
  <si>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</si>
  <si>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</si>
  <si>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</si>
  <si>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</si>
  <si>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</si>
  <si>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</si>
  <si>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</si>
  <si>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</si>
  <si>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</si>
  <si>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</si>
  <si>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</si>
  <si>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</si>
  <si>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</si>
  <si>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</si>
  <si>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</si>
  <si>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</si>
  <si>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</si>
  <si>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</si>
  <si>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</si>
  <si>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</si>
  <si>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</si>
  <si>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</si>
  <si>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</si>
  <si>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</si>
  <si>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</si>
  <si>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</si>
  <si>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</si>
  <si>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</si>
  <si>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</si>
  <si>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</si>
  <si>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</si>
  <si>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</si>
  <si>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</si>
  <si>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</si>
  <si>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</si>
  <si>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</si>
  <si>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</si>
  <si>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</si>
  <si>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</si>
  <si>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</si>
  <si>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</si>
  <si>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</si>
  <si>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</si>
  <si>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</si>
  <si>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</si>
  <si>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</si>
  <si>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</si>
  <si>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</si>
  <si>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</si>
  <si>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</si>
  <si>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</si>
  <si>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</si>
  <si>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</si>
  <si>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</si>
  <si>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</si>
  <si>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</si>
  <si>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</si>
  <si>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</si>
  <si>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</si>
  <si>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</si>
  <si>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</si>
  <si>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</si>
  <si>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</si>
  <si>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</si>
  <si>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</si>
  <si>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</si>
  <si>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</si>
  <si>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</si>
  <si>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</si>
  <si>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</si>
  <si>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</si>
  <si>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</si>
  <si>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</si>
  <si>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</si>
  <si>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</si>
  <si>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</si>
  <si>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</si>
  <si>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</si>
  <si>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</si>
  <si>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</si>
  <si>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</si>
  <si>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</si>
  <si>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</si>
  <si>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</si>
  <si>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</si>
  <si>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</si>
  <si>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</si>
  <si>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</si>
  <si>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</si>
  <si>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</si>
  <si>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</si>
  <si>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</si>
  <si>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</si>
  <si>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</si>
  <si>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</si>
  <si>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</si>
  <si>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</si>
  <si>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</si>
  <si>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</si>
  <si>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</si>
  <si>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</si>
  <si>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</si>
  <si>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</si>
  <si>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</si>
  <si>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</si>
  <si>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</si>
  <si>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</si>
  <si>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</si>
  <si>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</si>
  <si>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</si>
  <si>
    <t>из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</si>
</sst>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6" applyNumberFormat="0" applyAlignment="0" applyProtection="0"/>
    <xf numFmtId="0" fontId="16" fillId="6" borderId="7" applyNumberFormat="0" applyAlignment="0" applyProtection="0"/>
    <xf numFmtId="0" fontId="17" fillId="6" borderId="6" applyNumberFormat="0" applyAlignment="0" applyProtection="0"/>
    <xf numFmtId="0" fontId="18" fillId="0" borderId="8" applyNumberFormat="0" applyFill="0" applyAlignment="0" applyProtection="0"/>
    <xf numFmtId="0" fontId="19" fillId="7" borderId="9" applyNumberFormat="0" applyAlignment="0" applyProtection="0"/>
    <xf numFmtId="0" fontId="20" fillId="0" borderId="0" applyNumberFormat="0" applyFill="0" applyBorder="0" applyAlignment="0" applyProtection="0"/>
    <xf numFmtId="0" fontId="7" fillId="8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2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/>
    </xf>
    <xf numFmtId="0" fontId="22" fillId="33" borderId="0" xfId="0" applyFont="1" applyFill="1"/>
    <xf numFmtId="0" fontId="0" fillId="33" borderId="1" xfId="0" applyFill="1" applyBorder="1"/>
    <xf numFmtId="11" fontId="0" fillId="33" borderId="1" xfId="0" applyNumberFormat="1" applyFill="1" applyBorder="1"/>
    <xf numFmtId="2" fontId="0" fillId="33" borderId="1" xfId="0" applyNumberFormat="1" applyFont="1" applyFill="1" applyBorder="1"/>
    <xf numFmtId="2" fontId="0" fillId="33" borderId="1" xfId="0" applyNumberFormat="1" applyFill="1" applyBorder="1"/>
    <xf numFmtId="0" fontId="0" fillId="33" borderId="0" xfId="0" applyFill="1"/>
    <xf numFmtId="0" fontId="0" fillId="33" borderId="13" xfId="0" applyFill="1" applyBorder="1"/>
    <xf numFmtId="21" fontId="0" fillId="33" borderId="1" xfId="0" applyNumberFormat="1" applyFill="1" applyBorder="1"/>
    <xf numFmtId="0" fontId="22" fillId="34" borderId="0" xfId="0" applyFont="1" applyFill="1"/>
    <xf numFmtId="0" fontId="0" fillId="34" borderId="1" xfId="0" applyFill="1" applyBorder="1"/>
    <xf numFmtId="11" fontId="0" fillId="34" borderId="1" xfId="0" applyNumberFormat="1" applyFill="1" applyBorder="1"/>
    <xf numFmtId="2" fontId="0" fillId="34" borderId="1" xfId="0" applyNumberFormat="1" applyFont="1" applyFill="1" applyBorder="1"/>
    <xf numFmtId="2" fontId="0" fillId="34" borderId="1" xfId="0" applyNumberFormat="1" applyFill="1" applyBorder="1"/>
    <xf numFmtId="0" fontId="0" fillId="34" borderId="0" xfId="0" applyFill="1"/>
    <xf numFmtId="0" fontId="0" fillId="34" borderId="13" xfId="0" applyFill="1" applyBorder="1"/>
    <xf numFmtId="0" fontId="22" fillId="35" borderId="0" xfId="0" applyFont="1" applyFill="1"/>
    <xf numFmtId="0" fontId="0" fillId="35" borderId="1" xfId="0" applyFill="1" applyBorder="1"/>
    <xf numFmtId="11" fontId="0" fillId="35" borderId="1" xfId="0" applyNumberFormat="1" applyFill="1" applyBorder="1"/>
    <xf numFmtId="2" fontId="0" fillId="35" borderId="1" xfId="0" applyNumberFormat="1" applyFont="1" applyFill="1" applyBorder="1"/>
    <xf numFmtId="2" fontId="0" fillId="35" borderId="1" xfId="0" applyNumberFormat="1" applyFill="1" applyBorder="1"/>
    <xf numFmtId="0" fontId="0" fillId="35" borderId="0" xfId="0" applyFill="1"/>
    <xf numFmtId="0" fontId="0" fillId="35" borderId="13" xfId="0" applyFill="1" applyBorder="1"/>
    <xf numFmtId="0" fontId="22" fillId="36" borderId="0" xfId="0" applyFont="1" applyFill="1"/>
    <xf numFmtId="0" fontId="0" fillId="36" borderId="1" xfId="0" applyFill="1" applyBorder="1"/>
    <xf numFmtId="11" fontId="0" fillId="36" borderId="1" xfId="0" applyNumberFormat="1" applyFill="1" applyBorder="1"/>
    <xf numFmtId="2" fontId="0" fillId="36" borderId="1" xfId="0" applyNumberFormat="1" applyFont="1" applyFill="1" applyBorder="1"/>
    <xf numFmtId="2" fontId="0" fillId="36" borderId="1" xfId="0" applyNumberFormat="1" applyFill="1" applyBorder="1"/>
    <xf numFmtId="0" fontId="0" fillId="36" borderId="0" xfId="0" applyFill="1"/>
    <xf numFmtId="0" fontId="0" fillId="36" borderId="13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CC00"/>
      <color rgb="FF99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35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axId val="67515136"/>
        <c:axId val="67516672"/>
      </c:scatterChart>
      <c:valAx>
        <c:axId val="67515136"/>
        <c:scaling>
          <c:orientation val="minMax"/>
        </c:scaling>
        <c:axPos val="b"/>
        <c:numFmt formatCode="General" sourceLinked="1"/>
        <c:tickLblPos val="nextTo"/>
        <c:crossAx val="67516672"/>
        <c:crosses val="autoZero"/>
        <c:crossBetween val="midCat"/>
      </c:valAx>
      <c:valAx>
        <c:axId val="67516672"/>
        <c:scaling>
          <c:orientation val="minMax"/>
        </c:scaling>
        <c:axPos val="l"/>
        <c:majorGridlines/>
        <c:numFmt formatCode="General" sourceLinked="1"/>
        <c:tickLblPos val="nextTo"/>
        <c:crossAx val="6751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213639756024088"/>
          <c:y val="8.4857119876069503E-2"/>
          <c:w val="0.58485764621888048"/>
          <c:h val="0.8454949342132495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58"/>
                  <c:y val="-1.478601633129190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1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6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72"/>
                  <c:y val="0.27750400991542784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95369472"/>
        <c:axId val="95383552"/>
      </c:scatterChart>
      <c:valAx>
        <c:axId val="95369472"/>
        <c:scaling>
          <c:orientation val="minMax"/>
        </c:scaling>
        <c:axPos val="b"/>
        <c:numFmt formatCode="General" sourceLinked="1"/>
        <c:tickLblPos val="nextTo"/>
        <c:crossAx val="95383552"/>
        <c:crosses val="autoZero"/>
        <c:crossBetween val="midCat"/>
      </c:valAx>
      <c:valAx>
        <c:axId val="95383552"/>
        <c:scaling>
          <c:orientation val="minMax"/>
        </c:scaling>
        <c:axPos val="l"/>
        <c:majorGridlines/>
        <c:numFmt formatCode="General" sourceLinked="1"/>
        <c:tickLblPos val="nextTo"/>
        <c:crossAx val="953694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4"/>
            <c:dispEq val="1"/>
            <c:trendlineLbl>
              <c:layout/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axId val="113805184"/>
        <c:axId val="113806720"/>
      </c:scatterChart>
      <c:valAx>
        <c:axId val="113805184"/>
        <c:scaling>
          <c:orientation val="minMax"/>
        </c:scaling>
        <c:axPos val="b"/>
        <c:numFmt formatCode="General" sourceLinked="1"/>
        <c:tickLblPos val="nextTo"/>
        <c:crossAx val="113806720"/>
        <c:crosses val="autoZero"/>
        <c:crossBetween val="midCat"/>
      </c:valAx>
      <c:valAx>
        <c:axId val="113806720"/>
        <c:scaling>
          <c:orientation val="minMax"/>
        </c:scaling>
        <c:axPos val="l"/>
        <c:majorGridlines/>
        <c:numFmt formatCode="General" sourceLinked="1"/>
        <c:tickLblPos val="nextTo"/>
        <c:crossAx val="1138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419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-1.5324620736547241E-3</c:v>
                </c:pt>
                <c:pt idx="1">
                  <c:v>-5.8718203910720045E-4</c:v>
                </c:pt>
                <c:pt idx="2">
                  <c:v>-1.3145155125166418E-3</c:v>
                </c:pt>
                <c:pt idx="3">
                  <c:v>-5.0838377037589388E-4</c:v>
                </c:pt>
                <c:pt idx="4">
                  <c:v>-9.354639668050132E-4</c:v>
                </c:pt>
                <c:pt idx="5">
                  <c:v>-1.1321371992057355E-3</c:v>
                </c:pt>
                <c:pt idx="6">
                  <c:v>-1.9937739682123366E-3</c:v>
                </c:pt>
                <c:pt idx="7">
                  <c:v>-1.5945749933614997E-3</c:v>
                </c:pt>
                <c:pt idx="8">
                  <c:v>7.6187851552611541E-5</c:v>
                </c:pt>
                <c:pt idx="9">
                  <c:v>-1.2508386691851936E-3</c:v>
                </c:pt>
                <c:pt idx="10">
                  <c:v>-5.8957091088923587E-4</c:v>
                </c:pt>
                <c:pt idx="11">
                  <c:v>-4.8337949408301857E-4</c:v>
                </c:pt>
                <c:pt idx="12">
                  <c:v>-4.5430029494162829E-4</c:v>
                </c:pt>
                <c:pt idx="13">
                  <c:v>-6.064342437864989E-4</c:v>
                </c:pt>
                <c:pt idx="14">
                  <c:v>-9.6480213543396573E-5</c:v>
                </c:pt>
                <c:pt idx="15">
                  <c:v>-1.0451400225728736E-3</c:v>
                </c:pt>
                <c:pt idx="16">
                  <c:v>-1.7671525615566689E-4</c:v>
                </c:pt>
                <c:pt idx="17">
                  <c:v>-1.7660540865972277E-4</c:v>
                </c:pt>
                <c:pt idx="18">
                  <c:v>-3.4510760985043598E-4</c:v>
                </c:pt>
                <c:pt idx="19">
                  <c:v>-4.9053823602230402E-4</c:v>
                </c:pt>
                <c:pt idx="20">
                  <c:v>6.5121279733550277E-5</c:v>
                </c:pt>
                <c:pt idx="21">
                  <c:v>-3.2076179198281801E-4</c:v>
                </c:pt>
                <c:pt idx="22">
                  <c:v>-5.6016429892169518E-5</c:v>
                </c:pt>
                <c:pt idx="23">
                  <c:v>1.2562506560449178E-3</c:v>
                </c:pt>
                <c:pt idx="24">
                  <c:v>2.6125254747091241E-3</c:v>
                </c:pt>
              </c:numCache>
            </c:numRef>
          </c:yVal>
          <c:smooth val="1"/>
        </c:ser>
        <c:axId val="67699840"/>
        <c:axId val="67702144"/>
      </c:scatterChart>
      <c:valAx>
        <c:axId val="67699840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77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7702144"/>
        <c:crossesAt val="-5.0000000000000096E-3"/>
        <c:crossBetween val="midCat"/>
      </c:valAx>
      <c:valAx>
        <c:axId val="67702144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67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6769984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52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4"/>
          <c:order val="1"/>
          <c:tx>
            <c:v>с оптимальными коэффициентами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коэффициентами'!$B$5:$B$29</c:f>
              <c:numCache>
                <c:formatCode>General</c:formatCode>
                <c:ptCount val="25"/>
                <c:pt idx="0">
                  <c:v>80.11</c:v>
                </c:pt>
                <c:pt idx="1">
                  <c:v>76.37</c:v>
                </c:pt>
                <c:pt idx="2">
                  <c:v>73.709999999999994</c:v>
                </c:pt>
                <c:pt idx="3">
                  <c:v>70.510000000000005</c:v>
                </c:pt>
                <c:pt idx="4">
                  <c:v>67.31</c:v>
                </c:pt>
                <c:pt idx="5">
                  <c:v>65.17</c:v>
                </c:pt>
                <c:pt idx="6">
                  <c:v>62.51</c:v>
                </c:pt>
                <c:pt idx="7">
                  <c:v>59.84</c:v>
                </c:pt>
                <c:pt idx="8">
                  <c:v>56.64</c:v>
                </c:pt>
                <c:pt idx="9">
                  <c:v>53.97</c:v>
                </c:pt>
                <c:pt idx="10">
                  <c:v>51.31</c:v>
                </c:pt>
                <c:pt idx="11">
                  <c:v>48.64</c:v>
                </c:pt>
                <c:pt idx="12">
                  <c:v>45.97</c:v>
                </c:pt>
                <c:pt idx="13">
                  <c:v>43.31</c:v>
                </c:pt>
                <c:pt idx="14">
                  <c:v>40.11</c:v>
                </c:pt>
                <c:pt idx="15">
                  <c:v>37.97</c:v>
                </c:pt>
                <c:pt idx="16">
                  <c:v>35.31</c:v>
                </c:pt>
                <c:pt idx="17">
                  <c:v>28.91</c:v>
                </c:pt>
                <c:pt idx="18">
                  <c:v>26.77</c:v>
                </c:pt>
                <c:pt idx="19">
                  <c:v>24.64</c:v>
                </c:pt>
                <c:pt idx="20">
                  <c:v>21.97</c:v>
                </c:pt>
                <c:pt idx="21">
                  <c:v>19.309999999999999</c:v>
                </c:pt>
                <c:pt idx="22" formatCode="0.00">
                  <c:v>16.106999999999999</c:v>
                </c:pt>
                <c:pt idx="23" formatCode="0.00">
                  <c:v>12.907</c:v>
                </c:pt>
                <c:pt idx="24">
                  <c:v>9.6999999999999993</c:v>
                </c:pt>
              </c:numCache>
            </c:numRef>
          </c:xVal>
          <c:yVal>
            <c:numRef>
              <c:f>'С оптимальными коэффициентами'!$C$5:$C$29</c:f>
              <c:numCache>
                <c:formatCode>General</c:formatCode>
                <c:ptCount val="25"/>
                <c:pt idx="0">
                  <c:v>1.7087000000000001</c:v>
                </c:pt>
                <c:pt idx="1">
                  <c:v>1.9070999999999998</c:v>
                </c:pt>
                <c:pt idx="2">
                  <c:v>2.0972</c:v>
                </c:pt>
                <c:pt idx="3">
                  <c:v>2.2997999999999998</c:v>
                </c:pt>
                <c:pt idx="4">
                  <c:v>2.4228000000000001</c:v>
                </c:pt>
                <c:pt idx="5">
                  <c:v>2.4950999999999999</c:v>
                </c:pt>
                <c:pt idx="6">
                  <c:v>2.6641999999999997</c:v>
                </c:pt>
                <c:pt idx="7">
                  <c:v>2.7455000000000003</c:v>
                </c:pt>
                <c:pt idx="8">
                  <c:v>2.8858999999999999</c:v>
                </c:pt>
                <c:pt idx="9">
                  <c:v>2.948</c:v>
                </c:pt>
                <c:pt idx="10">
                  <c:v>3.0310999999999999</c:v>
                </c:pt>
                <c:pt idx="11">
                  <c:v>3.1058000000000003</c:v>
                </c:pt>
                <c:pt idx="12">
                  <c:v>3.1502000000000003</c:v>
                </c:pt>
                <c:pt idx="13">
                  <c:v>3.1936</c:v>
                </c:pt>
                <c:pt idx="14">
                  <c:v>3.2433999999999998</c:v>
                </c:pt>
                <c:pt idx="15">
                  <c:v>3.2521</c:v>
                </c:pt>
                <c:pt idx="16">
                  <c:v>3.2606999999999999</c:v>
                </c:pt>
                <c:pt idx="17">
                  <c:v>3.1718999999999999</c:v>
                </c:pt>
                <c:pt idx="18">
                  <c:v>3.0828000000000002</c:v>
                </c:pt>
                <c:pt idx="19">
                  <c:v>2.9927000000000001</c:v>
                </c:pt>
                <c:pt idx="20">
                  <c:v>2.8714</c:v>
                </c:pt>
                <c:pt idx="21">
                  <c:v>2.7138</c:v>
                </c:pt>
                <c:pt idx="22">
                  <c:v>2.3456999999999999</c:v>
                </c:pt>
                <c:pt idx="23">
                  <c:v>1.8624000000000001</c:v>
                </c:pt>
                <c:pt idx="24">
                  <c:v>1.5962999999999998</c:v>
                </c:pt>
              </c:numCache>
            </c:numRef>
          </c:yVal>
          <c:smooth val="1"/>
        </c:ser>
        <c:ser>
          <c:idx val="0"/>
          <c:order val="2"/>
          <c:tx>
            <c:v>С реальными коэффициентами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3"/>
          <c:order val="3"/>
          <c:tx>
            <c:v>Без коэффициентов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CC00"/>
              </a:solidFill>
            </c:spPr>
          </c:marker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пичкам'!$Q$5:$Q$29</c:f>
              <c:numCache>
                <c:formatCode>0.00E+00</c:formatCode>
                <c:ptCount val="25"/>
                <c:pt idx="0">
                  <c:v>0.63439000000000001</c:v>
                </c:pt>
                <c:pt idx="1">
                  <c:v>0.75998999999999994</c:v>
                </c:pt>
                <c:pt idx="2">
                  <c:v>1.0103</c:v>
                </c:pt>
                <c:pt idx="3">
                  <c:v>0.79910999999999999</c:v>
                </c:pt>
                <c:pt idx="4">
                  <c:v>1.2762</c:v>
                </c:pt>
                <c:pt idx="5">
                  <c:v>1.4641999999999999</c:v>
                </c:pt>
                <c:pt idx="6">
                  <c:v>1.5788</c:v>
                </c:pt>
                <c:pt idx="7">
                  <c:v>1.4173</c:v>
                </c:pt>
                <c:pt idx="8">
                  <c:v>1.6164000000000001</c:v>
                </c:pt>
                <c:pt idx="9">
                  <c:v>2.1198999999999999</c:v>
                </c:pt>
                <c:pt idx="10">
                  <c:v>2.0417000000000001</c:v>
                </c:pt>
                <c:pt idx="11">
                  <c:v>2.5720000000000001</c:v>
                </c:pt>
                <c:pt idx="12">
                  <c:v>2.7908999999999997</c:v>
                </c:pt>
                <c:pt idx="13">
                  <c:v>2.5090999999999997</c:v>
                </c:pt>
                <c:pt idx="14">
                  <c:v>2.6737000000000002</c:v>
                </c:pt>
                <c:pt idx="15">
                  <c:v>2.8332999999999999</c:v>
                </c:pt>
                <c:pt idx="16">
                  <c:v>2.8815</c:v>
                </c:pt>
                <c:pt idx="17">
                  <c:v>3.1475</c:v>
                </c:pt>
                <c:pt idx="18">
                  <c:v>3.2262</c:v>
                </c:pt>
                <c:pt idx="19">
                  <c:v>3.0270999999999999</c:v>
                </c:pt>
                <c:pt idx="20">
                  <c:v>3.3008999999999999</c:v>
                </c:pt>
                <c:pt idx="21">
                  <c:v>2.8668</c:v>
                </c:pt>
                <c:pt idx="22">
                  <c:v>2.4482000000000004</c:v>
                </c:pt>
                <c:pt idx="23">
                  <c:v>2.1890999999999998</c:v>
                </c:pt>
                <c:pt idx="24">
                  <c:v>1.7181999999999999</c:v>
                </c:pt>
              </c:numCache>
            </c:numRef>
          </c:yVal>
          <c:smooth val="1"/>
        </c:ser>
        <c:ser>
          <c:idx val="5"/>
          <c:order val="4"/>
          <c:tx>
            <c:v>По пичкам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9900FF"/>
                </a:solidFill>
              </a:ln>
            </c:spPr>
          </c:marker>
          <c:trendline>
            <c:trendlineType val="linear"/>
          </c:trendline>
          <c:xVal>
            <c:numRef>
              <c:f>'Без коэффициентов и по пичкам'!$J$5:$J$29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58.24</c:v>
                </c:pt>
                <c:pt idx="9">
                  <c:v>55.305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17.71</c:v>
                </c:pt>
                <c:pt idx="23">
                  <c:v>14.504999999999999</c:v>
                </c:pt>
                <c:pt idx="24">
                  <c:v>11.3</c:v>
                </c:pt>
              </c:numCache>
            </c:numRef>
          </c:xVal>
          <c:yVal>
            <c:numRef>
              <c:f>'Без коэффициентов и по пичкам'!$R$5:$R$29</c:f>
              <c:numCache>
                <c:formatCode>0.00E+00</c:formatCode>
                <c:ptCount val="25"/>
                <c:pt idx="0">
                  <c:v>0.58975999999999995</c:v>
                </c:pt>
                <c:pt idx="1">
                  <c:v>0.70990000000000009</c:v>
                </c:pt>
                <c:pt idx="2">
                  <c:v>8.6791</c:v>
                </c:pt>
                <c:pt idx="3">
                  <c:v>0.93068000000000017</c:v>
                </c:pt>
                <c:pt idx="4">
                  <c:v>1.073</c:v>
                </c:pt>
                <c:pt idx="5">
                  <c:v>1.1367</c:v>
                </c:pt>
                <c:pt idx="6">
                  <c:v>1.3509</c:v>
                </c:pt>
                <c:pt idx="7">
                  <c:v>1.3803000000000001</c:v>
                </c:pt>
                <c:pt idx="8">
                  <c:v>1.4253</c:v>
                </c:pt>
                <c:pt idx="9">
                  <c:v>1.6593</c:v>
                </c:pt>
                <c:pt idx="10">
                  <c:v>183.73000000000002</c:v>
                </c:pt>
                <c:pt idx="11">
                  <c:v>1.9108000000000001</c:v>
                </c:pt>
                <c:pt idx="12">
                  <c:v>2.0037000000000003</c:v>
                </c:pt>
                <c:pt idx="13">
                  <c:v>2.1776999999999997</c:v>
                </c:pt>
                <c:pt idx="14">
                  <c:v>2.2617000000000003</c:v>
                </c:pt>
                <c:pt idx="15">
                  <c:v>2.5216000000000003</c:v>
                </c:pt>
                <c:pt idx="16">
                  <c:v>2.5181</c:v>
                </c:pt>
                <c:pt idx="17">
                  <c:v>2.5273000000000003</c:v>
                </c:pt>
                <c:pt idx="18">
                  <c:v>2.8397999999999999</c:v>
                </c:pt>
                <c:pt idx="19">
                  <c:v>2.7920000000000003</c:v>
                </c:pt>
                <c:pt idx="20">
                  <c:v>2.6871999999999998</c:v>
                </c:pt>
                <c:pt idx="21">
                  <c:v>2.5313000000000003</c:v>
                </c:pt>
                <c:pt idx="22">
                  <c:v>2.1549</c:v>
                </c:pt>
                <c:pt idx="23">
                  <c:v>1.8544</c:v>
                </c:pt>
                <c:pt idx="24">
                  <c:v>1.3439999999999999</c:v>
                </c:pt>
              </c:numCache>
            </c:numRef>
          </c:yVal>
          <c:smooth val="1"/>
        </c:ser>
        <c:ser>
          <c:idx val="2"/>
          <c:order val="5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коэффициентами'!$X$5:$X$29</c:f>
              <c:numCache>
                <c:formatCode>General</c:formatCode>
                <c:ptCount val="25"/>
                <c:pt idx="0">
                  <c:v>1.1831441785008401</c:v>
                </c:pt>
                <c:pt idx="1">
                  <c:v>1.4498341142144802</c:v>
                </c:pt>
                <c:pt idx="2">
                  <c:v>1.6427633743194483</c:v>
                </c:pt>
                <c:pt idx="3">
                  <c:v>1.7868414341581285</c:v>
                </c:pt>
                <c:pt idx="4">
                  <c:v>1.9195809579860685</c:v>
                </c:pt>
                <c:pt idx="5">
                  <c:v>2.0176446822835437</c:v>
                </c:pt>
                <c:pt idx="6">
                  <c:v>2.1001560498913938</c:v>
                </c:pt>
                <c:pt idx="7">
                  <c:v>2.1890169986146595</c:v>
                </c:pt>
                <c:pt idx="8">
                  <c:v>2.9635148599007315</c:v>
                </c:pt>
                <c:pt idx="9">
                  <c:v>3.0467827819517903</c:v>
                </c:pt>
                <c:pt idx="10">
                  <c:v>2.4811320882220271</c:v>
                </c:pt>
                <c:pt idx="11">
                  <c:v>2.5780988497784754</c:v>
                </c:pt>
                <c:pt idx="12">
                  <c:v>2.6770892564356017</c:v>
                </c:pt>
                <c:pt idx="13">
                  <c:v>2.7757544611952603</c:v>
                </c:pt>
                <c:pt idx="14">
                  <c:v>2.8805657989830045</c:v>
                </c:pt>
                <c:pt idx="15">
                  <c:v>2.968491356736441</c:v>
                </c:pt>
                <c:pt idx="16">
                  <c:v>3.0372066172390109</c:v>
                </c:pt>
                <c:pt idx="17">
                  <c:v>3.1245224834220973</c:v>
                </c:pt>
                <c:pt idx="18">
                  <c:v>3.1295619800100716</c:v>
                </c:pt>
                <c:pt idx="19">
                  <c:v>3.0929913090894394</c:v>
                </c:pt>
                <c:pt idx="20">
                  <c:v>3.0127464529426402</c:v>
                </c:pt>
                <c:pt idx="21">
                  <c:v>2.8661075518731276</c:v>
                </c:pt>
                <c:pt idx="22">
                  <c:v>2.6216994249333232</c:v>
                </c:pt>
                <c:pt idx="23">
                  <c:v>2.2364706875164022</c:v>
                </c:pt>
                <c:pt idx="24">
                  <c:v>1.7046822498794225</c:v>
                </c:pt>
              </c:numCache>
            </c:numRef>
          </c:yVal>
          <c:smooth val="1"/>
        </c:ser>
        <c:axId val="68044288"/>
        <c:axId val="68046208"/>
      </c:scatterChart>
      <c:valAx>
        <c:axId val="68044288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33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68046208"/>
        <c:crosses val="autoZero"/>
        <c:crossBetween val="midCat"/>
        <c:majorUnit val="10"/>
        <c:minorUnit val="2"/>
      </c:valAx>
      <c:valAx>
        <c:axId val="68046208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74E-2"/>
              <c:y val="0.3230885838839394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68044288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3891984302871814"/>
          <c:y val="0.65441085398444065"/>
          <c:w val="0.22558418607431391"/>
          <c:h val="0.1888737579851886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</xdr:row>
      <xdr:rowOff>38100</xdr:rowOff>
    </xdr:from>
    <xdr:to>
      <xdr:col>34</xdr:col>
      <xdr:colOff>333375</xdr:colOff>
      <xdr:row>17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1" workbookViewId="0">
      <selection activeCell="P15" sqref="P15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40" t="s">
        <v>46</v>
      </c>
      <c r="C2" s="40" t="s">
        <v>47</v>
      </c>
      <c r="D2" s="40" t="s">
        <v>48</v>
      </c>
      <c r="E2" s="40" t="s">
        <v>49</v>
      </c>
      <c r="F2" s="40" t="s">
        <v>50</v>
      </c>
      <c r="G2" s="40" t="s">
        <v>51</v>
      </c>
      <c r="H2" s="40" t="s">
        <v>52</v>
      </c>
      <c r="I2" s="38" t="s">
        <v>0</v>
      </c>
      <c r="J2" s="39"/>
      <c r="K2" s="40" t="s">
        <v>53</v>
      </c>
      <c r="L2" s="40" t="s">
        <v>54</v>
      </c>
      <c r="M2" s="40" t="s">
        <v>55</v>
      </c>
      <c r="N2" s="40" t="s">
        <v>57</v>
      </c>
      <c r="O2" s="38" t="s">
        <v>58</v>
      </c>
      <c r="P2" s="39"/>
      <c r="Q2" s="38" t="s">
        <v>181</v>
      </c>
      <c r="R2" s="39"/>
      <c r="S2" s="40" t="s">
        <v>59</v>
      </c>
      <c r="T2" s="40" t="s">
        <v>60</v>
      </c>
      <c r="W2" s="6"/>
    </row>
    <row r="3" spans="2:23" ht="15.75" thickBot="1">
      <c r="B3" s="41"/>
      <c r="C3" s="41"/>
      <c r="D3" s="41"/>
      <c r="E3" s="41"/>
      <c r="F3" s="41"/>
      <c r="G3" s="41"/>
      <c r="H3" s="41"/>
      <c r="I3" s="26" t="s">
        <v>183</v>
      </c>
      <c r="J3" s="27" t="s">
        <v>184</v>
      </c>
      <c r="K3" s="41"/>
      <c r="L3" s="41"/>
      <c r="M3" s="41"/>
      <c r="N3" s="41"/>
      <c r="O3" s="28" t="s">
        <v>185</v>
      </c>
      <c r="P3" s="28" t="s">
        <v>186</v>
      </c>
      <c r="Q3" s="28" t="s">
        <v>185</v>
      </c>
      <c r="R3" s="28" t="s">
        <v>186</v>
      </c>
      <c r="S3" s="41"/>
      <c r="T3" s="41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G2:G3"/>
    <mergeCell ref="B2:B3"/>
    <mergeCell ref="C2:C3"/>
    <mergeCell ref="D2:D3"/>
    <mergeCell ref="E2:E3"/>
    <mergeCell ref="F2:F3"/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38" t="s">
        <v>187</v>
      </c>
      <c r="B2" s="39"/>
      <c r="C2" s="40" t="s">
        <v>3</v>
      </c>
      <c r="D2" s="40" t="s">
        <v>5</v>
      </c>
      <c r="E2" s="40" t="s">
        <v>4</v>
      </c>
    </row>
    <row r="3" spans="1:11" ht="15.75" thickBot="1">
      <c r="A3" s="26" t="s">
        <v>188</v>
      </c>
      <c r="B3" s="26" t="s">
        <v>182</v>
      </c>
      <c r="C3" s="41"/>
      <c r="D3" s="41"/>
      <c r="E3" s="41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B11" sqref="B11"/>
    </sheetView>
  </sheetViews>
  <sheetFormatPr defaultRowHeight="15"/>
  <cols>
    <col min="2" max="2" width="13.42578125" customWidth="1"/>
  </cols>
  <sheetData>
    <row r="1" spans="1:6">
      <c r="A1" s="1" t="s">
        <v>2</v>
      </c>
      <c r="B1" s="1" t="s">
        <v>3</v>
      </c>
    </row>
    <row r="2" spans="1:6">
      <c r="A2" s="7">
        <v>100</v>
      </c>
      <c r="B2" s="7" t="s">
        <v>1</v>
      </c>
    </row>
    <row r="3" spans="1:6">
      <c r="A3" s="7">
        <v>98</v>
      </c>
      <c r="B3" s="7">
        <v>0.21</v>
      </c>
      <c r="C3">
        <f>(A2+A3)/2</f>
        <v>99</v>
      </c>
    </row>
    <row r="4" spans="1:6">
      <c r="A4" s="7">
        <v>96</v>
      </c>
      <c r="B4" s="7">
        <v>0.37</v>
      </c>
      <c r="C4">
        <f t="shared" ref="C4:C50" si="0">(A3+A4)/2</f>
        <v>97</v>
      </c>
    </row>
    <row r="5" spans="1:6">
      <c r="A5" s="7">
        <v>94</v>
      </c>
      <c r="B5" s="7">
        <v>0.54</v>
      </c>
      <c r="C5">
        <f t="shared" si="0"/>
        <v>95</v>
      </c>
    </row>
    <row r="6" spans="1:6">
      <c r="A6" s="7">
        <v>92</v>
      </c>
      <c r="B6" s="7">
        <v>0.72</v>
      </c>
      <c r="C6">
        <f t="shared" si="0"/>
        <v>93</v>
      </c>
    </row>
    <row r="7" spans="1:6">
      <c r="A7" s="7">
        <v>90</v>
      </c>
      <c r="B7" s="7">
        <v>0.89</v>
      </c>
      <c r="C7">
        <f t="shared" si="0"/>
        <v>91</v>
      </c>
    </row>
    <row r="8" spans="1:6">
      <c r="A8" s="7">
        <v>88</v>
      </c>
      <c r="B8" s="7">
        <v>1.06</v>
      </c>
      <c r="C8">
        <f t="shared" si="0"/>
        <v>89</v>
      </c>
    </row>
    <row r="9" spans="1:6">
      <c r="A9" s="7">
        <v>86</v>
      </c>
      <c r="B9" s="7">
        <v>1.21</v>
      </c>
      <c r="C9">
        <f t="shared" si="0"/>
        <v>87</v>
      </c>
    </row>
    <row r="10" spans="1:6">
      <c r="A10" s="7">
        <v>84</v>
      </c>
      <c r="B10" s="7">
        <v>1.39</v>
      </c>
      <c r="C10">
        <f t="shared" si="0"/>
        <v>85</v>
      </c>
    </row>
    <row r="11" spans="1:6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>
      <c r="A36" s="7">
        <v>32</v>
      </c>
      <c r="B36" s="7">
        <v>3.24</v>
      </c>
      <c r="C36">
        <f t="shared" si="0"/>
        <v>33</v>
      </c>
    </row>
    <row r="37" spans="1:6">
      <c r="A37" s="7">
        <v>30</v>
      </c>
      <c r="B37" s="7">
        <v>3.2</v>
      </c>
      <c r="C37">
        <f t="shared" si="0"/>
        <v>31</v>
      </c>
    </row>
    <row r="38" spans="1:6">
      <c r="A38" s="7">
        <v>28</v>
      </c>
      <c r="B38" s="7">
        <v>3.15</v>
      </c>
      <c r="C38">
        <f t="shared" si="0"/>
        <v>29</v>
      </c>
    </row>
    <row r="39" spans="1:6">
      <c r="A39" s="7">
        <v>26</v>
      </c>
      <c r="B39" s="7">
        <v>3.08</v>
      </c>
      <c r="C39">
        <f t="shared" si="0"/>
        <v>27</v>
      </c>
    </row>
    <row r="40" spans="1:6">
      <c r="A40" s="7">
        <v>24</v>
      </c>
      <c r="B40" s="7">
        <v>2.99</v>
      </c>
      <c r="C40">
        <f t="shared" si="0"/>
        <v>25</v>
      </c>
    </row>
    <row r="41" spans="1:6">
      <c r="A41" s="7">
        <v>22</v>
      </c>
      <c r="B41" s="7">
        <v>2.87</v>
      </c>
      <c r="C41">
        <f t="shared" si="0"/>
        <v>23</v>
      </c>
    </row>
    <row r="42" spans="1:6">
      <c r="A42" s="7">
        <v>20</v>
      </c>
      <c r="B42" s="7">
        <v>2.72</v>
      </c>
      <c r="C42">
        <f t="shared" si="0"/>
        <v>21</v>
      </c>
    </row>
    <row r="43" spans="1:6">
      <c r="A43" s="7">
        <v>18</v>
      </c>
      <c r="B43" s="7">
        <v>2.5499999999999998</v>
      </c>
      <c r="C43">
        <f t="shared" si="0"/>
        <v>19</v>
      </c>
    </row>
    <row r="44" spans="1:6">
      <c r="A44" s="7">
        <v>16</v>
      </c>
      <c r="B44" s="7">
        <v>2.34</v>
      </c>
      <c r="C44">
        <f t="shared" si="0"/>
        <v>17</v>
      </c>
    </row>
    <row r="45" spans="1:6">
      <c r="A45" s="7">
        <v>14</v>
      </c>
      <c r="B45" s="7">
        <v>2.11</v>
      </c>
      <c r="C45">
        <f t="shared" si="0"/>
        <v>15</v>
      </c>
    </row>
    <row r="46" spans="1:6">
      <c r="A46" s="7">
        <v>12</v>
      </c>
      <c r="B46" s="7">
        <v>1.87</v>
      </c>
      <c r="C46">
        <f t="shared" si="0"/>
        <v>13</v>
      </c>
    </row>
    <row r="47" spans="1:6">
      <c r="A47" s="7">
        <v>10</v>
      </c>
      <c r="B47" s="7">
        <v>1.6</v>
      </c>
      <c r="C47">
        <f t="shared" si="0"/>
        <v>11</v>
      </c>
    </row>
    <row r="48" spans="1:6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9"/>
  <sheetViews>
    <sheetView tabSelected="1" topLeftCell="M7" workbookViewId="0">
      <selection activeCell="Z20" sqref="Z20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9" ht="15.75" thickBot="1"/>
    <row r="2" spans="1:29" ht="15.75" thickBot="1">
      <c r="B2" s="42" t="s">
        <v>6</v>
      </c>
      <c r="C2" s="42" t="s">
        <v>7</v>
      </c>
      <c r="D2" s="42" t="s">
        <v>8</v>
      </c>
      <c r="E2" s="42" t="s">
        <v>9</v>
      </c>
      <c r="F2" s="42" t="s">
        <v>10</v>
      </c>
      <c r="G2" s="42" t="s">
        <v>11</v>
      </c>
      <c r="H2" s="42" t="s">
        <v>12</v>
      </c>
      <c r="I2" s="42" t="s">
        <v>13</v>
      </c>
      <c r="J2" s="42" t="s">
        <v>14</v>
      </c>
      <c r="K2" s="46" t="s">
        <v>15</v>
      </c>
      <c r="L2" s="46"/>
      <c r="M2" s="42" t="s">
        <v>16</v>
      </c>
      <c r="N2" s="42" t="s">
        <v>17</v>
      </c>
      <c r="O2" s="42" t="s">
        <v>18</v>
      </c>
      <c r="P2" s="42" t="s">
        <v>19</v>
      </c>
      <c r="Q2" s="42" t="s">
        <v>20</v>
      </c>
      <c r="R2" s="42" t="s">
        <v>21</v>
      </c>
      <c r="S2" s="42" t="s">
        <v>22</v>
      </c>
      <c r="T2" s="42" t="s">
        <v>23</v>
      </c>
      <c r="U2" s="42" t="s">
        <v>24</v>
      </c>
      <c r="V2" s="42" t="s">
        <v>25</v>
      </c>
      <c r="Y2" s="44" t="s">
        <v>189</v>
      </c>
      <c r="Z2" s="44" t="s">
        <v>190</v>
      </c>
      <c r="AA2" s="40" t="s">
        <v>5</v>
      </c>
      <c r="AB2" s="40" t="s">
        <v>4</v>
      </c>
    </row>
    <row r="3" spans="1:29" ht="15.75" thickBot="1">
      <c r="B3" s="43"/>
      <c r="C3" s="43"/>
      <c r="D3" s="43"/>
      <c r="E3" s="43"/>
      <c r="F3" s="43"/>
      <c r="G3" s="43"/>
      <c r="H3" s="43"/>
      <c r="I3" s="43"/>
      <c r="J3" s="43"/>
      <c r="K3" s="31" t="s">
        <v>182</v>
      </c>
      <c r="L3" s="31" t="s">
        <v>188</v>
      </c>
      <c r="M3" s="43"/>
      <c r="N3" s="43"/>
      <c r="O3" s="43"/>
      <c r="P3" s="43"/>
      <c r="Q3" s="43"/>
      <c r="R3" s="43"/>
      <c r="S3" s="43"/>
      <c r="T3" s="43"/>
      <c r="U3" s="43"/>
      <c r="V3" s="43"/>
      <c r="Y3" s="45"/>
      <c r="Z3" s="45"/>
      <c r="AA3" s="41"/>
      <c r="AB3" s="41"/>
    </row>
    <row r="4" spans="1:29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>(C4/$C$4)*(T4/$T$4)*(1+0.01*($H$4-H4))</f>
        <v>1</v>
      </c>
      <c r="Z4" s="19">
        <f>(D4/$D$4)*(T4/$T$4)*(1+0.01*($H$4-H4))</f>
        <v>1</v>
      </c>
      <c r="AA4" s="19"/>
      <c r="AB4" s="24" t="s">
        <v>1</v>
      </c>
    </row>
    <row r="5" spans="1:29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0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9">
        <f t="shared" ref="Y5:Y29" si="1">(C5/$C$4)*(T5/$T$4)*(1+0.01*($H$4-H5))</f>
        <v>1.0183895448838567</v>
      </c>
      <c r="Z5" s="16">
        <f t="shared" ref="Z5:Z29" si="2">(D5/$D$4)*($T$4/T5)*(1+0.01*($H$4-H5))</f>
        <v>1.0101431144591084</v>
      </c>
      <c r="AA5" s="32">
        <f>(Y5-Y4)/(L5-L4)</f>
        <v>-1.5324620736547241E-3</v>
      </c>
      <c r="AB5" s="32">
        <f t="shared" ref="AB5:AB29" si="3">(Z5-Z4)/(L5-L4)</f>
        <v>-8.4525953825903555E-4</v>
      </c>
    </row>
    <row r="6" spans="1:29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0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9">
        <f t="shared" si="1"/>
        <v>1.0266115613864553</v>
      </c>
      <c r="Z6" s="16">
        <f t="shared" si="2"/>
        <v>1.0221611169038758</v>
      </c>
      <c r="AA6" s="32">
        <f>(Y6-Y5)/(L6-L5)</f>
        <v>-5.8718203910720045E-4</v>
      </c>
      <c r="AB6" s="32">
        <f t="shared" si="3"/>
        <v>-8.5827548257578026E-4</v>
      </c>
    </row>
    <row r="7" spans="1:29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0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9">
        <f t="shared" si="1"/>
        <v>1.0397534302228404</v>
      </c>
      <c r="Z7" s="16">
        <f t="shared" si="2"/>
        <v>1.0322815299184402</v>
      </c>
      <c r="AA7" s="32">
        <f t="shared" ref="AA6:AA29" si="4">(Y7-Y6)/(L7-L6)</f>
        <v>-1.3145155125166418E-3</v>
      </c>
      <c r="AB7" s="32">
        <f t="shared" si="3"/>
        <v>-1.0122943750502079E-3</v>
      </c>
    </row>
    <row r="8" spans="1:29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0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9">
        <f t="shared" si="1"/>
        <v>1.0458540354673511</v>
      </c>
      <c r="Z8" s="16">
        <f t="shared" si="2"/>
        <v>1.0428439363404074</v>
      </c>
      <c r="AA8" s="32">
        <f t="shared" si="4"/>
        <v>-5.0838377037589388E-4</v>
      </c>
      <c r="AB8" s="32">
        <f t="shared" si="3"/>
        <v>-8.8020053516392938E-4</v>
      </c>
    </row>
    <row r="9" spans="1:29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0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9">
        <f t="shared" si="1"/>
        <v>1.0570796030690113</v>
      </c>
      <c r="Z9" s="16">
        <f t="shared" si="2"/>
        <v>1.0557355442938408</v>
      </c>
      <c r="AA9" s="32">
        <f t="shared" si="4"/>
        <v>-9.354639668050132E-4</v>
      </c>
      <c r="AB9" s="32">
        <f t="shared" si="3"/>
        <v>-1.0743006627861134E-3</v>
      </c>
    </row>
    <row r="10" spans="1:29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0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9">
        <f t="shared" si="1"/>
        <v>1.0661395310056552</v>
      </c>
      <c r="Z10" s="16">
        <f t="shared" si="2"/>
        <v>1.0655077587088304</v>
      </c>
      <c r="AA10" s="32">
        <f t="shared" si="4"/>
        <v>-1.1321371992057355E-3</v>
      </c>
      <c r="AB10" s="32">
        <f t="shared" si="3"/>
        <v>-1.221145194000582E-3</v>
      </c>
    </row>
    <row r="11" spans="1:29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0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9">
        <f t="shared" si="1"/>
        <v>1.086072286252858</v>
      </c>
      <c r="Z11" s="16">
        <f t="shared" si="2"/>
        <v>1.0751065808496021</v>
      </c>
      <c r="AA11" s="32">
        <f t="shared" si="4"/>
        <v>-1.9937739682123366E-3</v>
      </c>
      <c r="AB11" s="32">
        <f t="shared" si="3"/>
        <v>-9.6012224463832728E-4</v>
      </c>
    </row>
    <row r="12" spans="1:29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0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9">
        <f t="shared" si="1"/>
        <v>1.1020200294052147</v>
      </c>
      <c r="Z12" s="16">
        <f t="shared" si="2"/>
        <v>1.0846123490628081</v>
      </c>
      <c r="AA12" s="32">
        <f t="shared" si="4"/>
        <v>-1.5945749933614997E-3</v>
      </c>
      <c r="AB12" s="32">
        <f t="shared" si="3"/>
        <v>-9.5045801406884488E-4</v>
      </c>
    </row>
    <row r="13" spans="1:29" s="52" customFormat="1">
      <c r="A13" s="47">
        <v>10</v>
      </c>
      <c r="B13" s="48">
        <v>15905855.5</v>
      </c>
      <c r="C13" s="49">
        <v>8.1693999999999994E-5</v>
      </c>
      <c r="D13" s="49">
        <v>8.1625999999999994E-5</v>
      </c>
      <c r="E13" s="48">
        <v>1.7783E-3</v>
      </c>
      <c r="F13" s="48">
        <v>1.7780999999999999E-3</v>
      </c>
      <c r="G13" s="48">
        <v>16.629000000000001</v>
      </c>
      <c r="H13" s="48">
        <v>293.01</v>
      </c>
      <c r="I13" s="48">
        <v>315.83999999999997</v>
      </c>
      <c r="J13" s="50">
        <v>6.8402000000000003</v>
      </c>
      <c r="K13" s="51">
        <f t="shared" si="0"/>
        <v>56.64</v>
      </c>
      <c r="L13" s="50">
        <v>212.4</v>
      </c>
      <c r="M13" s="50">
        <v>103.04</v>
      </c>
      <c r="N13" s="48">
        <v>103.04</v>
      </c>
      <c r="O13" s="48">
        <v>7.1082000000000001</v>
      </c>
      <c r="P13" s="50">
        <v>2.8555999999999999</v>
      </c>
      <c r="Q13" s="50">
        <v>5.4465000000000003</v>
      </c>
      <c r="R13" s="50">
        <v>3.5781999999999998</v>
      </c>
      <c r="S13" s="48">
        <v>90700</v>
      </c>
      <c r="T13" s="48">
        <v>2381.6</v>
      </c>
      <c r="U13" s="48">
        <v>65.028000000000006</v>
      </c>
      <c r="V13" s="48">
        <v>-20.702999999999999</v>
      </c>
      <c r="Y13" s="53">
        <f t="shared" si="1"/>
        <v>1.1011057751865834</v>
      </c>
      <c r="Z13" s="48">
        <f t="shared" si="2"/>
        <v>1.0962479830912495</v>
      </c>
      <c r="AA13" s="48">
        <f t="shared" si="4"/>
        <v>7.6187851552611541E-5</v>
      </c>
      <c r="AB13" s="48">
        <f t="shared" si="3"/>
        <v>-9.6963616903678052E-4</v>
      </c>
    </row>
    <row r="14" spans="1:29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0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9">
        <f t="shared" si="1"/>
        <v>1.1136157254267718</v>
      </c>
      <c r="Z14" s="16">
        <f t="shared" si="2"/>
        <v>1.1036878881533254</v>
      </c>
      <c r="AA14" s="32">
        <f t="shared" si="4"/>
        <v>-1.2508386691851936E-3</v>
      </c>
      <c r="AB14" s="32">
        <f t="shared" si="3"/>
        <v>-7.4389751901771529E-4</v>
      </c>
      <c r="AC14" t="s">
        <v>194</v>
      </c>
    </row>
    <row r="15" spans="1:29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0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9">
        <f t="shared" si="1"/>
        <v>1.1195099606083869</v>
      </c>
      <c r="Z15" s="16">
        <f t="shared" si="2"/>
        <v>1.1122875219350818</v>
      </c>
      <c r="AA15" s="32">
        <f t="shared" si="4"/>
        <v>-5.8957091088923587E-4</v>
      </c>
      <c r="AB15" s="32">
        <f t="shared" si="3"/>
        <v>-8.6017842278133844E-4</v>
      </c>
    </row>
    <row r="16" spans="1:29" s="60" customFormat="1">
      <c r="A16" s="55">
        <v>13</v>
      </c>
      <c r="B16" s="56">
        <v>15906379.5</v>
      </c>
      <c r="C16" s="57">
        <v>8.3399000000000006E-5</v>
      </c>
      <c r="D16" s="57">
        <v>8.3486000000000007E-5</v>
      </c>
      <c r="E16" s="56">
        <v>1.8546999999999999E-3</v>
      </c>
      <c r="F16" s="56">
        <v>1.8197000000000001E-3</v>
      </c>
      <c r="G16" s="56">
        <v>16.63</v>
      </c>
      <c r="H16" s="56">
        <v>293.05</v>
      </c>
      <c r="I16" s="56">
        <v>315.89</v>
      </c>
      <c r="J16" s="58">
        <v>6.8391999999999999</v>
      </c>
      <c r="K16" s="59">
        <f t="shared" si="0"/>
        <v>48.64</v>
      </c>
      <c r="L16" s="58">
        <v>182.4</v>
      </c>
      <c r="M16" s="58">
        <v>103.04</v>
      </c>
      <c r="N16" s="56">
        <v>103.04</v>
      </c>
      <c r="O16" s="56">
        <v>7.1266999999999996</v>
      </c>
      <c r="P16" s="58">
        <v>2.8540999999999999</v>
      </c>
      <c r="Q16" s="58">
        <v>5.3765999999999998</v>
      </c>
      <c r="R16" s="58">
        <v>3.5674999999999999</v>
      </c>
      <c r="S16" s="56">
        <v>90735</v>
      </c>
      <c r="T16" s="56">
        <v>2383.1</v>
      </c>
      <c r="U16" s="56">
        <v>65.225999999999999</v>
      </c>
      <c r="V16" s="56">
        <v>-24.024000000000001</v>
      </c>
      <c r="Y16" s="61">
        <f t="shared" si="1"/>
        <v>1.1243443597735847</v>
      </c>
      <c r="Z16" s="56">
        <f t="shared" si="2"/>
        <v>1.1200739039039829</v>
      </c>
      <c r="AA16" s="56">
        <f t="shared" si="4"/>
        <v>-4.8337949408301857E-4</v>
      </c>
      <c r="AB16" s="56">
        <f t="shared" si="3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0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9">
        <f t="shared" si="1"/>
        <v>1.1288879305983697</v>
      </c>
      <c r="Z17" s="16">
        <f t="shared" si="2"/>
        <v>1.1263309001246264</v>
      </c>
      <c r="AA17" s="32">
        <f t="shared" si="4"/>
        <v>-4.5430029494162829E-4</v>
      </c>
      <c r="AB17" s="32">
        <f t="shared" si="3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0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9">
        <f t="shared" si="1"/>
        <v>1.1349507569506252</v>
      </c>
      <c r="Z18" s="16">
        <f t="shared" si="2"/>
        <v>1.1326568095064833</v>
      </c>
      <c r="AA18" s="32">
        <f t="shared" si="4"/>
        <v>-6.064342437864989E-4</v>
      </c>
      <c r="AB18" s="32">
        <f t="shared" si="3"/>
        <v>-6.3274912546705086E-4</v>
      </c>
    </row>
    <row r="19" spans="1:28" s="67" customFormat="1">
      <c r="A19" s="62">
        <v>16</v>
      </c>
      <c r="B19" s="63">
        <v>15906980.300000001</v>
      </c>
      <c r="C19" s="64">
        <v>8.4426999999999997E-5</v>
      </c>
      <c r="D19" s="64">
        <v>8.4688E-5</v>
      </c>
      <c r="E19" s="63">
        <v>1.7887000000000001E-3</v>
      </c>
      <c r="F19" s="63">
        <v>1.8680000000000001E-3</v>
      </c>
      <c r="G19" s="63">
        <v>16.632999999999999</v>
      </c>
      <c r="H19" s="63">
        <v>293.02</v>
      </c>
      <c r="I19" s="63">
        <v>315.81</v>
      </c>
      <c r="J19" s="65">
        <v>6.8372000000000002</v>
      </c>
      <c r="K19" s="66">
        <f t="shared" si="0"/>
        <v>40.106999999999999</v>
      </c>
      <c r="L19" s="65">
        <v>150.40125</v>
      </c>
      <c r="M19" s="63">
        <v>103.04</v>
      </c>
      <c r="N19" s="63">
        <v>103.04</v>
      </c>
      <c r="O19" s="63">
        <v>7.1483999999999996</v>
      </c>
      <c r="P19" s="65">
        <v>2.8481999999999998</v>
      </c>
      <c r="Q19" s="65">
        <v>5.3037999999999998</v>
      </c>
      <c r="R19" s="63">
        <v>3.556</v>
      </c>
      <c r="S19" s="63">
        <v>90694</v>
      </c>
      <c r="T19" s="63">
        <v>2378</v>
      </c>
      <c r="U19" s="63">
        <v>65.075999999999993</v>
      </c>
      <c r="V19" s="63">
        <v>-25.433</v>
      </c>
      <c r="Y19" s="68">
        <f t="shared" si="1"/>
        <v>1.136108519513146</v>
      </c>
      <c r="Z19" s="63">
        <f t="shared" si="2"/>
        <v>1.1389789335788625</v>
      </c>
      <c r="AA19" s="63">
        <f t="shared" si="4"/>
        <v>-9.6480213543396573E-5</v>
      </c>
      <c r="AB19" s="63">
        <f t="shared" si="3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0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9">
        <f t="shared" si="1"/>
        <v>1.1444722525437854</v>
      </c>
      <c r="Z20" s="16">
        <f t="shared" si="2"/>
        <v>1.1425998853218826</v>
      </c>
      <c r="AA20" s="32">
        <f t="shared" si="4"/>
        <v>-1.0451400225728736E-3</v>
      </c>
      <c r="AB20" s="32">
        <f t="shared" si="3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0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9">
        <f t="shared" si="1"/>
        <v>1.1462389633172017</v>
      </c>
      <c r="Z21" s="16">
        <f t="shared" si="2"/>
        <v>1.1463065787622815</v>
      </c>
      <c r="AA21" s="32">
        <f t="shared" si="4"/>
        <v>-1.7671525615566689E-4</v>
      </c>
      <c r="AB21" s="32">
        <f t="shared" si="3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0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9">
        <f t="shared" si="1"/>
        <v>1.150477493125035</v>
      </c>
      <c r="Z22" s="16">
        <f t="shared" si="2"/>
        <v>1.1529118882030123</v>
      </c>
      <c r="AA22" s="32">
        <f t="shared" si="4"/>
        <v>-1.7660540865972277E-4</v>
      </c>
      <c r="AB22" s="32">
        <f t="shared" si="3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0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9">
        <f t="shared" si="1"/>
        <v>1.1532392167728631</v>
      </c>
      <c r="Z23" s="16">
        <f t="shared" si="2"/>
        <v>1.1548332482640706</v>
      </c>
      <c r="AA23" s="32">
        <f t="shared" si="4"/>
        <v>-3.4510760985043598E-4</v>
      </c>
      <c r="AB23" s="32">
        <f t="shared" si="3"/>
        <v>-2.400949779516852E-4</v>
      </c>
    </row>
    <row r="24" spans="1:28" s="74" customFormat="1">
      <c r="A24" s="69">
        <v>21</v>
      </c>
      <c r="B24" s="70">
        <v>15908288.1</v>
      </c>
      <c r="C24" s="71">
        <v>8.5863000000000001E-5</v>
      </c>
      <c r="D24" s="71">
        <v>8.6083999999999998E-5</v>
      </c>
      <c r="E24" s="70">
        <v>1.4609E-3</v>
      </c>
      <c r="F24" s="70">
        <v>1.4848999999999999E-3</v>
      </c>
      <c r="G24" s="70">
        <v>16.623999999999999</v>
      </c>
      <c r="H24" s="70">
        <v>293.02999999999997</v>
      </c>
      <c r="I24" s="70">
        <v>315.81</v>
      </c>
      <c r="J24" s="72">
        <v>6.8388999999999998</v>
      </c>
      <c r="K24" s="73">
        <f t="shared" si="0"/>
        <v>24.64</v>
      </c>
      <c r="L24" s="70">
        <v>92.4</v>
      </c>
      <c r="M24" s="70">
        <v>103.04</v>
      </c>
      <c r="N24" s="70">
        <v>103.04</v>
      </c>
      <c r="O24" s="70">
        <v>7.1410999999999998</v>
      </c>
      <c r="P24" s="72">
        <v>2.8492000000000002</v>
      </c>
      <c r="Q24" s="72">
        <v>5.1901999999999999</v>
      </c>
      <c r="R24" s="72">
        <v>3.5446</v>
      </c>
      <c r="S24" s="70">
        <v>90752</v>
      </c>
      <c r="T24" s="70">
        <v>2381.8000000000002</v>
      </c>
      <c r="U24" s="70">
        <v>65.171999999999997</v>
      </c>
      <c r="V24" s="70">
        <v>-21.39</v>
      </c>
      <c r="Y24" s="75">
        <f t="shared" si="1"/>
        <v>1.1571629094882465</v>
      </c>
      <c r="Z24" s="70">
        <f t="shared" si="2"/>
        <v>1.1557911366172173</v>
      </c>
      <c r="AA24" s="70">
        <f t="shared" si="4"/>
        <v>-4.9053823602230402E-4</v>
      </c>
      <c r="AB24" s="70">
        <f t="shared" si="3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0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9">
        <f t="shared" si="1"/>
        <v>1.1565116152893113</v>
      </c>
      <c r="Z25" s="16">
        <f t="shared" si="2"/>
        <v>1.1562599214418137</v>
      </c>
      <c r="AA25" s="32">
        <f t="shared" si="4"/>
        <v>6.5121279733550277E-5</v>
      </c>
      <c r="AB25" s="32">
        <f t="shared" si="3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0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9">
        <f t="shared" si="1"/>
        <v>1.1597184313046596</v>
      </c>
      <c r="Z26" s="16">
        <f t="shared" si="2"/>
        <v>1.1578648140782186</v>
      </c>
      <c r="AA26" s="32">
        <f t="shared" si="4"/>
        <v>-3.2076179198281801E-4</v>
      </c>
      <c r="AB26" s="32">
        <f t="shared" si="3"/>
        <v>-1.6052939598949266E-4</v>
      </c>
    </row>
    <row r="27" spans="1:28">
      <c r="A27" s="12">
        <v>24</v>
      </c>
      <c r="B27" s="1">
        <v>15908906.6</v>
      </c>
      <c r="C27" s="15">
        <v>8.6154000000000002E-5</v>
      </c>
      <c r="D27" s="15">
        <v>8.6180999999999994E-5</v>
      </c>
      <c r="E27" s="1">
        <v>1.356E-3</v>
      </c>
      <c r="F27" s="1">
        <v>1.4571E-3</v>
      </c>
      <c r="G27" s="1">
        <v>16.626000000000001</v>
      </c>
      <c r="H27" s="1">
        <v>293.01</v>
      </c>
      <c r="I27" s="1">
        <v>315.74</v>
      </c>
      <c r="J27" s="14">
        <v>6.8364000000000003</v>
      </c>
      <c r="K27" s="13">
        <f t="shared" si="0"/>
        <v>16.106999999999999</v>
      </c>
      <c r="L27" s="1">
        <v>60.401249999999997</v>
      </c>
      <c r="M27" s="1">
        <v>103.04</v>
      </c>
      <c r="N27" s="1">
        <v>103.04</v>
      </c>
      <c r="O27" s="1">
        <v>7.1420000000000003</v>
      </c>
      <c r="P27" s="14">
        <v>2.8405</v>
      </c>
      <c r="Q27" s="14">
        <v>5.2034000000000002</v>
      </c>
      <c r="R27" s="1">
        <v>4.6660000000000004</v>
      </c>
      <c r="S27" s="1">
        <v>90801</v>
      </c>
      <c r="T27" s="1">
        <v>2379.9</v>
      </c>
      <c r="U27" s="1">
        <v>64.873000000000005</v>
      </c>
      <c r="V27" s="1">
        <v>-16.747</v>
      </c>
      <c r="Y27" s="19">
        <f t="shared" si="1"/>
        <v>1.1603906284633656</v>
      </c>
      <c r="Z27" s="16">
        <f t="shared" si="2"/>
        <v>1.1582490008459188</v>
      </c>
      <c r="AA27" s="32">
        <f t="shared" si="4"/>
        <v>-5.6016429892169518E-5</v>
      </c>
      <c r="AB27" s="32">
        <f t="shared" si="3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0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9">
        <f t="shared" si="1"/>
        <v>1.1453156205908266</v>
      </c>
      <c r="Z28" s="16">
        <f t="shared" si="2"/>
        <v>1.1585168550152194</v>
      </c>
      <c r="AA28" s="32">
        <f t="shared" si="4"/>
        <v>1.2562506560449178E-3</v>
      </c>
      <c r="AB28" s="32">
        <f t="shared" si="3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0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9">
        <f t="shared" si="1"/>
        <v>1.113962375803158</v>
      </c>
      <c r="Z29" s="16">
        <f t="shared" si="2"/>
        <v>1.1577300917512185</v>
      </c>
      <c r="AA29" s="32">
        <f t="shared" si="4"/>
        <v>2.6125254747091241E-3</v>
      </c>
      <c r="AB29" s="32">
        <f t="shared" si="3"/>
        <v>6.5557459321592326E-5</v>
      </c>
    </row>
  </sheetData>
  <mergeCells count="24"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  <mergeCell ref="AA2:AA3"/>
    <mergeCell ref="AB2:AB3"/>
    <mergeCell ref="S2:S3"/>
    <mergeCell ref="T2:T3"/>
    <mergeCell ref="U2:U3"/>
    <mergeCell ref="V2:V3"/>
    <mergeCell ref="Y2:Y3"/>
    <mergeCell ref="Z2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X74"/>
  <sheetViews>
    <sheetView topLeftCell="P7" workbookViewId="0">
      <selection activeCell="V20" sqref="V20:V29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</cols>
  <sheetData>
    <row r="1" spans="2:24" ht="15.75" thickBot="1"/>
    <row r="2" spans="2:24" ht="15.75" thickBot="1">
      <c r="B2" s="40" t="s">
        <v>46</v>
      </c>
      <c r="C2" s="40" t="s">
        <v>47</v>
      </c>
      <c r="D2" s="40" t="s">
        <v>48</v>
      </c>
      <c r="E2" s="40" t="s">
        <v>49</v>
      </c>
      <c r="F2" s="40" t="s">
        <v>50</v>
      </c>
      <c r="G2" s="40" t="s">
        <v>51</v>
      </c>
      <c r="H2" s="40" t="s">
        <v>52</v>
      </c>
      <c r="I2" s="38" t="s">
        <v>191</v>
      </c>
      <c r="J2" s="39"/>
      <c r="K2" s="40" t="s">
        <v>53</v>
      </c>
      <c r="L2" s="40" t="s">
        <v>54</v>
      </c>
      <c r="M2" s="40" t="s">
        <v>55</v>
      </c>
      <c r="N2" s="40" t="s">
        <v>56</v>
      </c>
      <c r="O2" s="40" t="s">
        <v>57</v>
      </c>
      <c r="P2" s="40" t="s">
        <v>58</v>
      </c>
      <c r="Q2" s="40" t="s">
        <v>181</v>
      </c>
      <c r="R2" s="40" t="s">
        <v>59</v>
      </c>
      <c r="S2" s="40" t="s">
        <v>60</v>
      </c>
      <c r="V2" t="s">
        <v>192</v>
      </c>
    </row>
    <row r="3" spans="2:24" ht="15.75" thickBot="1">
      <c r="B3" s="41"/>
      <c r="C3" s="41"/>
      <c r="D3" s="41"/>
      <c r="E3" s="41"/>
      <c r="F3" s="41"/>
      <c r="G3" s="41"/>
      <c r="H3" s="41"/>
      <c r="I3" s="28" t="s">
        <v>183</v>
      </c>
      <c r="J3" s="28" t="s">
        <v>184</v>
      </c>
      <c r="K3" s="41"/>
      <c r="L3" s="41"/>
      <c r="M3" s="41"/>
      <c r="N3" s="41"/>
      <c r="O3" s="41"/>
      <c r="P3" s="41"/>
      <c r="Q3" s="41"/>
      <c r="R3" s="41"/>
      <c r="S3" s="41"/>
    </row>
    <row r="4" spans="2:24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</row>
    <row r="5" spans="2:24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75">
        <v>1.2973999999999999</v>
      </c>
      <c r="W5" s="19">
        <v>81.710000000000008</v>
      </c>
      <c r="X5" s="19">
        <v>1.1831441785008401</v>
      </c>
    </row>
    <row r="6" spans="2:24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70">
        <v>1.4220999999999999</v>
      </c>
      <c r="W6" s="16">
        <v>78.240000000000009</v>
      </c>
      <c r="X6" s="16">
        <v>1.4498341142144802</v>
      </c>
    </row>
    <row r="7" spans="2:24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70">
        <v>1.6184999999999998</v>
      </c>
      <c r="W7" s="16">
        <v>75.039999999999992</v>
      </c>
      <c r="X7" s="16">
        <v>1.6427633743194483</v>
      </c>
    </row>
    <row r="8" spans="2:24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70">
        <v>1.5214000000000001</v>
      </c>
      <c r="W8" s="16">
        <v>72.11</v>
      </c>
      <c r="X8" s="16">
        <v>1.7868414341581285</v>
      </c>
    </row>
    <row r="9" spans="2:24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70">
        <v>1.9419000000000002</v>
      </c>
      <c r="W9" s="16">
        <v>68.91</v>
      </c>
      <c r="X9" s="16">
        <v>1.9195809579860685</v>
      </c>
    </row>
    <row r="10" spans="2:24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70">
        <v>2.1046</v>
      </c>
      <c r="W10" s="16">
        <v>66.240000000000009</v>
      </c>
      <c r="X10" s="16">
        <v>2.0176446822835437</v>
      </c>
    </row>
    <row r="11" spans="2:24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70">
        <v>2.1758999999999999</v>
      </c>
      <c r="W11" s="16">
        <v>63.84</v>
      </c>
      <c r="X11" s="16">
        <v>2.1001560498913938</v>
      </c>
    </row>
    <row r="12" spans="2:24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70">
        <v>2.0566</v>
      </c>
      <c r="W12" s="16">
        <v>61.174999999999997</v>
      </c>
      <c r="X12" s="16">
        <v>2.1890169986146595</v>
      </c>
    </row>
    <row r="13" spans="2:24">
      <c r="B13" s="48">
        <v>9</v>
      </c>
      <c r="C13" s="54">
        <v>9.3692129629629625E-2</v>
      </c>
      <c r="D13" s="48">
        <v>10</v>
      </c>
      <c r="E13" s="48">
        <v>3</v>
      </c>
      <c r="F13" s="48" t="s">
        <v>78</v>
      </c>
      <c r="G13" s="48" t="s">
        <v>34</v>
      </c>
      <c r="H13" s="48">
        <v>2</v>
      </c>
      <c r="I13" s="48">
        <v>18.559999999999999</v>
      </c>
      <c r="J13" s="48">
        <f t="shared" si="0"/>
        <v>39.200000000000003</v>
      </c>
      <c r="K13" s="48">
        <v>-12</v>
      </c>
      <c r="L13" s="48">
        <v>0</v>
      </c>
      <c r="M13" s="48" t="s">
        <v>79</v>
      </c>
      <c r="N13" s="48" t="s">
        <v>63</v>
      </c>
      <c r="O13" s="48" t="s">
        <v>117</v>
      </c>
      <c r="P13" s="49">
        <v>2.2295000000000001E-3</v>
      </c>
      <c r="Q13" s="48">
        <f t="shared" si="1"/>
        <v>2.2295000000000003</v>
      </c>
      <c r="R13" s="48" t="s">
        <v>118</v>
      </c>
      <c r="S13" s="48" t="s">
        <v>119</v>
      </c>
      <c r="V13" s="70">
        <v>2.2295000000000003</v>
      </c>
      <c r="W13" s="16">
        <v>39.200000000000003</v>
      </c>
      <c r="X13" s="16">
        <v>2.9635148599007315</v>
      </c>
    </row>
    <row r="14" spans="2:24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70">
        <v>2.4504000000000001</v>
      </c>
      <c r="W14" s="16">
        <v>36.265000000000001</v>
      </c>
      <c r="X14" s="16">
        <v>3.0467827819517903</v>
      </c>
    </row>
    <row r="15" spans="2:24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70">
        <v>2.6136000000000004</v>
      </c>
      <c r="W15" s="16">
        <v>52.64</v>
      </c>
      <c r="X15" s="16">
        <v>2.4811320882220271</v>
      </c>
    </row>
    <row r="16" spans="2:24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70">
        <v>2.8765000000000001</v>
      </c>
      <c r="W16" s="16">
        <v>49.975000000000001</v>
      </c>
      <c r="X16" s="16">
        <v>2.5780988497784754</v>
      </c>
    </row>
    <row r="17" spans="2:24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70">
        <v>2.8021000000000003</v>
      </c>
      <c r="W17" s="16">
        <v>47.305</v>
      </c>
      <c r="X17" s="16">
        <v>2.6770892564356017</v>
      </c>
    </row>
    <row r="18" spans="2:24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70">
        <v>2.9333</v>
      </c>
      <c r="W18" s="16">
        <v>44.64</v>
      </c>
      <c r="X18" s="16">
        <v>2.7757544611952603</v>
      </c>
    </row>
    <row r="19" spans="2:24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70">
        <v>3.0473000000000003</v>
      </c>
      <c r="W19" s="16">
        <v>41.71</v>
      </c>
      <c r="X19" s="16">
        <v>2.8805657989830045</v>
      </c>
    </row>
    <row r="20" spans="2:24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</row>
    <row r="21" spans="2:24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</row>
    <row r="22" spans="2:24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</row>
    <row r="23" spans="2:24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</row>
    <row r="24" spans="2:24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</row>
    <row r="25" spans="2:24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</row>
    <row r="26" spans="2:24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</row>
    <row r="27" spans="2:24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</row>
    <row r="28" spans="2:24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</row>
    <row r="29" spans="2:24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  <mergeCell ref="O2:O3"/>
    <mergeCell ref="P2:P3"/>
    <mergeCell ref="Q2:Q3"/>
    <mergeCell ref="R2:R3"/>
    <mergeCell ref="S2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3</vt:i4>
      </vt:variant>
    </vt:vector>
  </HeadingPairs>
  <TitlesOfParts>
    <vt:vector size="8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Диаграмма1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2017-04-04T11:34:55Z</dcterms:modified>
</cp:coreProperties>
</file>