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РГПУ\2 курс,3 сем\Анализ Данных\"/>
    </mc:Choice>
  </mc:AlternateContent>
  <bookViews>
    <workbookView xWindow="0" yWindow="0" windowWidth="20490" windowHeight="7155" activeTab="1"/>
  </bookViews>
  <sheets>
    <sheet name="Лист1" sheetId="1" r:id="rId1"/>
    <sheet name="Лист2" sheetId="2" r:id="rId2"/>
  </sheets>
  <externalReferences>
    <externalReference r:id="rId3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1" l="1"/>
  <c r="E7" i="1"/>
  <c r="L8" i="1" l="1"/>
  <c r="I1" i="2"/>
  <c r="B7" i="2"/>
  <c r="B6" i="2"/>
  <c r="B8" i="2"/>
  <c r="G4" i="2" l="1"/>
  <c r="F4" i="2"/>
  <c r="E4" i="2"/>
  <c r="B4" i="2"/>
  <c r="B5" i="2" s="1"/>
  <c r="C3" i="2"/>
  <c r="D3" i="2" s="1"/>
  <c r="E3" i="2" s="1"/>
  <c r="F3" i="2" s="1"/>
  <c r="G3" i="2" s="1"/>
  <c r="D4" i="2" l="1"/>
  <c r="C4" i="2"/>
  <c r="C5" i="2" s="1"/>
  <c r="D5" i="2" s="1"/>
  <c r="E5" i="2" s="1"/>
  <c r="F5" i="2" s="1"/>
  <c r="G5" i="2" s="1"/>
  <c r="E6" i="1" l="1"/>
  <c r="L10" i="1"/>
  <c r="L9" i="1"/>
  <c r="I9" i="1"/>
  <c r="L7" i="1"/>
  <c r="L6" i="1"/>
  <c r="L5" i="1"/>
  <c r="L4" i="1"/>
  <c r="E4" i="1"/>
  <c r="E5" i="1" s="1"/>
  <c r="L3" i="1"/>
  <c r="M2" i="1"/>
  <c r="M3" i="1" s="1"/>
  <c r="M4" i="1" s="1"/>
  <c r="M5" i="1" s="1"/>
  <c r="M6" i="1" s="1"/>
  <c r="M7" i="1" s="1"/>
  <c r="L2" i="1"/>
  <c r="N2" i="1" s="1"/>
  <c r="H2" i="1"/>
  <c r="N3" i="1" l="1"/>
  <c r="N4" i="1" s="1"/>
  <c r="N5" i="1" s="1"/>
  <c r="N6" i="1" s="1"/>
  <c r="N7" i="1" s="1"/>
  <c r="M8" i="1"/>
  <c r="M9" i="1" s="1"/>
  <c r="I2" i="1"/>
  <c r="H3" i="1" s="1"/>
  <c r="I3" i="1"/>
  <c r="H4" i="1" s="1"/>
  <c r="J2" i="1" l="1"/>
  <c r="N8" i="1"/>
  <c r="N9" i="1" s="1"/>
  <c r="I4" i="1"/>
  <c r="H5" i="1" s="1"/>
  <c r="J3" i="1"/>
  <c r="J4" i="1" l="1"/>
  <c r="I5" i="1"/>
  <c r="H6" i="1" s="1"/>
  <c r="J5" i="1" l="1"/>
  <c r="I6" i="1"/>
  <c r="H7" i="1" s="1"/>
  <c r="I7" i="1" l="1"/>
  <c r="J6" i="1"/>
  <c r="H8" i="1" l="1"/>
  <c r="I8" i="1"/>
  <c r="H9" i="1" s="1"/>
  <c r="J9" i="1" s="1"/>
  <c r="J7" i="1"/>
  <c r="J10" i="1" l="1"/>
  <c r="J8" i="1"/>
</calcChain>
</file>

<file path=xl/sharedStrings.xml><?xml version="1.0" encoding="utf-8"?>
<sst xmlns="http://schemas.openxmlformats.org/spreadsheetml/2006/main" count="91" uniqueCount="87">
  <si>
    <t>n</t>
  </si>
  <si>
    <t xml:space="preserve">Ряд  </t>
  </si>
  <si>
    <t>103.4</t>
  </si>
  <si>
    <t>115.2</t>
  </si>
  <si>
    <t>114.1</t>
  </si>
  <si>
    <t>119.6</t>
  </si>
  <si>
    <t>125.5</t>
  </si>
  <si>
    <t>116.9</t>
  </si>
  <si>
    <t>118.1</t>
  </si>
  <si>
    <t>123.5</t>
  </si>
  <si>
    <t>113.5</t>
  </si>
  <si>
    <t>112.3</t>
  </si>
  <si>
    <t>129.9</t>
  </si>
  <si>
    <t>99.2</t>
  </si>
  <si>
    <t>107.1</t>
  </si>
  <si>
    <t>117.5</t>
  </si>
  <si>
    <t>118.5</t>
  </si>
  <si>
    <t>127.8</t>
  </si>
  <si>
    <t>119.5</t>
  </si>
  <si>
    <t>126.1</t>
  </si>
  <si>
    <t>100.1</t>
  </si>
  <si>
    <t>120.2</t>
  </si>
  <si>
    <t>122.2</t>
  </si>
  <si>
    <t>124.8</t>
  </si>
  <si>
    <t>122.5</t>
  </si>
  <si>
    <t>135.8</t>
  </si>
  <si>
    <t>121.1</t>
  </si>
  <si>
    <t>123.8</t>
  </si>
  <si>
    <t>123.2</t>
  </si>
  <si>
    <t>105.9</t>
  </si>
  <si>
    <t>122.6</t>
  </si>
  <si>
    <t>123.9</t>
  </si>
  <si>
    <t>129.5</t>
  </si>
  <si>
    <t>128.5</t>
  </si>
  <si>
    <t>121.5</t>
  </si>
  <si>
    <t>127.5</t>
  </si>
  <si>
    <t>113.2</t>
  </si>
  <si>
    <t>120.6</t>
  </si>
  <si>
    <t>126.5</t>
  </si>
  <si>
    <t>122.9</t>
  </si>
  <si>
    <t>123.1</t>
  </si>
  <si>
    <t>94.1</t>
  </si>
  <si>
    <t>112.9</t>
  </si>
  <si>
    <t>109.5</t>
  </si>
  <si>
    <t>118.3</t>
  </si>
  <si>
    <t>112.5</t>
  </si>
  <si>
    <t>115.5</t>
  </si>
  <si>
    <t>105.5</t>
  </si>
  <si>
    <t>108.2</t>
  </si>
  <si>
    <t>119.2</t>
  </si>
  <si>
    <t>131.4</t>
  </si>
  <si>
    <t>106.5</t>
  </si>
  <si>
    <t>120.8</t>
  </si>
  <si>
    <t>121.9</t>
  </si>
  <si>
    <t>134.2</t>
  </si>
  <si>
    <t>115.7</t>
  </si>
  <si>
    <t>118.9</t>
  </si>
  <si>
    <t>124.5</t>
  </si>
  <si>
    <t>111.5</t>
  </si>
  <si>
    <t>116.5</t>
  </si>
  <si>
    <t>106.1</t>
  </si>
  <si>
    <t>119.8</t>
  </si>
  <si>
    <t>133.6</t>
  </si>
  <si>
    <t>114.5</t>
  </si>
  <si>
    <t>Медиана</t>
  </si>
  <si>
    <t>Нач.знач.</t>
  </si>
  <si>
    <t xml:space="preserve">Конеч.знач. </t>
  </si>
  <si>
    <t xml:space="preserve">Середина пром-ка </t>
  </si>
  <si>
    <t xml:space="preserve">Абсол. частота </t>
  </si>
  <si>
    <t xml:space="preserve">Относ. частота </t>
  </si>
  <si>
    <t xml:space="preserve">Накоп. частота </t>
  </si>
  <si>
    <t>Накоп.частость</t>
  </si>
  <si>
    <t>Выработка</t>
  </si>
  <si>
    <t xml:space="preserve">Число элементов </t>
  </si>
  <si>
    <t xml:space="preserve">Миним.элемент </t>
  </si>
  <si>
    <t xml:space="preserve">Максим.элемент </t>
  </si>
  <si>
    <t xml:space="preserve">Число промежутков </t>
  </si>
  <si>
    <t xml:space="preserve">Шаг </t>
  </si>
  <si>
    <t xml:space="preserve">Средняя выработка </t>
  </si>
  <si>
    <t>Мода</t>
  </si>
  <si>
    <t>Тарифный разряд, Xi</t>
  </si>
  <si>
    <t xml:space="preserve">Всего </t>
  </si>
  <si>
    <t>Частота, Ni</t>
  </si>
  <si>
    <t>Накопленная частота</t>
  </si>
  <si>
    <t xml:space="preserve">Относительная частота </t>
  </si>
  <si>
    <t xml:space="preserve">Накопленная частота </t>
  </si>
  <si>
    <t>Среднее значение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</si>
</sst>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2" fontId="1" fillId="0" borderId="1" xfId="0" applyNumberFormat="1" applyFont="1" applyBorder="1"/>
    <xf numFmtId="164" fontId="1" fillId="0" borderId="1" xfId="0" applyNumberFormat="1" applyFont="1" applyBorder="1"/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right"/>
    </xf>
    <xf numFmtId="0" fontId="1" fillId="0" borderId="1" xfId="0" applyFont="1" applyBorder="1" applyAlignment="1">
      <alignment horizontal="right" vertical="center"/>
    </xf>
    <xf numFmtId="0" fontId="1" fillId="0" borderId="0" xfId="0" applyFont="1"/>
    <xf numFmtId="164" fontId="1" fillId="2" borderId="1" xfId="0" applyNumberFormat="1" applyFont="1" applyFill="1" applyBorder="1"/>
    <xf numFmtId="0" fontId="1" fillId="2" borderId="1" xfId="0" applyFont="1" applyFill="1" applyBorder="1"/>
    <xf numFmtId="0" fontId="0" fillId="3" borderId="1" xfId="0" applyFill="1" applyBorder="1"/>
    <xf numFmtId="0" fontId="0" fillId="3" borderId="2" xfId="0" applyFill="1" applyBorder="1"/>
    <xf numFmtId="0" fontId="0" fillId="0" borderId="0" xfId="0" applyFill="1" applyBorder="1" applyAlignment="1"/>
    <xf numFmtId="0" fontId="0" fillId="0" borderId="0" xfId="0" applyFill="1" applyBorder="1" applyAlignment="1">
      <alignment horizontal="center"/>
    </xf>
    <xf numFmtId="0" fontId="1" fillId="3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horizontal="left"/>
    </xf>
    <xf numFmtId="0" fontId="1" fillId="3" borderId="1" xfId="0" applyFont="1" applyFill="1" applyBorder="1"/>
    <xf numFmtId="0" fontId="1" fillId="3" borderId="1" xfId="0" applyFont="1" applyFill="1" applyBorder="1" applyAlignment="1">
      <alignment horizontal="center" vertical="center"/>
    </xf>
    <xf numFmtId="164" fontId="1" fillId="3" borderId="1" xfId="0" applyNumberFormat="1" applyFont="1" applyFill="1" applyBorder="1"/>
    <xf numFmtId="0" fontId="1" fillId="0" borderId="1" xfId="0" applyFont="1" applyFill="1" applyBorder="1"/>
    <xf numFmtId="0" fontId="0" fillId="0" borderId="0" xfId="0" applyFill="1"/>
    <xf numFmtId="0" fontId="1" fillId="0" borderId="0" xfId="0" applyFont="1" applyBorder="1" applyAlignment="1">
      <alignment vertical="center"/>
    </xf>
    <xf numFmtId="0" fontId="1" fillId="0" borderId="0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Средняя</a:t>
            </a:r>
            <a:r>
              <a:rPr lang="ru-RU" baseline="0"/>
              <a:t> выработка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Лист1!$A$2:$A$99</c:f>
              <c:numCache>
                <c:formatCode>General</c:formatCode>
                <c:ptCount val="9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</c:numCache>
            </c:numRef>
          </c:xVal>
          <c:yVal>
            <c:numRef>
              <c:f>Лист1!$C$2:$C$99</c:f>
              <c:numCache>
                <c:formatCode>General</c:formatCode>
                <c:ptCount val="98"/>
                <c:pt idx="0">
                  <c:v>94.1</c:v>
                </c:pt>
                <c:pt idx="1">
                  <c:v>97</c:v>
                </c:pt>
                <c:pt idx="2">
                  <c:v>99.2</c:v>
                </c:pt>
                <c:pt idx="3">
                  <c:v>100.1</c:v>
                </c:pt>
                <c:pt idx="4">
                  <c:v>102</c:v>
                </c:pt>
                <c:pt idx="5">
                  <c:v>103.4</c:v>
                </c:pt>
                <c:pt idx="6">
                  <c:v>105.5</c:v>
                </c:pt>
                <c:pt idx="7">
                  <c:v>105.9</c:v>
                </c:pt>
                <c:pt idx="8">
                  <c:v>106.1</c:v>
                </c:pt>
                <c:pt idx="9">
                  <c:v>106.5</c:v>
                </c:pt>
                <c:pt idx="10">
                  <c:v>107</c:v>
                </c:pt>
                <c:pt idx="11">
                  <c:v>107.1</c:v>
                </c:pt>
                <c:pt idx="12">
                  <c:v>108</c:v>
                </c:pt>
                <c:pt idx="13">
                  <c:v>108.2</c:v>
                </c:pt>
                <c:pt idx="14">
                  <c:v>109</c:v>
                </c:pt>
                <c:pt idx="15">
                  <c:v>109.5</c:v>
                </c:pt>
                <c:pt idx="16">
                  <c:v>110</c:v>
                </c:pt>
                <c:pt idx="17">
                  <c:v>111</c:v>
                </c:pt>
                <c:pt idx="18">
                  <c:v>111.5</c:v>
                </c:pt>
                <c:pt idx="19">
                  <c:v>112</c:v>
                </c:pt>
                <c:pt idx="20">
                  <c:v>112.3</c:v>
                </c:pt>
                <c:pt idx="21">
                  <c:v>112.5</c:v>
                </c:pt>
                <c:pt idx="22">
                  <c:v>112.9</c:v>
                </c:pt>
                <c:pt idx="23">
                  <c:v>113</c:v>
                </c:pt>
                <c:pt idx="24">
                  <c:v>113.2</c:v>
                </c:pt>
                <c:pt idx="25">
                  <c:v>113.5</c:v>
                </c:pt>
                <c:pt idx="26">
                  <c:v>114</c:v>
                </c:pt>
                <c:pt idx="27">
                  <c:v>114.1</c:v>
                </c:pt>
                <c:pt idx="28">
                  <c:v>114.5</c:v>
                </c:pt>
                <c:pt idx="29">
                  <c:v>115</c:v>
                </c:pt>
                <c:pt idx="30">
                  <c:v>115.2</c:v>
                </c:pt>
                <c:pt idx="31">
                  <c:v>115.5</c:v>
                </c:pt>
                <c:pt idx="32">
                  <c:v>115.7</c:v>
                </c:pt>
                <c:pt idx="33">
                  <c:v>116</c:v>
                </c:pt>
                <c:pt idx="34">
                  <c:v>116.5</c:v>
                </c:pt>
                <c:pt idx="35">
                  <c:v>116.9</c:v>
                </c:pt>
                <c:pt idx="36">
                  <c:v>117</c:v>
                </c:pt>
                <c:pt idx="37">
                  <c:v>117.5</c:v>
                </c:pt>
                <c:pt idx="38">
                  <c:v>117.5</c:v>
                </c:pt>
                <c:pt idx="39">
                  <c:v>118</c:v>
                </c:pt>
                <c:pt idx="40">
                  <c:v>118.1</c:v>
                </c:pt>
                <c:pt idx="41">
                  <c:v>118.3</c:v>
                </c:pt>
                <c:pt idx="42">
                  <c:v>118.5</c:v>
                </c:pt>
                <c:pt idx="43">
                  <c:v>118.9</c:v>
                </c:pt>
                <c:pt idx="44">
                  <c:v>119</c:v>
                </c:pt>
                <c:pt idx="45">
                  <c:v>119.2</c:v>
                </c:pt>
                <c:pt idx="46">
                  <c:v>119.5</c:v>
                </c:pt>
                <c:pt idx="47">
                  <c:v>119.6</c:v>
                </c:pt>
                <c:pt idx="48">
                  <c:v>119.8</c:v>
                </c:pt>
                <c:pt idx="49">
                  <c:v>120</c:v>
                </c:pt>
                <c:pt idx="50">
                  <c:v>120.2</c:v>
                </c:pt>
                <c:pt idx="51">
                  <c:v>120.6</c:v>
                </c:pt>
                <c:pt idx="52">
                  <c:v>120.8</c:v>
                </c:pt>
                <c:pt idx="53">
                  <c:v>121</c:v>
                </c:pt>
                <c:pt idx="54">
                  <c:v>121.1</c:v>
                </c:pt>
                <c:pt idx="55">
                  <c:v>121.5</c:v>
                </c:pt>
                <c:pt idx="56">
                  <c:v>121.9</c:v>
                </c:pt>
                <c:pt idx="57">
                  <c:v>122</c:v>
                </c:pt>
                <c:pt idx="58">
                  <c:v>122.2</c:v>
                </c:pt>
                <c:pt idx="59">
                  <c:v>122.5</c:v>
                </c:pt>
                <c:pt idx="60">
                  <c:v>122.6</c:v>
                </c:pt>
                <c:pt idx="61">
                  <c:v>122.9</c:v>
                </c:pt>
                <c:pt idx="62">
                  <c:v>123</c:v>
                </c:pt>
                <c:pt idx="63">
                  <c:v>123</c:v>
                </c:pt>
                <c:pt idx="64">
                  <c:v>123.1</c:v>
                </c:pt>
                <c:pt idx="65">
                  <c:v>123.2</c:v>
                </c:pt>
                <c:pt idx="66">
                  <c:v>123.5</c:v>
                </c:pt>
                <c:pt idx="67">
                  <c:v>123.5</c:v>
                </c:pt>
                <c:pt idx="68">
                  <c:v>123.8</c:v>
                </c:pt>
                <c:pt idx="69">
                  <c:v>123.9</c:v>
                </c:pt>
                <c:pt idx="70">
                  <c:v>124</c:v>
                </c:pt>
                <c:pt idx="71">
                  <c:v>124.5</c:v>
                </c:pt>
                <c:pt idx="72">
                  <c:v>124.8</c:v>
                </c:pt>
                <c:pt idx="73">
                  <c:v>125</c:v>
                </c:pt>
                <c:pt idx="74">
                  <c:v>125.5</c:v>
                </c:pt>
                <c:pt idx="75">
                  <c:v>126</c:v>
                </c:pt>
                <c:pt idx="76">
                  <c:v>126.1</c:v>
                </c:pt>
                <c:pt idx="77">
                  <c:v>126.5</c:v>
                </c:pt>
                <c:pt idx="78">
                  <c:v>127</c:v>
                </c:pt>
                <c:pt idx="79">
                  <c:v>127.5</c:v>
                </c:pt>
                <c:pt idx="80">
                  <c:v>127.8</c:v>
                </c:pt>
                <c:pt idx="81">
                  <c:v>128</c:v>
                </c:pt>
                <c:pt idx="82">
                  <c:v>128.5</c:v>
                </c:pt>
                <c:pt idx="83">
                  <c:v>129</c:v>
                </c:pt>
                <c:pt idx="84">
                  <c:v>129.5</c:v>
                </c:pt>
                <c:pt idx="85">
                  <c:v>129.9</c:v>
                </c:pt>
                <c:pt idx="86">
                  <c:v>130</c:v>
                </c:pt>
                <c:pt idx="87">
                  <c:v>131</c:v>
                </c:pt>
                <c:pt idx="88">
                  <c:v>131.4</c:v>
                </c:pt>
                <c:pt idx="89">
                  <c:v>132</c:v>
                </c:pt>
                <c:pt idx="90">
                  <c:v>133</c:v>
                </c:pt>
                <c:pt idx="91">
                  <c:v>133.6</c:v>
                </c:pt>
                <c:pt idx="92">
                  <c:v>134</c:v>
                </c:pt>
                <c:pt idx="93">
                  <c:v>134.19999999999999</c:v>
                </c:pt>
                <c:pt idx="94">
                  <c:v>135</c:v>
                </c:pt>
                <c:pt idx="95">
                  <c:v>135.80000000000001</c:v>
                </c:pt>
                <c:pt idx="96">
                  <c:v>138</c:v>
                </c:pt>
                <c:pt idx="97">
                  <c:v>140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49</c:v>
              </c:pt>
            </c:numLit>
          </c:xVal>
          <c:yVal>
            <c:numRef>
              <c:f>Лист1!$E$6</c:f>
              <c:numCache>
                <c:formatCode>0.00</c:formatCode>
                <c:ptCount val="1"/>
                <c:pt idx="0">
                  <c:v>119.27244897959183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292544"/>
        <c:axId val="1714287104"/>
      </c:scatterChart>
      <c:valAx>
        <c:axId val="1714292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14287104"/>
        <c:crosses val="autoZero"/>
        <c:crossBetween val="midCat"/>
      </c:valAx>
      <c:valAx>
        <c:axId val="171428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14292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Полигон(мода)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564356509260707"/>
          <c:y val="0.22126765869455547"/>
          <c:w val="0.82922888180053977"/>
          <c:h val="0.64033853210061076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Лист1!$J$2:$J$9</c:f>
              <c:numCache>
                <c:formatCode>0.0</c:formatCode>
                <c:ptCount val="8"/>
                <c:pt idx="0">
                  <c:v>97.193427799344704</c:v>
                </c:pt>
                <c:pt idx="1">
                  <c:v>103.38028339803409</c:v>
                </c:pt>
                <c:pt idx="2">
                  <c:v>109.56713899672351</c:v>
                </c:pt>
                <c:pt idx="3">
                  <c:v>115.75399459541291</c:v>
                </c:pt>
                <c:pt idx="4">
                  <c:v>121.94085019410232</c:v>
                </c:pt>
                <c:pt idx="5">
                  <c:v>128.12770579279172</c:v>
                </c:pt>
                <c:pt idx="6">
                  <c:v>134.31456139148111</c:v>
                </c:pt>
                <c:pt idx="7">
                  <c:v>138.70399459541289</c:v>
                </c:pt>
              </c:numCache>
            </c:numRef>
          </c:xVal>
          <c:yVal>
            <c:numRef>
              <c:f>Лист1!$K$2:$K$9</c:f>
              <c:numCache>
                <c:formatCode>General</c:formatCode>
                <c:ptCount val="8"/>
                <c:pt idx="0">
                  <c:v>4</c:v>
                </c:pt>
                <c:pt idx="1">
                  <c:v>5</c:v>
                </c:pt>
                <c:pt idx="2">
                  <c:v>13</c:v>
                </c:pt>
                <c:pt idx="3">
                  <c:v>21</c:v>
                </c:pt>
                <c:pt idx="4">
                  <c:v>31</c:v>
                </c:pt>
                <c:pt idx="5">
                  <c:v>14</c:v>
                </c:pt>
                <c:pt idx="6">
                  <c:v>8</c:v>
                </c:pt>
                <c:pt idx="7">
                  <c:v>2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Лист1!$J$6</c:f>
              <c:numCache>
                <c:formatCode>0.0</c:formatCode>
                <c:ptCount val="1"/>
                <c:pt idx="0">
                  <c:v>121.94085019410232</c:v>
                </c:pt>
              </c:numCache>
            </c:numRef>
          </c:xVal>
          <c:yVal>
            <c:numRef>
              <c:f>Лист1!$K$6</c:f>
              <c:numCache>
                <c:formatCode>General</c:formatCode>
                <c:ptCount val="1"/>
                <c:pt idx="0">
                  <c:v>31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289280"/>
        <c:axId val="1714290912"/>
      </c:scatterChart>
      <c:valAx>
        <c:axId val="1714289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14290912"/>
        <c:crosses val="autoZero"/>
        <c:crossBetween val="midCat"/>
      </c:valAx>
      <c:valAx>
        <c:axId val="171429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14289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Кумулята(медиана)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Лист1!$J$2:$J$9</c:f>
              <c:numCache>
                <c:formatCode>0.0</c:formatCode>
                <c:ptCount val="8"/>
                <c:pt idx="0">
                  <c:v>97.193427799344704</c:v>
                </c:pt>
                <c:pt idx="1">
                  <c:v>103.38028339803409</c:v>
                </c:pt>
                <c:pt idx="2">
                  <c:v>109.56713899672351</c:v>
                </c:pt>
                <c:pt idx="3">
                  <c:v>115.75399459541291</c:v>
                </c:pt>
                <c:pt idx="4">
                  <c:v>121.94085019410232</c:v>
                </c:pt>
                <c:pt idx="5">
                  <c:v>128.12770579279172</c:v>
                </c:pt>
                <c:pt idx="6">
                  <c:v>134.31456139148111</c:v>
                </c:pt>
                <c:pt idx="7">
                  <c:v>138.70399459541289</c:v>
                </c:pt>
              </c:numCache>
            </c:numRef>
          </c:xVal>
          <c:yVal>
            <c:numRef>
              <c:f>Лист1!$M$2:$M$9</c:f>
              <c:numCache>
                <c:formatCode>General</c:formatCode>
                <c:ptCount val="8"/>
                <c:pt idx="0">
                  <c:v>4</c:v>
                </c:pt>
                <c:pt idx="1">
                  <c:v>9</c:v>
                </c:pt>
                <c:pt idx="2">
                  <c:v>22</c:v>
                </c:pt>
                <c:pt idx="3">
                  <c:v>43</c:v>
                </c:pt>
                <c:pt idx="4">
                  <c:v>74</c:v>
                </c:pt>
                <c:pt idx="5">
                  <c:v>88</c:v>
                </c:pt>
                <c:pt idx="6">
                  <c:v>96</c:v>
                </c:pt>
                <c:pt idx="7">
                  <c:v>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1582864"/>
        <c:axId val="1789376656"/>
      </c:scatterChart>
      <c:valAx>
        <c:axId val="1551582864"/>
        <c:scaling>
          <c:orientation val="minMax"/>
          <c:min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89376656"/>
        <c:crosses val="autoZero"/>
        <c:crossBetween val="midCat"/>
      </c:valAx>
      <c:valAx>
        <c:axId val="178937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51582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Гистограмма</a:t>
            </a:r>
          </a:p>
          <a:p>
            <a:pPr>
              <a:defRPr/>
            </a:pPr>
            <a:endParaRPr lang="ru-RU"/>
          </a:p>
        </c:rich>
      </c:tx>
      <c:layout>
        <c:manualLayout>
          <c:xMode val="edge"/>
          <c:yMode val="edge"/>
          <c:x val="0.34183115718130169"/>
          <c:y val="3.10679548315970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[1]Лист2!$B$1:$G$1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[1]Лист2!$B$2:$G$2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6</c:v>
                </c:pt>
                <c:pt idx="3">
                  <c:v>8</c:v>
                </c:pt>
                <c:pt idx="4">
                  <c:v>22</c:v>
                </c:pt>
                <c:pt idx="5">
                  <c:v>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89389712"/>
        <c:axId val="1789384272"/>
      </c:barChart>
      <c:catAx>
        <c:axId val="1789389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89384272"/>
        <c:crosses val="autoZero"/>
        <c:auto val="1"/>
        <c:lblAlgn val="ctr"/>
        <c:lblOffset val="100"/>
        <c:noMultiLvlLbl val="0"/>
      </c:catAx>
      <c:valAx>
        <c:axId val="17893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89389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Полигон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[1]Лист2!$B$1:$G$1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[1]Лист2!$B$2:$G$2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6</c:v>
                </c:pt>
                <c:pt idx="3">
                  <c:v>8</c:v>
                </c:pt>
                <c:pt idx="4">
                  <c:v>22</c:v>
                </c:pt>
                <c:pt idx="5">
                  <c:v>9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5</c:v>
              </c:pt>
            </c:numLit>
          </c:xVal>
          <c:yVal>
            <c:numRef>
              <c:f>Лист2!$F$2</c:f>
              <c:numCache>
                <c:formatCode>General</c:formatCode>
                <c:ptCount val="1"/>
                <c:pt idx="0">
                  <c:v>22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9382096"/>
        <c:axId val="1789379920"/>
      </c:scatterChart>
      <c:valAx>
        <c:axId val="1789382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89379920"/>
        <c:crosses val="autoZero"/>
        <c:crossBetween val="midCat"/>
      </c:valAx>
      <c:valAx>
        <c:axId val="178937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89382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Кумулята(медиана)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7.1656603462683752E-2"/>
          <c:y val="0.18236363636363639"/>
          <c:w val="0.88864235019949855"/>
          <c:h val="0.63461655929372462"/>
        </c:manualLayout>
      </c:layout>
      <c:scatterChart>
        <c:scatterStyle val="smooth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Лист2!$B$6</c:f>
              <c:numCache>
                <c:formatCode>General</c:formatCode>
                <c:ptCount val="1"/>
                <c:pt idx="0">
                  <c:v>3.5</c:v>
                </c:pt>
              </c:numCache>
            </c:numRef>
          </c:xVal>
          <c:yVal>
            <c:numRef>
              <c:f>Лист2!$B$8</c:f>
              <c:numCache>
                <c:formatCode>General</c:formatCode>
                <c:ptCount val="1"/>
                <c:pt idx="0">
                  <c:v>15</c:v>
                </c:pt>
              </c:numCache>
            </c:numRef>
          </c:yVal>
          <c:smooth val="1"/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Лист2!$B$1:$G$1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Лист2!$B$3:$G$3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11</c:v>
                </c:pt>
                <c:pt idx="3">
                  <c:v>19</c:v>
                </c:pt>
                <c:pt idx="4">
                  <c:v>41</c:v>
                </c:pt>
                <c:pt idx="5">
                  <c:v>50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9384816"/>
        <c:axId val="1789381552"/>
      </c:scatterChart>
      <c:valAx>
        <c:axId val="1789384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89381552"/>
        <c:crosses val="autoZero"/>
        <c:crossBetween val="midCat"/>
      </c:valAx>
      <c:valAx>
        <c:axId val="178938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89384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5" Type="http://schemas.openxmlformats.org/officeDocument/2006/relationships/image" Target="../media/image2.png"/><Relationship Id="rId4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10</xdr:row>
      <xdr:rowOff>19050</xdr:rowOff>
    </xdr:from>
    <xdr:to>
      <xdr:col>6</xdr:col>
      <xdr:colOff>428625</xdr:colOff>
      <xdr:row>20</xdr:row>
      <xdr:rowOff>47625</xdr:rowOff>
    </xdr:to>
    <xdr:graphicFrame macro="">
      <xdr:nvGraphicFramePr>
        <xdr:cNvPr id="9" name="Диаграмма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202255</xdr:colOff>
      <xdr:row>22</xdr:row>
      <xdr:rowOff>126225</xdr:rowOff>
    </xdr:from>
    <xdr:to>
      <xdr:col>7</xdr:col>
      <xdr:colOff>292153</xdr:colOff>
      <xdr:row>32</xdr:row>
      <xdr:rowOff>49828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84352" y="4632677"/>
          <a:ext cx="3715543" cy="1971990"/>
        </a:xfrm>
        <a:prstGeom prst="rect">
          <a:avLst/>
        </a:prstGeom>
      </xdr:spPr>
    </xdr:pic>
    <xdr:clientData/>
  </xdr:twoCellAnchor>
  <xdr:twoCellAnchor>
    <xdr:from>
      <xdr:col>10</xdr:col>
      <xdr:colOff>666750</xdr:colOff>
      <xdr:row>10</xdr:row>
      <xdr:rowOff>33337</xdr:rowOff>
    </xdr:from>
    <xdr:to>
      <xdr:col>13</xdr:col>
      <xdr:colOff>581025</xdr:colOff>
      <xdr:row>20</xdr:row>
      <xdr:rowOff>66675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489564</xdr:colOff>
      <xdr:row>10</xdr:row>
      <xdr:rowOff>81935</xdr:rowOff>
    </xdr:from>
    <xdr:to>
      <xdr:col>10</xdr:col>
      <xdr:colOff>542823</xdr:colOff>
      <xdr:row>21</xdr:row>
      <xdr:rowOff>188655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10</xdr:col>
      <xdr:colOff>716935</xdr:colOff>
      <xdr:row>21</xdr:row>
      <xdr:rowOff>153629</xdr:rowOff>
    </xdr:from>
    <xdr:to>
      <xdr:col>13</xdr:col>
      <xdr:colOff>756497</xdr:colOff>
      <xdr:row>32</xdr:row>
      <xdr:rowOff>71693</xdr:rowOff>
    </xdr:to>
    <xdr:pic>
      <xdr:nvPicPr>
        <xdr:cNvPr id="7" name="Рисунок 6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33387" y="4455242"/>
          <a:ext cx="3491094" cy="21712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9</xdr:row>
      <xdr:rowOff>123825</xdr:rowOff>
    </xdr:from>
    <xdr:to>
      <xdr:col>3</xdr:col>
      <xdr:colOff>600076</xdr:colOff>
      <xdr:row>20</xdr:row>
      <xdr:rowOff>133350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66675</xdr:colOff>
      <xdr:row>9</xdr:row>
      <xdr:rowOff>133350</xdr:rowOff>
    </xdr:from>
    <xdr:to>
      <xdr:col>10</xdr:col>
      <xdr:colOff>57150</xdr:colOff>
      <xdr:row>20</xdr:row>
      <xdr:rowOff>142875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9</xdr:row>
      <xdr:rowOff>133351</xdr:rowOff>
    </xdr:from>
    <xdr:to>
      <xdr:col>17</xdr:col>
      <xdr:colOff>590550</xdr:colOff>
      <xdr:row>20</xdr:row>
      <xdr:rowOff>133351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85725</xdr:colOff>
      <xdr:row>21</xdr:row>
      <xdr:rowOff>66675</xdr:rowOff>
    </xdr:from>
    <xdr:to>
      <xdr:col>10</xdr:col>
      <xdr:colOff>46745</xdr:colOff>
      <xdr:row>32</xdr:row>
      <xdr:rowOff>75937</xdr:rowOff>
    </xdr:to>
    <xdr:pic>
      <xdr:nvPicPr>
        <xdr:cNvPr id="6" name="Рисунок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5725" y="4152900"/>
          <a:ext cx="7038095" cy="2104762"/>
        </a:xfrm>
        <a:prstGeom prst="rect">
          <a:avLst/>
        </a:prstGeom>
      </xdr:spPr>
    </xdr:pic>
    <xdr:clientData/>
  </xdr:twoCellAnchor>
  <xdr:twoCellAnchor editAs="oneCell">
    <xdr:from>
      <xdr:col>11</xdr:col>
      <xdr:colOff>28575</xdr:colOff>
      <xdr:row>21</xdr:row>
      <xdr:rowOff>104776</xdr:rowOff>
    </xdr:from>
    <xdr:to>
      <xdr:col>17</xdr:col>
      <xdr:colOff>559848</xdr:colOff>
      <xdr:row>32</xdr:row>
      <xdr:rowOff>28576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15250" y="4181476"/>
          <a:ext cx="4188873" cy="20193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&#1050;&#1089;&#1077;&#1085;&#1080;&#1103;/Desktop/&#1059;&#1085;&#1080;&#1074;&#1077;&#1088;!%20%202%20&#1082;&#1091;&#1088;&#1089;/&#1040;&#1085;&#1072;&#1083;&#1080;&#1079;%20&#1076;&#1072;&#1085;&#1085;&#1099;&#1093;/&#1040;&#1085;&#1072;&#1083;&#1080;&#1079;%20&#1076;&#1072;&#1085;&#1085;&#1099;&#1093;%20&#1083;&#1088;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  <sheetName val="Лист4"/>
      <sheetName val="Лист5"/>
    </sheetNames>
    <sheetDataSet>
      <sheetData sheetId="0">
        <row r="2">
          <cell r="J2">
            <v>97.193427799344704</v>
          </cell>
        </row>
      </sheetData>
      <sheetData sheetId="1">
        <row r="1">
          <cell r="B1">
            <v>1</v>
          </cell>
          <cell r="C1">
            <v>2</v>
          </cell>
          <cell r="D1">
            <v>3</v>
          </cell>
          <cell r="E1">
            <v>4</v>
          </cell>
          <cell r="F1">
            <v>5</v>
          </cell>
          <cell r="G1">
            <v>6</v>
          </cell>
        </row>
        <row r="2">
          <cell r="B2">
            <v>2</v>
          </cell>
          <cell r="C2">
            <v>3</v>
          </cell>
          <cell r="D2">
            <v>6</v>
          </cell>
          <cell r="E2">
            <v>8</v>
          </cell>
          <cell r="F2">
            <v>22</v>
          </cell>
          <cell r="G2">
            <v>9</v>
          </cell>
        </row>
        <row r="3">
          <cell r="B3">
            <v>2</v>
          </cell>
          <cell r="C3">
            <v>5</v>
          </cell>
          <cell r="D3">
            <v>11</v>
          </cell>
          <cell r="E3">
            <v>19</v>
          </cell>
          <cell r="F3">
            <v>41</v>
          </cell>
          <cell r="G3">
            <v>50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"/>
  <sheetViews>
    <sheetView zoomScale="60" zoomScaleNormal="60" workbookViewId="0">
      <selection activeCell="C8" sqref="C8"/>
    </sheetView>
  </sheetViews>
  <sheetFormatPr defaultRowHeight="15" x14ac:dyDescent="0.25"/>
  <cols>
    <col min="1" max="1" width="3.7109375" customWidth="1"/>
    <col min="2" max="2" width="9.85546875" customWidth="1"/>
    <col min="3" max="3" width="13.28515625" customWidth="1"/>
    <col min="4" max="4" width="26.7109375" customWidth="1"/>
    <col min="5" max="5" width="13" customWidth="1"/>
    <col min="6" max="6" width="6.85546875" customWidth="1"/>
    <col min="7" max="7" width="7.7109375" customWidth="1"/>
    <col min="8" max="8" width="11.140625" customWidth="1"/>
    <col min="9" max="9" width="13.42578125" customWidth="1"/>
    <col min="10" max="10" width="19" customWidth="1"/>
    <col min="11" max="11" width="16.140625" customWidth="1"/>
    <col min="12" max="12" width="16.7109375" customWidth="1"/>
    <col min="13" max="13" width="18.85546875" customWidth="1"/>
    <col min="14" max="14" width="17.5703125" customWidth="1"/>
  </cols>
  <sheetData>
    <row r="1" spans="1:26" ht="16.5" thickBot="1" x14ac:dyDescent="0.3">
      <c r="A1" s="16" t="s">
        <v>0</v>
      </c>
      <c r="B1" s="16" t="s">
        <v>1</v>
      </c>
      <c r="C1" s="16" t="s">
        <v>72</v>
      </c>
      <c r="D1" s="16" t="s">
        <v>73</v>
      </c>
      <c r="E1" s="6">
        <v>98</v>
      </c>
      <c r="F1" s="23"/>
      <c r="G1" s="19" t="s">
        <v>0</v>
      </c>
      <c r="H1" s="16" t="s">
        <v>65</v>
      </c>
      <c r="I1" s="16" t="s">
        <v>66</v>
      </c>
      <c r="J1" s="16" t="s">
        <v>67</v>
      </c>
      <c r="K1" s="16" t="s">
        <v>68</v>
      </c>
      <c r="L1" s="16" t="s">
        <v>69</v>
      </c>
      <c r="M1" s="16" t="s">
        <v>70</v>
      </c>
      <c r="N1" s="16" t="s">
        <v>71</v>
      </c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</row>
    <row r="2" spans="1:26" ht="16.5" thickBot="1" x14ac:dyDescent="0.3">
      <c r="A2" s="7">
        <v>1</v>
      </c>
      <c r="B2" s="8" t="s">
        <v>2</v>
      </c>
      <c r="C2" s="8">
        <v>94.1</v>
      </c>
      <c r="D2" s="17" t="s">
        <v>74</v>
      </c>
      <c r="E2" s="3">
        <v>94.1</v>
      </c>
      <c r="F2" s="24"/>
      <c r="G2" s="2">
        <v>1</v>
      </c>
      <c r="H2" s="3">
        <f>E2</f>
        <v>94.1</v>
      </c>
      <c r="I2" s="4">
        <f>H2+E5</f>
        <v>100.2868555986894</v>
      </c>
      <c r="J2" s="5">
        <f>(H2+I2)/2</f>
        <v>97.193427799344704</v>
      </c>
      <c r="K2" s="3">
        <v>4</v>
      </c>
      <c r="L2" s="4">
        <f>$K$2/$E$1</f>
        <v>4.0816326530612242E-2</v>
      </c>
      <c r="M2" s="3">
        <f>K2</f>
        <v>4</v>
      </c>
      <c r="N2" s="4">
        <f>L2</f>
        <v>4.0816326530612242E-2</v>
      </c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</row>
    <row r="3" spans="1:26" ht="16.5" thickBot="1" x14ac:dyDescent="0.3">
      <c r="A3" s="7">
        <v>2</v>
      </c>
      <c r="B3" s="8" t="s">
        <v>3</v>
      </c>
      <c r="C3" s="8">
        <v>97</v>
      </c>
      <c r="D3" s="17" t="s">
        <v>75</v>
      </c>
      <c r="E3" s="3">
        <v>140</v>
      </c>
      <c r="F3" s="24"/>
      <c r="G3" s="2">
        <v>2</v>
      </c>
      <c r="H3" s="4">
        <f t="shared" ref="H3:H8" si="0">I2</f>
        <v>100.2868555986894</v>
      </c>
      <c r="I3" s="4">
        <f>H3+E5</f>
        <v>106.4737111973788</v>
      </c>
      <c r="J3" s="5">
        <f t="shared" ref="J3:J9" si="1">(H3+I3)/2</f>
        <v>103.38028339803409</v>
      </c>
      <c r="K3" s="3">
        <v>5</v>
      </c>
      <c r="L3" s="4">
        <f>K3/$E$1</f>
        <v>5.1020408163265307E-2</v>
      </c>
      <c r="M3" s="3">
        <f>M2+K3</f>
        <v>9</v>
      </c>
      <c r="N3" s="4">
        <f>N2+L3</f>
        <v>9.1836734693877542E-2</v>
      </c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</row>
    <row r="4" spans="1:26" ht="16.5" thickBot="1" x14ac:dyDescent="0.3">
      <c r="A4" s="7">
        <v>3</v>
      </c>
      <c r="B4" s="8">
        <v>127</v>
      </c>
      <c r="C4" s="8">
        <v>99.2</v>
      </c>
      <c r="D4" s="17" t="s">
        <v>76</v>
      </c>
      <c r="E4" s="4">
        <f>1+1.4*LN(98)</f>
        <v>7.418954470138801</v>
      </c>
      <c r="F4" s="24"/>
      <c r="G4" s="2">
        <v>3</v>
      </c>
      <c r="H4" s="4">
        <f t="shared" si="0"/>
        <v>106.4737111973788</v>
      </c>
      <c r="I4" s="4">
        <f>H4+E5</f>
        <v>112.66056679606821</v>
      </c>
      <c r="J4" s="5">
        <f t="shared" si="1"/>
        <v>109.56713899672351</v>
      </c>
      <c r="K4" s="3">
        <v>13</v>
      </c>
      <c r="L4" s="4">
        <f>K4/$E$1</f>
        <v>0.1326530612244898</v>
      </c>
      <c r="M4" s="3">
        <f t="shared" ref="M4:N8" si="2">M3+K4</f>
        <v>22</v>
      </c>
      <c r="N4" s="4">
        <f t="shared" si="2"/>
        <v>0.22448979591836735</v>
      </c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</row>
    <row r="5" spans="1:26" ht="16.5" thickBot="1" x14ac:dyDescent="0.3">
      <c r="A5" s="7">
        <v>4</v>
      </c>
      <c r="B5" s="8">
        <v>131</v>
      </c>
      <c r="C5" s="8">
        <v>100.1</v>
      </c>
      <c r="D5" s="17" t="s">
        <v>77</v>
      </c>
      <c r="E5" s="4">
        <f>(E3-E2)/E4</f>
        <v>6.1868555986894016</v>
      </c>
      <c r="F5" s="24"/>
      <c r="G5" s="2">
        <v>4</v>
      </c>
      <c r="H5" s="4">
        <f t="shared" si="0"/>
        <v>112.66056679606821</v>
      </c>
      <c r="I5" s="4">
        <f>H5+E5</f>
        <v>118.84742239475761</v>
      </c>
      <c r="J5" s="5">
        <f t="shared" si="1"/>
        <v>115.75399459541291</v>
      </c>
      <c r="K5" s="3">
        <v>21</v>
      </c>
      <c r="L5" s="4">
        <f t="shared" ref="L5:L10" si="3">K5/$E$1</f>
        <v>0.21428571428571427</v>
      </c>
      <c r="M5" s="3">
        <f t="shared" si="2"/>
        <v>43</v>
      </c>
      <c r="N5" s="4">
        <f t="shared" si="2"/>
        <v>0.43877551020408162</v>
      </c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</row>
    <row r="6" spans="1:26" ht="16.5" thickBot="1" x14ac:dyDescent="0.3">
      <c r="A6" s="7">
        <v>5</v>
      </c>
      <c r="B6" s="8">
        <v>114</v>
      </c>
      <c r="C6" s="8">
        <v>102</v>
      </c>
      <c r="D6" s="17" t="s">
        <v>78</v>
      </c>
      <c r="E6" s="4">
        <f>AVERAGE(C2:C99)</f>
        <v>119.27244897959183</v>
      </c>
      <c r="F6" s="9"/>
      <c r="G6" s="2">
        <v>5</v>
      </c>
      <c r="H6" s="4">
        <f t="shared" si="0"/>
        <v>118.84742239475761</v>
      </c>
      <c r="I6" s="4">
        <f>H6+E5</f>
        <v>125.03427799344702</v>
      </c>
      <c r="J6" s="10">
        <f t="shared" si="1"/>
        <v>121.94085019410232</v>
      </c>
      <c r="K6" s="11">
        <v>31</v>
      </c>
      <c r="L6" s="4">
        <f t="shared" si="3"/>
        <v>0.31632653061224492</v>
      </c>
      <c r="M6" s="3">
        <f t="shared" si="2"/>
        <v>74</v>
      </c>
      <c r="N6" s="4">
        <f t="shared" si="2"/>
        <v>0.75510204081632648</v>
      </c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</row>
    <row r="7" spans="1:26" ht="16.5" thickBot="1" x14ac:dyDescent="0.3">
      <c r="A7" s="7">
        <v>6</v>
      </c>
      <c r="B7" s="8" t="s">
        <v>4</v>
      </c>
      <c r="C7" s="8">
        <v>103.4</v>
      </c>
      <c r="D7" s="18" t="s">
        <v>64</v>
      </c>
      <c r="E7" s="3">
        <f>MEDIAN(C2:C99)</f>
        <v>119.9</v>
      </c>
      <c r="F7" s="9"/>
      <c r="G7" s="2">
        <v>6</v>
      </c>
      <c r="H7" s="4">
        <f t="shared" si="0"/>
        <v>125.03427799344702</v>
      </c>
      <c r="I7" s="4">
        <f>H7+E5</f>
        <v>131.22113359213643</v>
      </c>
      <c r="J7" s="5">
        <f t="shared" si="1"/>
        <v>128.12770579279172</v>
      </c>
      <c r="K7" s="3">
        <v>14</v>
      </c>
      <c r="L7" s="4">
        <f t="shared" si="3"/>
        <v>0.14285714285714285</v>
      </c>
      <c r="M7" s="3">
        <f t="shared" si="2"/>
        <v>88</v>
      </c>
      <c r="N7" s="4">
        <f t="shared" si="2"/>
        <v>0.89795918367346927</v>
      </c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</row>
    <row r="8" spans="1:26" ht="16.5" thickBot="1" x14ac:dyDescent="0.3">
      <c r="A8" s="7">
        <v>7</v>
      </c>
      <c r="B8" s="8" t="s">
        <v>5</v>
      </c>
      <c r="C8" s="8">
        <v>105.5</v>
      </c>
      <c r="D8" s="18" t="s">
        <v>79</v>
      </c>
      <c r="E8" s="3">
        <f>31</f>
        <v>31</v>
      </c>
      <c r="F8" s="9"/>
      <c r="G8" s="2">
        <v>7</v>
      </c>
      <c r="H8" s="4">
        <f t="shared" si="0"/>
        <v>131.22113359213643</v>
      </c>
      <c r="I8" s="4">
        <f>I7+E5</f>
        <v>137.40798919082582</v>
      </c>
      <c r="J8" s="5">
        <f t="shared" si="1"/>
        <v>134.31456139148111</v>
      </c>
      <c r="K8" s="3">
        <v>8</v>
      </c>
      <c r="L8" s="4">
        <f t="shared" si="3"/>
        <v>8.1632653061224483E-2</v>
      </c>
      <c r="M8" s="3">
        <f t="shared" si="2"/>
        <v>96</v>
      </c>
      <c r="N8" s="4">
        <f t="shared" si="2"/>
        <v>0.97959183673469374</v>
      </c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</row>
    <row r="9" spans="1:26" ht="16.5" thickBot="1" x14ac:dyDescent="0.3">
      <c r="A9" s="7">
        <v>8</v>
      </c>
      <c r="B9" s="8" t="s">
        <v>6</v>
      </c>
      <c r="C9" s="8">
        <v>105.9</v>
      </c>
      <c r="D9" s="18"/>
      <c r="E9" s="3"/>
      <c r="F9" s="9"/>
      <c r="G9" s="2">
        <v>8</v>
      </c>
      <c r="H9" s="4">
        <f>I8</f>
        <v>137.40798919082582</v>
      </c>
      <c r="I9" s="3">
        <f>E3</f>
        <v>140</v>
      </c>
      <c r="J9" s="5">
        <f t="shared" si="1"/>
        <v>138.70399459541289</v>
      </c>
      <c r="K9" s="3">
        <v>2</v>
      </c>
      <c r="L9" s="4">
        <f t="shared" si="3"/>
        <v>2.0408163265306121E-2</v>
      </c>
      <c r="M9" s="3">
        <f>M8+K9</f>
        <v>98</v>
      </c>
      <c r="N9" s="4">
        <f>N8+L9</f>
        <v>0.99999999999999989</v>
      </c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</row>
    <row r="10" spans="1:26" ht="16.5" thickBot="1" x14ac:dyDescent="0.3">
      <c r="A10" s="7">
        <v>9</v>
      </c>
      <c r="B10" s="8" t="s">
        <v>7</v>
      </c>
      <c r="C10" s="8">
        <v>106.1</v>
      </c>
      <c r="D10" s="9"/>
      <c r="E10" s="9"/>
      <c r="F10" s="9"/>
      <c r="G10" s="9"/>
      <c r="H10" s="9"/>
      <c r="I10" s="9"/>
      <c r="J10" s="20">
        <f>MEDIAN(J2:J9)</f>
        <v>118.84742239475761</v>
      </c>
      <c r="K10" s="3">
        <v>98</v>
      </c>
      <c r="L10" s="4">
        <f t="shared" si="3"/>
        <v>1</v>
      </c>
      <c r="M10" s="21"/>
      <c r="N10" s="9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</row>
    <row r="11" spans="1:26" ht="16.5" thickBot="1" x14ac:dyDescent="0.3">
      <c r="A11" s="7">
        <v>10</v>
      </c>
      <c r="B11" s="8" t="s">
        <v>8</v>
      </c>
      <c r="C11" s="8">
        <v>106.5</v>
      </c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</row>
    <row r="12" spans="1:26" ht="16.5" thickBot="1" x14ac:dyDescent="0.3">
      <c r="A12" s="7">
        <v>11</v>
      </c>
      <c r="B12" s="8" t="s">
        <v>9</v>
      </c>
      <c r="C12" s="8">
        <v>107</v>
      </c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</row>
    <row r="13" spans="1:26" ht="16.5" thickBot="1" x14ac:dyDescent="0.3">
      <c r="A13" s="7">
        <v>12</v>
      </c>
      <c r="B13" s="8" t="s">
        <v>10</v>
      </c>
      <c r="C13" s="8">
        <v>107.1</v>
      </c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</row>
    <row r="14" spans="1:26" ht="16.5" thickBot="1" x14ac:dyDescent="0.3">
      <c r="A14" s="7">
        <v>13</v>
      </c>
      <c r="B14" s="8" t="s">
        <v>11</v>
      </c>
      <c r="C14" s="8">
        <v>108</v>
      </c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</row>
    <row r="15" spans="1:26" ht="16.5" thickBot="1" x14ac:dyDescent="0.3">
      <c r="A15" s="7">
        <v>14</v>
      </c>
      <c r="B15" s="8">
        <v>123</v>
      </c>
      <c r="C15" s="8">
        <v>108.2</v>
      </c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</row>
    <row r="16" spans="1:26" ht="16.5" thickBot="1" x14ac:dyDescent="0.3">
      <c r="A16" s="7">
        <v>15</v>
      </c>
      <c r="B16" s="8">
        <v>125</v>
      </c>
      <c r="C16" s="8">
        <v>109</v>
      </c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</row>
    <row r="17" spans="1:26" ht="16.5" thickBot="1" x14ac:dyDescent="0.3">
      <c r="A17" s="7">
        <v>16</v>
      </c>
      <c r="B17" s="8" t="s">
        <v>12</v>
      </c>
      <c r="C17" s="8">
        <v>109.5</v>
      </c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</row>
    <row r="18" spans="1:26" ht="16.5" thickBot="1" x14ac:dyDescent="0.3">
      <c r="A18" s="7">
        <v>17</v>
      </c>
      <c r="B18" s="8" t="s">
        <v>13</v>
      </c>
      <c r="C18" s="8">
        <v>110</v>
      </c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</row>
    <row r="19" spans="1:26" ht="16.5" thickBot="1" x14ac:dyDescent="0.3">
      <c r="A19" s="7">
        <v>18</v>
      </c>
      <c r="B19" s="8">
        <v>111</v>
      </c>
      <c r="C19" s="8">
        <v>111</v>
      </c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</row>
    <row r="20" spans="1:26" ht="16.5" thickBot="1" x14ac:dyDescent="0.3">
      <c r="A20" s="7">
        <v>19</v>
      </c>
      <c r="B20" s="8">
        <v>122</v>
      </c>
      <c r="C20" s="8">
        <v>111.5</v>
      </c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</row>
    <row r="21" spans="1:26" ht="16.5" thickBot="1" x14ac:dyDescent="0.3">
      <c r="A21" s="7">
        <v>20</v>
      </c>
      <c r="B21" s="8">
        <v>134</v>
      </c>
      <c r="C21" s="8">
        <v>112</v>
      </c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</row>
    <row r="22" spans="1:26" ht="16.5" thickBot="1" x14ac:dyDescent="0.3">
      <c r="A22" s="7">
        <v>21</v>
      </c>
      <c r="B22" s="8" t="s">
        <v>14</v>
      </c>
      <c r="C22" s="8">
        <v>112.3</v>
      </c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</row>
    <row r="23" spans="1:26" ht="16.5" thickBot="1" x14ac:dyDescent="0.3">
      <c r="A23" s="7">
        <v>22</v>
      </c>
      <c r="B23" s="8">
        <v>117</v>
      </c>
      <c r="C23" s="8">
        <v>112.5</v>
      </c>
      <c r="D23" s="14"/>
      <c r="E23" s="14"/>
      <c r="F23" s="14"/>
      <c r="G23" s="14"/>
      <c r="H23" s="14"/>
      <c r="I23" s="14"/>
      <c r="J23" s="14"/>
      <c r="K23" s="14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</row>
    <row r="24" spans="1:26" ht="16.5" thickBot="1" x14ac:dyDescent="0.3">
      <c r="A24" s="7">
        <v>23</v>
      </c>
      <c r="B24" s="8" t="s">
        <v>15</v>
      </c>
      <c r="C24" s="8">
        <v>112.9</v>
      </c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</row>
    <row r="25" spans="1:26" ht="16.5" thickBot="1" x14ac:dyDescent="0.3">
      <c r="A25" s="7">
        <v>24</v>
      </c>
      <c r="B25" s="8" t="s">
        <v>16</v>
      </c>
      <c r="C25" s="8">
        <v>113</v>
      </c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</row>
    <row r="26" spans="1:26" ht="16.5" thickBot="1" x14ac:dyDescent="0.3">
      <c r="A26" s="7">
        <v>25</v>
      </c>
      <c r="B26" s="8">
        <v>124</v>
      </c>
      <c r="C26" s="8">
        <v>113.2</v>
      </c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</row>
    <row r="27" spans="1:26" ht="16.5" thickBot="1" x14ac:dyDescent="0.3">
      <c r="A27" s="7">
        <v>26</v>
      </c>
      <c r="B27" s="8" t="s">
        <v>17</v>
      </c>
      <c r="C27" s="8">
        <v>113.5</v>
      </c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</row>
    <row r="28" spans="1:26" ht="16.5" thickBot="1" x14ac:dyDescent="0.3">
      <c r="A28" s="7">
        <v>27</v>
      </c>
      <c r="B28" s="8">
        <v>108</v>
      </c>
      <c r="C28" s="8">
        <v>114</v>
      </c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</row>
    <row r="29" spans="1:26" ht="16.5" thickBot="1" x14ac:dyDescent="0.3">
      <c r="A29" s="7">
        <v>28</v>
      </c>
      <c r="B29" s="8" t="s">
        <v>18</v>
      </c>
      <c r="C29" s="8">
        <v>114.1</v>
      </c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</row>
    <row r="30" spans="1:26" ht="16.5" thickBot="1" x14ac:dyDescent="0.3">
      <c r="A30" s="7">
        <v>29</v>
      </c>
      <c r="B30" s="8">
        <v>123</v>
      </c>
      <c r="C30" s="8">
        <v>114.5</v>
      </c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</row>
    <row r="31" spans="1:26" ht="16.5" thickBot="1" x14ac:dyDescent="0.3">
      <c r="A31" s="7">
        <v>30</v>
      </c>
      <c r="B31" s="8" t="s">
        <v>19</v>
      </c>
      <c r="C31" s="8">
        <v>115</v>
      </c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</row>
    <row r="32" spans="1:26" ht="16.5" thickBot="1" x14ac:dyDescent="0.3">
      <c r="A32" s="7">
        <v>31</v>
      </c>
      <c r="B32" s="8" t="s">
        <v>20</v>
      </c>
      <c r="C32" s="8">
        <v>115.2</v>
      </c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</row>
    <row r="33" spans="1:26" ht="16.5" thickBot="1" x14ac:dyDescent="0.3">
      <c r="A33" s="7">
        <v>32</v>
      </c>
      <c r="B33" s="8" t="s">
        <v>21</v>
      </c>
      <c r="C33" s="8">
        <v>115.5</v>
      </c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</row>
    <row r="34" spans="1:26" ht="16.5" thickBot="1" x14ac:dyDescent="0.3">
      <c r="A34" s="7">
        <v>33</v>
      </c>
      <c r="B34" s="8" t="s">
        <v>22</v>
      </c>
      <c r="C34" s="8">
        <v>115.7</v>
      </c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</row>
    <row r="35" spans="1:26" ht="16.5" thickBot="1" x14ac:dyDescent="0.3">
      <c r="A35" s="7">
        <v>34</v>
      </c>
      <c r="B35" s="8" t="s">
        <v>23</v>
      </c>
      <c r="C35" s="8">
        <v>116</v>
      </c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</row>
    <row r="36" spans="1:26" ht="16.5" thickBot="1" x14ac:dyDescent="0.3">
      <c r="A36" s="7">
        <v>35</v>
      </c>
      <c r="B36" s="8">
        <v>109</v>
      </c>
      <c r="C36" s="8">
        <v>116.5</v>
      </c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</row>
    <row r="37" spans="1:26" ht="16.5" thickBot="1" x14ac:dyDescent="0.3">
      <c r="A37" s="7">
        <v>36</v>
      </c>
      <c r="B37" s="8">
        <v>113</v>
      </c>
      <c r="C37" s="8">
        <v>116.9</v>
      </c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</row>
    <row r="38" spans="1:26" ht="16.5" thickBot="1" x14ac:dyDescent="0.3">
      <c r="A38" s="7">
        <v>37</v>
      </c>
      <c r="B38" s="8" t="s">
        <v>24</v>
      </c>
      <c r="C38" s="8">
        <v>117</v>
      </c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</row>
    <row r="39" spans="1:26" ht="16.5" thickBot="1" x14ac:dyDescent="0.3">
      <c r="A39" s="7">
        <v>38</v>
      </c>
      <c r="B39" s="8" t="s">
        <v>25</v>
      </c>
      <c r="C39" s="8">
        <v>117.5</v>
      </c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</row>
    <row r="40" spans="1:26" ht="16.5" thickBot="1" x14ac:dyDescent="0.3">
      <c r="A40" s="7">
        <v>39</v>
      </c>
      <c r="B40" s="8">
        <v>97</v>
      </c>
      <c r="C40" s="8">
        <v>117.5</v>
      </c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</row>
    <row r="41" spans="1:26" ht="16.5" thickBot="1" x14ac:dyDescent="0.3">
      <c r="A41" s="7">
        <v>40</v>
      </c>
      <c r="B41" s="8" t="s">
        <v>26</v>
      </c>
      <c r="C41" s="8">
        <v>118</v>
      </c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</row>
    <row r="42" spans="1:26" ht="16.5" thickBot="1" x14ac:dyDescent="0.3">
      <c r="A42" s="7">
        <v>41</v>
      </c>
      <c r="B42" s="8" t="s">
        <v>27</v>
      </c>
      <c r="C42" s="8">
        <v>118.1</v>
      </c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</row>
    <row r="43" spans="1:26" ht="16.5" thickBot="1" x14ac:dyDescent="0.3">
      <c r="A43" s="7">
        <v>42</v>
      </c>
      <c r="B43" s="8" t="s">
        <v>28</v>
      </c>
      <c r="C43" s="8">
        <v>118.3</v>
      </c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</row>
    <row r="44" spans="1:26" ht="16.5" thickBot="1" x14ac:dyDescent="0.3">
      <c r="A44" s="7">
        <v>43</v>
      </c>
      <c r="B44" s="8" t="s">
        <v>29</v>
      </c>
      <c r="C44" s="8">
        <v>118.5</v>
      </c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</row>
    <row r="45" spans="1:26" ht="16.5" thickBot="1" x14ac:dyDescent="0.3">
      <c r="A45" s="7">
        <v>44</v>
      </c>
      <c r="B45" s="8" t="s">
        <v>30</v>
      </c>
      <c r="C45" s="8">
        <v>118.9</v>
      </c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</row>
    <row r="46" spans="1:26" ht="16.5" thickBot="1" x14ac:dyDescent="0.3">
      <c r="A46" s="7">
        <v>45</v>
      </c>
      <c r="B46" s="8" t="s">
        <v>31</v>
      </c>
      <c r="C46" s="8">
        <v>119</v>
      </c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</row>
    <row r="47" spans="1:26" ht="16.5" thickBot="1" x14ac:dyDescent="0.3">
      <c r="A47" s="7">
        <v>46</v>
      </c>
      <c r="B47" s="8" t="s">
        <v>32</v>
      </c>
      <c r="C47" s="8">
        <v>119.2</v>
      </c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</row>
    <row r="48" spans="1:26" ht="16.5" thickBot="1" x14ac:dyDescent="0.3">
      <c r="A48" s="7">
        <v>47</v>
      </c>
      <c r="B48" s="8">
        <v>107</v>
      </c>
      <c r="C48" s="8">
        <v>119.5</v>
      </c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</row>
    <row r="49" spans="1:26" ht="16.5" thickBot="1" x14ac:dyDescent="0.3">
      <c r="A49" s="7">
        <v>48</v>
      </c>
      <c r="B49" s="8"/>
      <c r="C49" s="8">
        <v>119.6</v>
      </c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</row>
    <row r="50" spans="1:26" ht="16.5" thickBot="1" x14ac:dyDescent="0.3">
      <c r="A50" s="7">
        <v>49</v>
      </c>
      <c r="B50" s="8" t="s">
        <v>33</v>
      </c>
      <c r="C50" s="8">
        <v>119.8</v>
      </c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</row>
    <row r="51" spans="1:26" ht="16.5" thickBot="1" x14ac:dyDescent="0.3">
      <c r="A51" s="7">
        <v>50</v>
      </c>
      <c r="B51" s="8" t="s">
        <v>15</v>
      </c>
      <c r="C51" s="8">
        <v>120</v>
      </c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</row>
    <row r="52" spans="1:26" ht="16.5" thickBot="1" x14ac:dyDescent="0.3">
      <c r="A52" s="7">
        <v>51</v>
      </c>
      <c r="B52" s="8" t="s">
        <v>34</v>
      </c>
      <c r="C52" s="8">
        <v>120.2</v>
      </c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</row>
    <row r="53" spans="1:26" ht="16.5" thickBot="1" x14ac:dyDescent="0.3">
      <c r="A53" s="7">
        <v>52</v>
      </c>
      <c r="B53" s="8" t="s">
        <v>35</v>
      </c>
      <c r="C53" s="8">
        <v>120.6</v>
      </c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</row>
    <row r="54" spans="1:26" ht="16.5" thickBot="1" x14ac:dyDescent="0.3">
      <c r="A54" s="7">
        <v>53</v>
      </c>
      <c r="B54" s="8" t="s">
        <v>36</v>
      </c>
      <c r="C54" s="8">
        <v>120.8</v>
      </c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</row>
    <row r="55" spans="1:26" ht="16.5" thickBot="1" x14ac:dyDescent="0.3">
      <c r="A55" s="7">
        <v>54</v>
      </c>
      <c r="B55" s="8" t="s">
        <v>37</v>
      </c>
      <c r="C55" s="8">
        <v>121</v>
      </c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</row>
    <row r="56" spans="1:26" ht="16.5" thickBot="1" x14ac:dyDescent="0.3">
      <c r="A56" s="7">
        <v>55</v>
      </c>
      <c r="B56" s="8" t="s">
        <v>38</v>
      </c>
      <c r="C56" s="8">
        <v>121.1</v>
      </c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</row>
    <row r="57" spans="1:26" ht="16.5" thickBot="1" x14ac:dyDescent="0.3">
      <c r="A57" s="7">
        <v>56</v>
      </c>
      <c r="B57" s="8">
        <v>116</v>
      </c>
      <c r="C57" s="8">
        <v>121.5</v>
      </c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</row>
    <row r="58" spans="1:26" ht="16.5" thickBot="1" x14ac:dyDescent="0.3">
      <c r="A58" s="7">
        <v>57</v>
      </c>
      <c r="B58" s="8" t="s">
        <v>39</v>
      </c>
      <c r="C58" s="8">
        <v>121.9</v>
      </c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</row>
    <row r="59" spans="1:26" ht="16.5" thickBot="1" x14ac:dyDescent="0.3">
      <c r="A59" s="7">
        <v>58</v>
      </c>
      <c r="B59" s="8">
        <v>138</v>
      </c>
      <c r="C59" s="8">
        <v>122</v>
      </c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</row>
    <row r="60" spans="1:26" ht="16.5" thickBot="1" x14ac:dyDescent="0.3">
      <c r="A60" s="7">
        <v>59</v>
      </c>
      <c r="B60" s="8">
        <v>115</v>
      </c>
      <c r="C60" s="8">
        <v>122.2</v>
      </c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</row>
    <row r="61" spans="1:26" ht="16.5" thickBot="1" x14ac:dyDescent="0.3">
      <c r="A61" s="7">
        <v>60</v>
      </c>
      <c r="B61" s="8" t="s">
        <v>40</v>
      </c>
      <c r="C61" s="8">
        <v>122.5</v>
      </c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</row>
    <row r="62" spans="1:26" ht="16.5" thickBot="1" x14ac:dyDescent="0.3">
      <c r="A62" s="7">
        <v>61</v>
      </c>
      <c r="B62" s="8">
        <v>140</v>
      </c>
      <c r="C62" s="8">
        <v>122.6</v>
      </c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</row>
    <row r="63" spans="1:26" ht="16.5" thickBot="1" x14ac:dyDescent="0.3">
      <c r="A63" s="7">
        <v>62</v>
      </c>
      <c r="B63" s="8" t="s">
        <v>41</v>
      </c>
      <c r="C63" s="8">
        <v>122.9</v>
      </c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</row>
    <row r="64" spans="1:26" ht="16.5" thickBot="1" x14ac:dyDescent="0.3">
      <c r="A64" s="7">
        <v>63</v>
      </c>
      <c r="B64" s="8">
        <v>110</v>
      </c>
      <c r="C64" s="8">
        <v>123</v>
      </c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</row>
    <row r="65" spans="1:26" ht="16.5" thickBot="1" x14ac:dyDescent="0.3">
      <c r="A65" s="7">
        <v>64</v>
      </c>
      <c r="B65" s="8" t="s">
        <v>42</v>
      </c>
      <c r="C65" s="8">
        <v>123</v>
      </c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</row>
    <row r="66" spans="1:26" ht="16.5" thickBot="1" x14ac:dyDescent="0.3">
      <c r="A66" s="7">
        <v>65</v>
      </c>
      <c r="B66" s="8">
        <v>132</v>
      </c>
      <c r="C66" s="8">
        <v>123.1</v>
      </c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</row>
    <row r="67" spans="1:26" ht="16.5" thickBot="1" x14ac:dyDescent="0.3">
      <c r="A67" s="7">
        <v>66</v>
      </c>
      <c r="B67" s="8">
        <v>102</v>
      </c>
      <c r="C67" s="8">
        <v>123.2</v>
      </c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</row>
    <row r="68" spans="1:26" ht="16.5" thickBot="1" x14ac:dyDescent="0.3">
      <c r="A68" s="7">
        <v>67</v>
      </c>
      <c r="B68" s="8" t="s">
        <v>43</v>
      </c>
      <c r="C68" s="8">
        <v>123.5</v>
      </c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</row>
    <row r="69" spans="1:26" ht="16.5" thickBot="1" x14ac:dyDescent="0.3">
      <c r="A69" s="7">
        <v>68</v>
      </c>
      <c r="B69" s="8" t="s">
        <v>44</v>
      </c>
      <c r="C69" s="8">
        <v>123.5</v>
      </c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</row>
    <row r="70" spans="1:26" ht="16.5" thickBot="1" x14ac:dyDescent="0.3">
      <c r="A70" s="7">
        <v>69</v>
      </c>
      <c r="B70" s="8">
        <v>135</v>
      </c>
      <c r="C70" s="8">
        <v>123.8</v>
      </c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</row>
    <row r="71" spans="1:26" ht="16.5" thickBot="1" x14ac:dyDescent="0.3">
      <c r="A71" s="7">
        <v>70</v>
      </c>
      <c r="B71" s="8" t="s">
        <v>45</v>
      </c>
      <c r="C71" s="8">
        <v>123.9</v>
      </c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</row>
    <row r="72" spans="1:26" ht="16.5" thickBot="1" x14ac:dyDescent="0.3">
      <c r="A72" s="7">
        <v>71</v>
      </c>
      <c r="B72" s="8" t="s">
        <v>46</v>
      </c>
      <c r="C72" s="8">
        <v>124</v>
      </c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</row>
    <row r="73" spans="1:26" ht="16.5" thickBot="1" x14ac:dyDescent="0.3">
      <c r="A73" s="7">
        <v>72</v>
      </c>
      <c r="B73" s="8">
        <v>120</v>
      </c>
      <c r="C73" s="8">
        <v>124.5</v>
      </c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</row>
    <row r="74" spans="1:26" ht="16.5" thickBot="1" x14ac:dyDescent="0.3">
      <c r="A74" s="7">
        <v>73</v>
      </c>
      <c r="B74" s="8">
        <v>126</v>
      </c>
      <c r="C74" s="8">
        <v>124.8</v>
      </c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</row>
    <row r="75" spans="1:26" ht="16.5" thickBot="1" x14ac:dyDescent="0.3">
      <c r="A75" s="7">
        <v>74</v>
      </c>
      <c r="B75" s="8">
        <v>130</v>
      </c>
      <c r="C75" s="8">
        <v>125</v>
      </c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</row>
    <row r="76" spans="1:26" ht="16.5" thickBot="1" x14ac:dyDescent="0.3">
      <c r="A76" s="7">
        <v>75</v>
      </c>
      <c r="B76" s="8" t="s">
        <v>47</v>
      </c>
      <c r="C76" s="8">
        <v>125.5</v>
      </c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</row>
    <row r="77" spans="1:26" ht="16.5" thickBot="1" x14ac:dyDescent="0.3">
      <c r="A77" s="7">
        <v>76</v>
      </c>
      <c r="B77" s="8" t="s">
        <v>48</v>
      </c>
      <c r="C77" s="8">
        <v>126</v>
      </c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</row>
    <row r="78" spans="1:26" ht="16.5" thickBot="1" x14ac:dyDescent="0.3">
      <c r="A78" s="7">
        <v>77</v>
      </c>
      <c r="B78" s="8" t="s">
        <v>49</v>
      </c>
      <c r="C78" s="8">
        <v>126.1</v>
      </c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</row>
    <row r="79" spans="1:26" ht="16.5" thickBot="1" x14ac:dyDescent="0.3">
      <c r="A79" s="7">
        <v>78</v>
      </c>
      <c r="B79" s="8" t="s">
        <v>50</v>
      </c>
      <c r="C79" s="8">
        <v>126.5</v>
      </c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</row>
    <row r="80" spans="1:26" ht="16.5" thickBot="1" x14ac:dyDescent="0.3">
      <c r="A80" s="7">
        <v>79</v>
      </c>
      <c r="B80" s="8" t="s">
        <v>51</v>
      </c>
      <c r="C80" s="8">
        <v>127</v>
      </c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</row>
    <row r="81" spans="1:26" ht="16.5" thickBot="1" x14ac:dyDescent="0.3">
      <c r="A81" s="7">
        <v>80</v>
      </c>
      <c r="B81" s="8">
        <v>112</v>
      </c>
      <c r="C81" s="8">
        <v>127.5</v>
      </c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</row>
    <row r="82" spans="1:26" ht="16.5" thickBot="1" x14ac:dyDescent="0.3">
      <c r="A82" s="7">
        <v>81</v>
      </c>
      <c r="B82" s="8" t="s">
        <v>52</v>
      </c>
      <c r="C82" s="8">
        <v>127.8</v>
      </c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</row>
    <row r="83" spans="1:26" ht="16.5" thickBot="1" x14ac:dyDescent="0.3">
      <c r="A83" s="7">
        <v>82</v>
      </c>
      <c r="B83" s="8" t="s">
        <v>53</v>
      </c>
      <c r="C83" s="8">
        <v>128</v>
      </c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</row>
    <row r="84" spans="1:26" ht="16.5" thickBot="1" x14ac:dyDescent="0.3">
      <c r="A84" s="7">
        <v>83</v>
      </c>
      <c r="B84" s="8" t="s">
        <v>54</v>
      </c>
      <c r="C84" s="8">
        <v>128.5</v>
      </c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</row>
    <row r="85" spans="1:26" ht="16.5" thickBot="1" x14ac:dyDescent="0.3">
      <c r="A85" s="7">
        <v>84</v>
      </c>
      <c r="B85" s="8" t="s">
        <v>55</v>
      </c>
      <c r="C85" s="8">
        <v>129</v>
      </c>
    </row>
    <row r="86" spans="1:26" ht="16.5" thickBot="1" x14ac:dyDescent="0.3">
      <c r="A86" s="7">
        <v>85</v>
      </c>
      <c r="B86" s="8" t="s">
        <v>56</v>
      </c>
      <c r="C86" s="8">
        <v>129.5</v>
      </c>
    </row>
    <row r="87" spans="1:26" ht="16.5" thickBot="1" x14ac:dyDescent="0.3">
      <c r="A87" s="7">
        <v>86</v>
      </c>
      <c r="B87" s="8" t="s">
        <v>57</v>
      </c>
      <c r="C87" s="8">
        <v>129.9</v>
      </c>
    </row>
    <row r="88" spans="1:26" ht="16.5" thickBot="1" x14ac:dyDescent="0.3">
      <c r="A88" s="7">
        <v>87</v>
      </c>
      <c r="B88" s="8" t="s">
        <v>58</v>
      </c>
      <c r="C88" s="8">
        <v>130</v>
      </c>
    </row>
    <row r="89" spans="1:26" ht="16.5" thickBot="1" x14ac:dyDescent="0.3">
      <c r="A89" s="7">
        <v>88</v>
      </c>
      <c r="B89" s="8">
        <v>121</v>
      </c>
      <c r="C89" s="8">
        <v>131</v>
      </c>
    </row>
    <row r="90" spans="1:26" ht="16.5" thickBot="1" x14ac:dyDescent="0.3">
      <c r="A90" s="7">
        <v>89</v>
      </c>
      <c r="B90" s="8">
        <v>133</v>
      </c>
      <c r="C90" s="8">
        <v>131.4</v>
      </c>
    </row>
    <row r="91" spans="1:26" ht="16.5" thickBot="1" x14ac:dyDescent="0.3">
      <c r="A91" s="7">
        <v>90</v>
      </c>
      <c r="B91" s="8" t="s">
        <v>59</v>
      </c>
      <c r="C91" s="8">
        <v>132</v>
      </c>
    </row>
    <row r="92" spans="1:26" ht="16.5" thickBot="1" x14ac:dyDescent="0.3">
      <c r="A92" s="7">
        <v>91</v>
      </c>
      <c r="B92" s="8">
        <v>119</v>
      </c>
      <c r="C92" s="8">
        <v>133</v>
      </c>
    </row>
    <row r="93" spans="1:26" ht="16.5" thickBot="1" x14ac:dyDescent="0.3">
      <c r="A93" s="7">
        <v>92</v>
      </c>
      <c r="B93" s="8">
        <v>129</v>
      </c>
      <c r="C93" s="8">
        <v>133.6</v>
      </c>
    </row>
    <row r="94" spans="1:26" ht="16.5" thickBot="1" x14ac:dyDescent="0.3">
      <c r="A94" s="7">
        <v>93</v>
      </c>
      <c r="B94" s="8" t="s">
        <v>60</v>
      </c>
      <c r="C94" s="8">
        <v>134</v>
      </c>
    </row>
    <row r="95" spans="1:26" ht="16.5" thickBot="1" x14ac:dyDescent="0.3">
      <c r="A95" s="7">
        <v>94</v>
      </c>
      <c r="B95" s="8" t="s">
        <v>61</v>
      </c>
      <c r="C95" s="8">
        <v>134.19999999999999</v>
      </c>
    </row>
    <row r="96" spans="1:26" ht="16.5" thickBot="1" x14ac:dyDescent="0.3">
      <c r="A96" s="7">
        <v>95</v>
      </c>
      <c r="B96" s="8" t="s">
        <v>62</v>
      </c>
      <c r="C96" s="8">
        <v>135</v>
      </c>
    </row>
    <row r="97" spans="1:3" ht="16.5" thickBot="1" x14ac:dyDescent="0.3">
      <c r="A97" s="7">
        <v>96</v>
      </c>
      <c r="B97" s="8" t="s">
        <v>63</v>
      </c>
      <c r="C97" s="8">
        <v>135.80000000000001</v>
      </c>
    </row>
    <row r="98" spans="1:3" ht="16.5" thickBot="1" x14ac:dyDescent="0.3">
      <c r="A98" s="7">
        <v>97</v>
      </c>
      <c r="B98" s="8">
        <v>118</v>
      </c>
      <c r="C98" s="8">
        <v>138</v>
      </c>
    </row>
    <row r="99" spans="1:3" ht="16.5" thickBot="1" x14ac:dyDescent="0.3">
      <c r="A99" s="7">
        <v>98</v>
      </c>
      <c r="B99" s="8">
        <v>128</v>
      </c>
      <c r="C99" s="8">
        <v>140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"/>
  <sheetViews>
    <sheetView tabSelected="1" zoomScale="60" zoomScaleNormal="60" workbookViewId="0">
      <selection activeCell="Z28" sqref="Z28"/>
    </sheetView>
  </sheetViews>
  <sheetFormatPr defaultRowHeight="15" x14ac:dyDescent="0.25"/>
  <cols>
    <col min="1" max="1" width="23.85546875" customWidth="1"/>
  </cols>
  <sheetData>
    <row r="1" spans="1:18" ht="15.75" thickBot="1" x14ac:dyDescent="0.3">
      <c r="A1" s="12" t="s">
        <v>80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2" t="s">
        <v>81</v>
      </c>
      <c r="I1" s="1">
        <f>SUM(B2:G2)</f>
        <v>50</v>
      </c>
    </row>
    <row r="2" spans="1:18" ht="15.75" thickBot="1" x14ac:dyDescent="0.3">
      <c r="A2" s="12" t="s">
        <v>82</v>
      </c>
      <c r="B2" s="1">
        <v>2</v>
      </c>
      <c r="C2" s="1">
        <v>3</v>
      </c>
      <c r="D2" s="1">
        <v>6</v>
      </c>
      <c r="E2" s="1">
        <v>8</v>
      </c>
      <c r="F2" s="1">
        <v>22</v>
      </c>
      <c r="G2" s="1">
        <v>9</v>
      </c>
    </row>
    <row r="3" spans="1:18" ht="15.75" thickBot="1" x14ac:dyDescent="0.3">
      <c r="A3" s="12" t="s">
        <v>83</v>
      </c>
      <c r="B3" s="1">
        <v>2</v>
      </c>
      <c r="C3" s="1">
        <f>B3+C2</f>
        <v>5</v>
      </c>
      <c r="D3" s="1">
        <f>C3+D2</f>
        <v>11</v>
      </c>
      <c r="E3" s="1">
        <f>D3+E2</f>
        <v>19</v>
      </c>
      <c r="F3" s="1">
        <f>E3+F2</f>
        <v>41</v>
      </c>
      <c r="G3" s="1">
        <f>F3+G2</f>
        <v>50</v>
      </c>
    </row>
    <row r="4" spans="1:18" ht="15.75" thickBot="1" x14ac:dyDescent="0.3">
      <c r="A4" s="12" t="s">
        <v>84</v>
      </c>
      <c r="B4" s="1">
        <f>B2/I1</f>
        <v>0.04</v>
      </c>
      <c r="C4" s="1">
        <f>C2/G3</f>
        <v>0.06</v>
      </c>
      <c r="D4" s="1">
        <f>D2/G3</f>
        <v>0.12</v>
      </c>
      <c r="E4" s="1">
        <f>E2/I1</f>
        <v>0.16</v>
      </c>
      <c r="F4" s="1">
        <f>F2/I1</f>
        <v>0.44</v>
      </c>
      <c r="G4" s="1">
        <f>G2/I1</f>
        <v>0.18</v>
      </c>
    </row>
    <row r="5" spans="1:18" ht="15.75" thickBot="1" x14ac:dyDescent="0.3">
      <c r="A5" s="12" t="s">
        <v>85</v>
      </c>
      <c r="B5" s="1">
        <f>B4</f>
        <v>0.04</v>
      </c>
      <c r="C5" s="1">
        <f>B4+C4</f>
        <v>0.1</v>
      </c>
      <c r="D5" s="1">
        <f>C5+D4</f>
        <v>0.22</v>
      </c>
      <c r="E5" s="1">
        <f>D5+E4</f>
        <v>0.38</v>
      </c>
      <c r="F5" s="1">
        <f>E5+F4</f>
        <v>0.82000000000000006</v>
      </c>
      <c r="G5" s="1">
        <f>F5+G4</f>
        <v>1</v>
      </c>
    </row>
    <row r="6" spans="1:18" ht="15.75" thickBot="1" x14ac:dyDescent="0.3">
      <c r="A6" s="13" t="s">
        <v>86</v>
      </c>
      <c r="B6" s="1">
        <f>AVERAGE(B1:G1)</f>
        <v>3.5</v>
      </c>
    </row>
    <row r="7" spans="1:18" ht="15.75" thickBot="1" x14ac:dyDescent="0.3">
      <c r="A7" s="12" t="s">
        <v>79</v>
      </c>
      <c r="B7" s="1">
        <f>C3</f>
        <v>5</v>
      </c>
    </row>
    <row r="8" spans="1:18" ht="15.75" thickBot="1" x14ac:dyDescent="0.3">
      <c r="A8" s="12" t="s">
        <v>64</v>
      </c>
      <c r="B8" s="1">
        <f>MEDIAN(B3:G3)</f>
        <v>15</v>
      </c>
    </row>
    <row r="9" spans="1:18" x14ac:dyDescent="0.25">
      <c r="A9" s="14"/>
      <c r="B9" s="15"/>
      <c r="C9" s="14"/>
      <c r="D9" s="14"/>
      <c r="E9" s="14"/>
      <c r="F9" s="14"/>
      <c r="G9" s="14"/>
      <c r="H9" s="14"/>
      <c r="I9" s="14"/>
      <c r="J9" s="14"/>
      <c r="L9" s="14"/>
      <c r="M9" s="14"/>
      <c r="N9" s="14"/>
      <c r="O9" s="14"/>
      <c r="P9" s="14"/>
      <c r="Q9" s="14"/>
      <c r="R9" s="14"/>
    </row>
  </sheetData>
  <pageMargins left="0.7" right="0.7" top="0.75" bottom="0.75" header="0.3" footer="0.3"/>
  <pageSetup orientation="portrait" r:id="rId1"/>
  <ignoredErrors>
    <ignoredError sqref="D4:G4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Ксения</dc:creator>
  <cp:lastModifiedBy>RePack by Diakov</cp:lastModifiedBy>
  <dcterms:created xsi:type="dcterms:W3CDTF">2017-11-17T07:10:59Z</dcterms:created>
  <dcterms:modified xsi:type="dcterms:W3CDTF">2018-12-25T12:03:34Z</dcterms:modified>
</cp:coreProperties>
</file>