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F17" i="1"/>
  <c r="D12"/>
  <c r="I8"/>
  <c r="J6"/>
  <c r="C3"/>
  <c r="B14" s="1"/>
  <c r="E14" s="1"/>
  <c r="E12"/>
  <c r="D13"/>
  <c r="C12"/>
  <c r="B12"/>
  <c r="A13"/>
  <c r="A14" s="1"/>
  <c r="J7"/>
  <c r="J8"/>
  <c r="J9"/>
  <c r="J5"/>
  <c r="I5"/>
  <c r="I6"/>
  <c r="I7"/>
  <c r="I9"/>
  <c r="B3"/>
  <c r="B13" s="1"/>
  <c r="D3"/>
  <c r="B15" s="1"/>
  <c r="E3"/>
  <c r="B16" s="1"/>
  <c r="A3"/>
  <c r="A15" l="1"/>
  <c r="C14"/>
  <c r="D14"/>
  <c r="C13"/>
  <c r="E15"/>
  <c r="E16"/>
  <c r="B18"/>
  <c r="E13"/>
  <c r="A18" l="1"/>
  <c r="C15"/>
  <c r="A16"/>
  <c r="D15"/>
  <c r="E18"/>
  <c r="C18" l="1"/>
  <c r="B22" s="1"/>
  <c r="D16"/>
  <c r="D18" s="1"/>
  <c r="C16"/>
  <c r="B21" l="1"/>
  <c r="F20" l="1"/>
  <c r="F15"/>
  <c r="F12"/>
  <c r="F14"/>
  <c r="F13"/>
  <c r="F16"/>
  <c r="F21"/>
</calcChain>
</file>

<file path=xl/sharedStrings.xml><?xml version="1.0" encoding="utf-8"?>
<sst xmlns="http://schemas.openxmlformats.org/spreadsheetml/2006/main" count="2" uniqueCount="2">
  <si>
    <t>а=</t>
  </si>
  <si>
    <t>б=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</si>
</sst>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1"/>
          <c:order val="0"/>
          <c:tx>
            <c:v>экспериментально полученный</c:v>
          </c:tx>
          <c:spPr>
            <a:ln w="28575">
              <a:noFill/>
            </a:ln>
          </c:spPr>
          <c:xVal>
            <c:numRef>
              <c:f>Лист1!$A$12:$A$16</c:f>
              <c:numCache>
                <c:formatCode>Основной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Лист1!$B$12:$B$16</c:f>
              <c:numCache>
                <c:formatCode>Основной</c:formatCode>
                <c:ptCount val="5"/>
                <c:pt idx="0">
                  <c:v>6.3829787234042552</c:v>
                </c:pt>
                <c:pt idx="1">
                  <c:v>5.0761421319796955</c:v>
                </c:pt>
                <c:pt idx="2">
                  <c:v>5.0505050505050502</c:v>
                </c:pt>
                <c:pt idx="3">
                  <c:v>4.6296296296296298</c:v>
                </c:pt>
                <c:pt idx="4">
                  <c:v>4.508566275924256</c:v>
                </c:pt>
              </c:numCache>
            </c:numRef>
          </c:yVal>
        </c:ser>
        <c:axId val="151040384"/>
        <c:axId val="189387904"/>
      </c:scatterChart>
      <c:lineChart>
        <c:grouping val="standard"/>
        <c:ser>
          <c:idx val="0"/>
          <c:order val="1"/>
          <c:tx>
            <c:v>Предсказанный</c:v>
          </c:tx>
          <c:marker>
            <c:symbol val="none"/>
          </c:marker>
          <c:cat>
            <c:numRef>
              <c:f>Лист1!$A$12:$A$17</c:f>
              <c:numCache>
                <c:formatCode>Основной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Лист1!$F$12:$F$17</c:f>
              <c:numCache>
                <c:formatCode>Основной</c:formatCode>
                <c:ptCount val="6"/>
                <c:pt idx="0">
                  <c:v>5.9686318417505957</c:v>
                </c:pt>
                <c:pt idx="1">
                  <c:v>5.5490981020195882</c:v>
                </c:pt>
                <c:pt idx="2">
                  <c:v>5.1295643622885816</c:v>
                </c:pt>
                <c:pt idx="3">
                  <c:v>4.7100306225575741</c:v>
                </c:pt>
                <c:pt idx="4">
                  <c:v>4.2904968828265666</c:v>
                </c:pt>
                <c:pt idx="5">
                  <c:v>3.8709631430955596</c:v>
                </c:pt>
              </c:numCache>
            </c:numRef>
          </c:val>
        </c:ser>
        <c:marker val="1"/>
        <c:axId val="151040384"/>
        <c:axId val="189387904"/>
      </c:lineChart>
      <c:catAx>
        <c:axId val="151040384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3965719249160473"/>
              <c:y val="0.83701370662000585"/>
            </c:manualLayout>
          </c:layout>
        </c:title>
        <c:tickLblPos val="nextTo"/>
        <c:crossAx val="189387904"/>
        <c:crosses val="autoZero"/>
        <c:auto val="1"/>
        <c:lblAlgn val="ctr"/>
        <c:lblOffset val="100"/>
      </c:catAx>
      <c:valAx>
        <c:axId val="189387904"/>
        <c:scaling>
          <c:orientation val="minMax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Кч</a:t>
                </a:r>
              </a:p>
            </c:rich>
          </c:tx>
          <c:layout>
            <c:manualLayout>
              <c:xMode val="edge"/>
              <c:yMode val="edge"/>
              <c:x val="3.636064118059544E-2"/>
              <c:y val="8.4277486147565101E-3"/>
            </c:manualLayout>
          </c:layout>
        </c:title>
        <c:numFmt formatCode="Основной" sourceLinked="1"/>
        <c:tickLblPos val="nextTo"/>
        <c:crossAx val="151040384"/>
        <c:crosses val="autoZero"/>
        <c:crossBetween val="between"/>
      </c:valAx>
    </c:plotArea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0.1166272965879265"/>
          <c:y val="7.4548702245552642E-2"/>
          <c:w val="0.72627537182852142"/>
          <c:h val="0.8326195683872849"/>
        </c:manualLayout>
      </c:layout>
      <c:lineChart>
        <c:grouping val="standard"/>
        <c:ser>
          <c:idx val="0"/>
          <c:order val="0"/>
          <c:tx>
            <c:v>Кт</c:v>
          </c:tx>
          <c:val>
            <c:numRef>
              <c:f>Лист1!$I$5:$I$9</c:f>
              <c:numCache>
                <c:formatCode>Основной</c:formatCode>
                <c:ptCount val="5"/>
                <c:pt idx="0">
                  <c:v>19.8</c:v>
                </c:pt>
                <c:pt idx="1">
                  <c:v>17</c:v>
                </c:pt>
                <c:pt idx="2">
                  <c:v>26.4</c:v>
                </c:pt>
                <c:pt idx="3">
                  <c:v>10.6</c:v>
                </c:pt>
                <c:pt idx="4">
                  <c:v>16.2</c:v>
                </c:pt>
              </c:numCache>
            </c:numRef>
          </c:val>
        </c:ser>
        <c:marker val="1"/>
        <c:axId val="147751680"/>
        <c:axId val="147753216"/>
      </c:lineChart>
      <c:catAx>
        <c:axId val="147751680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3129672145055078"/>
              <c:y val="0.92960629921259841"/>
            </c:manualLayout>
          </c:layout>
        </c:title>
        <c:tickLblPos val="nextTo"/>
        <c:crossAx val="147753216"/>
        <c:crosses val="autoZero"/>
        <c:auto val="1"/>
        <c:lblAlgn val="ctr"/>
        <c:lblOffset val="100"/>
      </c:catAx>
      <c:valAx>
        <c:axId val="147753216"/>
        <c:scaling>
          <c:orientation val="minMax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</a:t>
                </a:r>
                <a:r>
                  <a:rPr lang="ru-RU"/>
                  <a:t>т</a:t>
                </a:r>
              </a:p>
            </c:rich>
          </c:tx>
          <c:layout>
            <c:manualLayout>
              <c:xMode val="edge"/>
              <c:yMode val="edge"/>
              <c:x val="1.1136094251692829E-2"/>
              <c:y val="2.5106080489938769E-2"/>
            </c:manualLayout>
          </c:layout>
        </c:title>
        <c:numFmt formatCode="Основной" sourceLinked="1"/>
        <c:tickLblPos val="nextTo"/>
        <c:crossAx val="14775168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505385</xdr:colOff>
      <xdr:row>24</xdr:row>
      <xdr:rowOff>1681</xdr:rowOff>
    </xdr:from>
    <xdr:to>
      <xdr:col>17</xdr:col>
      <xdr:colOff>205068</xdr:colOff>
      <xdr:row>38</xdr:row>
      <xdr:rowOff>77881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320186</xdr:colOff>
      <xdr:row>3</xdr:row>
      <xdr:rowOff>65210</xdr:rowOff>
    </xdr:from>
    <xdr:to>
      <xdr:col>19</xdr:col>
      <xdr:colOff>16852</xdr:colOff>
      <xdr:row>18</xdr:row>
      <xdr:rowOff>141410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D24" zoomScale="85" zoomScaleNormal="85" workbookViewId="0">
      <selection activeCell="G17" sqref="G17"/>
    </sheetView>
  </sheetViews>
  <sheetFormatPr defaultRowHeight="15"/>
  <sheetData>
    <row r="1" spans="1:11">
      <c r="A1">
        <v>6</v>
      </c>
      <c r="B1">
        <v>5</v>
      </c>
      <c r="C1">
        <v>5</v>
      </c>
      <c r="D1">
        <v>5</v>
      </c>
      <c r="E1">
        <v>5</v>
      </c>
    </row>
    <row r="2" spans="1:11">
      <c r="A2">
        <v>940</v>
      </c>
      <c r="B2">
        <v>985</v>
      </c>
      <c r="C2">
        <v>990</v>
      </c>
      <c r="D2">
        <v>1080</v>
      </c>
      <c r="E2">
        <v>1109</v>
      </c>
    </row>
    <row r="3" spans="1:11">
      <c r="A3">
        <f>A1*1000/A2</f>
        <v>6.3829787234042552</v>
      </c>
      <c r="B3">
        <f t="shared" ref="B3:E3" si="0">B1*1000/B2</f>
        <v>5.0761421319796955</v>
      </c>
      <c r="C3">
        <f>C1*1000/C2</f>
        <v>5.0505050505050502</v>
      </c>
      <c r="D3">
        <f t="shared" si="0"/>
        <v>4.6296296296296298</v>
      </c>
      <c r="E3">
        <f t="shared" si="0"/>
        <v>4.508566275924256</v>
      </c>
    </row>
    <row r="5" spans="1:11">
      <c r="A5">
        <v>5</v>
      </c>
      <c r="B5">
        <v>12</v>
      </c>
      <c r="C5">
        <v>21</v>
      </c>
      <c r="D5">
        <v>0</v>
      </c>
      <c r="F5">
        <v>18</v>
      </c>
      <c r="G5">
        <v>10</v>
      </c>
      <c r="H5">
        <v>38</v>
      </c>
      <c r="I5">
        <f>(B5+C5+D5+E5+F5+G5+H5)/A5</f>
        <v>19.8</v>
      </c>
      <c r="J5">
        <f>(B5+C5+D5+E5+F5+G5+H5)</f>
        <v>99</v>
      </c>
      <c r="K5">
        <v>1</v>
      </c>
    </row>
    <row r="6" spans="1:11">
      <c r="A6">
        <v>6</v>
      </c>
      <c r="B6">
        <v>7</v>
      </c>
      <c r="C6">
        <v>14</v>
      </c>
      <c r="D6">
        <v>39</v>
      </c>
      <c r="E6">
        <v>9</v>
      </c>
      <c r="G6">
        <v>23</v>
      </c>
      <c r="H6">
        <v>10</v>
      </c>
      <c r="I6">
        <f t="shared" ref="I6:I9" si="1">(B6+C6+D6+E6+F6+G6+H6)/A6</f>
        <v>17</v>
      </c>
      <c r="J6">
        <f>(B6+C6+D6+E6+F6+G6+H6)</f>
        <v>102</v>
      </c>
      <c r="K6">
        <v>2</v>
      </c>
    </row>
    <row r="7" spans="1:11">
      <c r="A7">
        <v>5</v>
      </c>
      <c r="B7">
        <v>20</v>
      </c>
      <c r="C7">
        <v>15</v>
      </c>
      <c r="E7">
        <v>46</v>
      </c>
      <c r="F7">
        <v>23</v>
      </c>
      <c r="G7">
        <v>28</v>
      </c>
      <c r="I7">
        <f t="shared" si="1"/>
        <v>26.4</v>
      </c>
      <c r="J7">
        <f t="shared" ref="J7:J9" si="2">(B7+C7+D7+E7+F7+G7+H7)</f>
        <v>132</v>
      </c>
      <c r="K7">
        <v>3</v>
      </c>
    </row>
    <row r="8" spans="1:11">
      <c r="A8">
        <v>5</v>
      </c>
      <c r="B8">
        <v>7</v>
      </c>
      <c r="C8">
        <v>10</v>
      </c>
      <c r="E8">
        <v>12</v>
      </c>
      <c r="F8">
        <v>16</v>
      </c>
      <c r="G8">
        <v>8</v>
      </c>
      <c r="I8">
        <f>(B8+C8+D8+E8+F8+G8+H8)/A8</f>
        <v>10.6</v>
      </c>
      <c r="J8">
        <f t="shared" si="2"/>
        <v>53</v>
      </c>
      <c r="K8">
        <v>4</v>
      </c>
    </row>
    <row r="9" spans="1:11">
      <c r="A9">
        <v>5</v>
      </c>
      <c r="B9">
        <v>13</v>
      </c>
      <c r="C9">
        <v>20</v>
      </c>
      <c r="E9">
        <v>8</v>
      </c>
      <c r="F9">
        <v>29</v>
      </c>
      <c r="G9">
        <v>11</v>
      </c>
      <c r="I9">
        <f t="shared" si="1"/>
        <v>16.2</v>
      </c>
      <c r="J9">
        <f t="shared" si="2"/>
        <v>81</v>
      </c>
      <c r="K9">
        <v>5</v>
      </c>
    </row>
    <row r="12" spans="1:11">
      <c r="A12">
        <v>1</v>
      </c>
      <c r="B12">
        <f>A3</f>
        <v>6.3829787234042552</v>
      </c>
      <c r="C12">
        <f>A12*B12</f>
        <v>6.3829787234042552</v>
      </c>
      <c r="D12">
        <f>A12*A12</f>
        <v>1</v>
      </c>
      <c r="E12">
        <f>B12*B12</f>
        <v>40.742417383431416</v>
      </c>
      <c r="F12">
        <f>B$21+B$22*A12</f>
        <v>5.9686318417505957</v>
      </c>
    </row>
    <row r="13" spans="1:11">
      <c r="A13">
        <f>A12+1</f>
        <v>2</v>
      </c>
      <c r="B13">
        <f>B3</f>
        <v>5.0761421319796955</v>
      </c>
      <c r="C13">
        <f t="shared" ref="C13" si="3">A13*B13</f>
        <v>10.152284263959391</v>
      </c>
      <c r="D13">
        <f t="shared" ref="D13:D16" si="4">A13*A13</f>
        <v>4</v>
      </c>
      <c r="E13">
        <f t="shared" ref="E13:E16" si="5">B13*B13</f>
        <v>25.767218944059369</v>
      </c>
      <c r="F13">
        <f t="shared" ref="F13:F16" si="6">B$21+B$22*A13</f>
        <v>5.5490981020195882</v>
      </c>
    </row>
    <row r="14" spans="1:11">
      <c r="A14">
        <f t="shared" ref="A14:A16" si="7">A13+1</f>
        <v>3</v>
      </c>
      <c r="B14">
        <f>C3</f>
        <v>5.0505050505050502</v>
      </c>
      <c r="C14">
        <f>A14*B14</f>
        <v>15.15151515151515</v>
      </c>
      <c r="D14">
        <f>A14*A14</f>
        <v>9</v>
      </c>
      <c r="E14">
        <f t="shared" si="5"/>
        <v>25.507601265177019</v>
      </c>
      <c r="F14">
        <f t="shared" si="6"/>
        <v>5.1295643622885816</v>
      </c>
    </row>
    <row r="15" spans="1:11">
      <c r="A15">
        <f t="shared" si="7"/>
        <v>4</v>
      </c>
      <c r="B15">
        <f>D3</f>
        <v>4.6296296296296298</v>
      </c>
      <c r="C15">
        <f>A15*B15</f>
        <v>18.518518518518519</v>
      </c>
      <c r="D15">
        <f>A15*A15</f>
        <v>16</v>
      </c>
      <c r="E15">
        <f t="shared" si="5"/>
        <v>21.433470507544584</v>
      </c>
      <c r="F15">
        <f t="shared" si="6"/>
        <v>4.7100306225575741</v>
      </c>
    </row>
    <row r="16" spans="1:11">
      <c r="A16">
        <f t="shared" si="7"/>
        <v>5</v>
      </c>
      <c r="B16">
        <f>E3</f>
        <v>4.508566275924256</v>
      </c>
      <c r="C16">
        <f>A16*B16</f>
        <v>22.54283137962128</v>
      </c>
      <c r="D16">
        <f t="shared" si="4"/>
        <v>25</v>
      </c>
      <c r="E16">
        <f t="shared" si="5"/>
        <v>20.327169864401515</v>
      </c>
      <c r="F16">
        <f t="shared" si="6"/>
        <v>4.2904968828265666</v>
      </c>
    </row>
    <row r="17" spans="1:6">
      <c r="A17">
        <v>6</v>
      </c>
      <c r="F17">
        <f>F21</f>
        <v>3.8709631430955596</v>
      </c>
    </row>
    <row r="18" spans="1:6">
      <c r="A18">
        <f>SUM(A12:A16)</f>
        <v>15</v>
      </c>
      <c r="B18">
        <f>SUM(B12:B16)</f>
        <v>25.647821811442888</v>
      </c>
      <c r="C18">
        <f>SUM(C12:C16)</f>
        <v>72.748128037018589</v>
      </c>
      <c r="D18">
        <f>SUM(D12:D16)</f>
        <v>55</v>
      </c>
      <c r="E18">
        <f>SUM(E12:E16)</f>
        <v>133.77787796461391</v>
      </c>
    </row>
    <row r="20" spans="1:6">
      <c r="E20">
        <v>0</v>
      </c>
      <c r="F20">
        <f>B21</f>
        <v>6.3881655814816032</v>
      </c>
    </row>
    <row r="21" spans="1:6">
      <c r="A21" t="s">
        <v>0</v>
      </c>
      <c r="B21">
        <f>(B18*D18-A18*C18)/(A16*D18-A18*A18)</f>
        <v>6.3881655814816032</v>
      </c>
      <c r="E21">
        <v>6</v>
      </c>
      <c r="F21">
        <f>B21+B22*6</f>
        <v>3.8709631430955596</v>
      </c>
    </row>
    <row r="22" spans="1:6">
      <c r="A22" t="s">
        <v>1</v>
      </c>
      <c r="B22">
        <f>(A16*C18-A18*B18)/(A16*D18-A18*A18)</f>
        <v>-0.41953373973100727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2020-11-17T06:45:23Z</dcterms:modified>
</cp:coreProperties>
</file>