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G76"/>
  <c r="G77"/>
  <c r="G78"/>
  <c r="G75"/>
  <c r="F76"/>
  <c r="F77"/>
  <c r="F78"/>
  <c r="F75"/>
  <c r="E76"/>
  <c r="E77"/>
  <c r="E78"/>
  <c r="E75"/>
  <c r="D76"/>
  <c r="D77"/>
  <c r="D78"/>
  <c r="D75"/>
  <c r="C76"/>
  <c r="C77"/>
  <c r="C78"/>
  <c r="C75"/>
  <c r="E69"/>
  <c r="E70" s="1"/>
  <c r="D69"/>
  <c r="C69"/>
  <c r="G69" s="1"/>
  <c r="D68"/>
  <c r="C68"/>
  <c r="G68" s="1"/>
  <c r="C67"/>
  <c r="G67" s="1"/>
  <c r="E57"/>
  <c r="E58" s="1"/>
  <c r="D57"/>
  <c r="C57"/>
  <c r="D56"/>
  <c r="C56"/>
  <c r="C55"/>
  <c r="E44"/>
  <c r="E45" s="1"/>
  <c r="D44"/>
  <c r="C44"/>
  <c r="D43"/>
  <c r="C43"/>
  <c r="C42"/>
  <c r="G42" s="1"/>
  <c r="E32"/>
  <c r="E33" s="1"/>
  <c r="D32"/>
  <c r="C32"/>
  <c r="D31"/>
  <c r="C31"/>
  <c r="C30"/>
  <c r="E19"/>
  <c r="E20" s="1"/>
  <c r="D19"/>
  <c r="C19"/>
  <c r="D18"/>
  <c r="C18"/>
  <c r="C17"/>
  <c r="G17" s="1"/>
  <c r="F70"/>
  <c r="G66"/>
  <c r="F58"/>
  <c r="G54"/>
  <c r="F45"/>
  <c r="G41"/>
  <c r="F33"/>
  <c r="G29"/>
  <c r="F20"/>
  <c r="G16"/>
  <c r="D11"/>
  <c r="E11"/>
  <c r="F11"/>
  <c r="G11"/>
  <c r="C11"/>
  <c r="H7"/>
  <c r="H8"/>
  <c r="H9"/>
  <c r="H10"/>
  <c r="C70" l="1"/>
  <c r="D70"/>
  <c r="G57"/>
  <c r="D58"/>
  <c r="G56"/>
  <c r="C58"/>
  <c r="G44"/>
  <c r="D45"/>
  <c r="G43"/>
  <c r="D33"/>
  <c r="G32"/>
  <c r="G31"/>
  <c r="C33"/>
  <c r="G19"/>
  <c r="D20"/>
  <c r="G18"/>
  <c r="G55"/>
  <c r="C45"/>
  <c r="G30"/>
  <c r="C20"/>
  <c r="G70"/>
  <c r="H66" s="1"/>
  <c r="H11"/>
  <c r="I6" s="1"/>
  <c r="L6" l="1"/>
  <c r="H75"/>
  <c r="H78"/>
  <c r="H77"/>
  <c r="H76"/>
  <c r="H67"/>
  <c r="L67" s="1"/>
  <c r="H69"/>
  <c r="L69" s="1"/>
  <c r="L66"/>
  <c r="H68"/>
  <c r="L68" s="1"/>
  <c r="G45"/>
  <c r="H41" s="1"/>
  <c r="L41" s="1"/>
  <c r="G20"/>
  <c r="H16" s="1"/>
  <c r="L16" s="1"/>
  <c r="G58"/>
  <c r="G33"/>
  <c r="I8"/>
  <c r="L8" s="1"/>
  <c r="I10"/>
  <c r="L10" s="1"/>
  <c r="I9"/>
  <c r="L9" s="1"/>
  <c r="I7"/>
  <c r="L7" s="1"/>
  <c r="M66" l="1"/>
  <c r="N66" s="1"/>
  <c r="H42"/>
  <c r="L42" s="1"/>
  <c r="M41" s="1"/>
  <c r="N41" s="1"/>
  <c r="H43"/>
  <c r="L43" s="1"/>
  <c r="H44"/>
  <c r="L44" s="1"/>
  <c r="H19"/>
  <c r="L19" s="1"/>
  <c r="H18"/>
  <c r="L18" s="1"/>
  <c r="H17"/>
  <c r="L17" s="1"/>
  <c r="H54"/>
  <c r="L54" s="1"/>
  <c r="M54" s="1"/>
  <c r="N54" s="1"/>
  <c r="H56"/>
  <c r="L56" s="1"/>
  <c r="H57"/>
  <c r="L57" s="1"/>
  <c r="H55"/>
  <c r="L55" s="1"/>
  <c r="H29"/>
  <c r="L29" s="1"/>
  <c r="M29" s="1"/>
  <c r="N29" s="1"/>
  <c r="H31"/>
  <c r="L31" s="1"/>
  <c r="H32"/>
  <c r="L32" s="1"/>
  <c r="H30"/>
  <c r="L30" s="1"/>
  <c r="M6"/>
  <c r="N6" s="1"/>
  <c r="M16" l="1"/>
  <c r="N16" s="1"/>
</calcChain>
</file>

<file path=xl/sharedStrings.xml><?xml version="1.0" encoding="utf-8"?>
<sst xmlns="http://schemas.openxmlformats.org/spreadsheetml/2006/main" count="116" uniqueCount="28">
  <si>
    <t>Сравнение критериев</t>
  </si>
  <si>
    <t>Критерии</t>
  </si>
  <si>
    <t>В1</t>
  </si>
  <si>
    <t>К1</t>
  </si>
  <si>
    <t>К2</t>
  </si>
  <si>
    <t>К3</t>
  </si>
  <si>
    <t>К4</t>
  </si>
  <si>
    <t>К5</t>
  </si>
  <si>
    <t>Собственный вектор</t>
  </si>
  <si>
    <t>Вес критерия</t>
  </si>
  <si>
    <t>Оценка согласованности</t>
  </si>
  <si>
    <t>hmax</t>
  </si>
  <si>
    <t>h</t>
  </si>
  <si>
    <t>n</t>
  </si>
  <si>
    <t>R</t>
  </si>
  <si>
    <t>OC</t>
  </si>
  <si>
    <t>Сравнение К1</t>
  </si>
  <si>
    <t>Вариант</t>
  </si>
  <si>
    <t>В2</t>
  </si>
  <si>
    <t>В3</t>
  </si>
  <si>
    <t>В4</t>
  </si>
  <si>
    <t>Вес варианта</t>
  </si>
  <si>
    <t>Сравнение К5</t>
  </si>
  <si>
    <t>Сравнение К4</t>
  </si>
  <si>
    <t>Сравнение К3</t>
  </si>
  <si>
    <t>Сравнение К2</t>
  </si>
  <si>
    <t>Выбор:</t>
  </si>
  <si>
    <t>Yi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</si>
</sst>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78"/>
  <sheetViews>
    <sheetView tabSelected="1" workbookViewId="0">
      <selection activeCell="H6" sqref="H6"/>
    </sheetView>
  </sheetViews>
  <sheetFormatPr defaultRowHeight="15"/>
  <sheetData>
    <row r="4" spans="2:14">
      <c r="B4" t="s">
        <v>0</v>
      </c>
      <c r="L4" t="s">
        <v>10</v>
      </c>
    </row>
    <row r="5" spans="2:14">
      <c r="B5" t="s">
        <v>1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L5" t="s">
        <v>12</v>
      </c>
      <c r="M5" t="s">
        <v>11</v>
      </c>
      <c r="N5" t="s">
        <v>15</v>
      </c>
    </row>
    <row r="6" spans="2:14">
      <c r="B6" t="s">
        <v>3</v>
      </c>
      <c r="C6" s="2">
        <v>1</v>
      </c>
      <c r="D6" s="2">
        <v>2</v>
      </c>
      <c r="E6" s="2">
        <v>4</v>
      </c>
      <c r="F6" s="2">
        <v>4</v>
      </c>
      <c r="G6" s="2">
        <v>2</v>
      </c>
      <c r="H6">
        <f>(PRODUCT(C6:G6))^(1/5)</f>
        <v>2.2973967099940702</v>
      </c>
      <c r="I6">
        <f>H6/$H$11</f>
        <v>0.39923152250432603</v>
      </c>
      <c r="L6" s="1">
        <f>C11*I6</f>
        <v>0.99807880626081502</v>
      </c>
      <c r="M6">
        <f>SUM(L6:L10)</f>
        <v>5.03916920125089</v>
      </c>
      <c r="N6">
        <f>(M6-M8)/((M8-1)*M10)</f>
        <v>8.7431252792165084E-3</v>
      </c>
    </row>
    <row r="7" spans="2:14">
      <c r="B7" t="s">
        <v>4</v>
      </c>
      <c r="C7" s="2">
        <v>0.5</v>
      </c>
      <c r="D7" s="2">
        <v>1</v>
      </c>
      <c r="E7" s="2">
        <v>2</v>
      </c>
      <c r="F7" s="2">
        <v>2</v>
      </c>
      <c r="G7" s="2">
        <v>1</v>
      </c>
      <c r="H7">
        <f t="shared" ref="H7:H10" si="0">(PRODUCT(C7:G7))^(1/5)</f>
        <v>1.1486983549970351</v>
      </c>
      <c r="I7">
        <f t="shared" ref="I7:I10" si="1">H7/$H$11</f>
        <v>0.19961576125216302</v>
      </c>
      <c r="L7" s="1">
        <f>D11*I7</f>
        <v>0.99807880626081502</v>
      </c>
      <c r="M7" t="s">
        <v>13</v>
      </c>
    </row>
    <row r="8" spans="2:14">
      <c r="B8" t="s">
        <v>5</v>
      </c>
      <c r="C8" s="2">
        <v>0.25</v>
      </c>
      <c r="D8" s="2">
        <v>0.5</v>
      </c>
      <c r="E8" s="2">
        <v>1</v>
      </c>
      <c r="F8" s="2">
        <v>2</v>
      </c>
      <c r="G8" s="2">
        <v>0.5</v>
      </c>
      <c r="H8">
        <f t="shared" si="0"/>
        <v>0.6597539553864471</v>
      </c>
      <c r="I8">
        <f t="shared" si="1"/>
        <v>0.11464914829092025</v>
      </c>
      <c r="L8" s="1">
        <f>E11*I8</f>
        <v>1.0891669087637423</v>
      </c>
      <c r="M8">
        <v>5</v>
      </c>
    </row>
    <row r="9" spans="2:14">
      <c r="B9" t="s">
        <v>6</v>
      </c>
      <c r="C9" s="2">
        <v>0.25</v>
      </c>
      <c r="D9" s="2">
        <v>0.5</v>
      </c>
      <c r="E9" s="2">
        <v>0.5</v>
      </c>
      <c r="F9" s="2">
        <v>1</v>
      </c>
      <c r="G9" s="2">
        <v>0.5</v>
      </c>
      <c r="H9">
        <f t="shared" si="0"/>
        <v>0.49999999999999994</v>
      </c>
      <c r="I9">
        <f t="shared" si="1"/>
        <v>8.6887806700427561E-2</v>
      </c>
      <c r="L9" s="1">
        <f>F11*I9</f>
        <v>0.95576587370470323</v>
      </c>
      <c r="M9" t="s">
        <v>14</v>
      </c>
    </row>
    <row r="10" spans="2:14">
      <c r="B10" t="s">
        <v>7</v>
      </c>
      <c r="C10" s="2">
        <v>0.5</v>
      </c>
      <c r="D10" s="2">
        <v>1</v>
      </c>
      <c r="E10" s="2">
        <v>2</v>
      </c>
      <c r="F10" s="2">
        <v>2</v>
      </c>
      <c r="G10" s="2">
        <v>1</v>
      </c>
      <c r="H10">
        <f t="shared" si="0"/>
        <v>1.1486983549970351</v>
      </c>
      <c r="I10">
        <f t="shared" si="1"/>
        <v>0.19961576125216302</v>
      </c>
      <c r="L10" s="1">
        <f>G11*I10</f>
        <v>0.99807880626081502</v>
      </c>
      <c r="M10">
        <v>1.1200000000000001</v>
      </c>
    </row>
    <row r="11" spans="2:14">
      <c r="C11" s="2">
        <f>SUM(C6:C10)</f>
        <v>2.5</v>
      </c>
      <c r="D11" s="2">
        <f t="shared" ref="D11:G11" si="2">SUM(D6:D10)</f>
        <v>5</v>
      </c>
      <c r="E11" s="2">
        <f t="shared" si="2"/>
        <v>9.5</v>
      </c>
      <c r="F11" s="2">
        <f t="shared" si="2"/>
        <v>11</v>
      </c>
      <c r="G11" s="2">
        <f t="shared" si="2"/>
        <v>5</v>
      </c>
      <c r="H11">
        <f>SUM(H6:H10)</f>
        <v>5.7545473753745879</v>
      </c>
    </row>
    <row r="14" spans="2:14">
      <c r="B14" t="s">
        <v>16</v>
      </c>
    </row>
    <row r="15" spans="2:14">
      <c r="B15" t="s">
        <v>17</v>
      </c>
      <c r="C15" t="s">
        <v>2</v>
      </c>
      <c r="D15" t="s">
        <v>18</v>
      </c>
      <c r="E15" t="s">
        <v>19</v>
      </c>
      <c r="F15" t="s">
        <v>20</v>
      </c>
      <c r="G15" t="s">
        <v>8</v>
      </c>
      <c r="H15" t="s">
        <v>21</v>
      </c>
      <c r="L15" t="s">
        <v>12</v>
      </c>
      <c r="M15" t="s">
        <v>11</v>
      </c>
      <c r="N15" t="s">
        <v>15</v>
      </c>
    </row>
    <row r="16" spans="2:14">
      <c r="B16" t="s">
        <v>2</v>
      </c>
      <c r="C16" s="2">
        <v>1</v>
      </c>
      <c r="D16" s="2">
        <v>0.5</v>
      </c>
      <c r="E16" s="2">
        <v>2</v>
      </c>
      <c r="F16" s="2">
        <v>0.5</v>
      </c>
      <c r="G16">
        <f>(PRODUCT(C16:F16))^(1/4)</f>
        <v>0.8408964152537145</v>
      </c>
      <c r="H16">
        <f>G16/$G$20</f>
        <v>0.18868744408718802</v>
      </c>
      <c r="L16">
        <f>C20*H16</f>
        <v>1.0377809424795341</v>
      </c>
      <c r="M16">
        <f>SUM(L16:L19)</f>
        <v>4.0082887884905505</v>
      </c>
      <c r="N16">
        <f>(M16-M18)/((M18-1)*M20)</f>
        <v>3.0699216631668446E-3</v>
      </c>
    </row>
    <row r="17" spans="2:14">
      <c r="B17" t="s">
        <v>18</v>
      </c>
      <c r="C17" s="2">
        <f>1/D16</f>
        <v>2</v>
      </c>
      <c r="D17" s="2">
        <v>1</v>
      </c>
      <c r="E17" s="2">
        <v>3</v>
      </c>
      <c r="F17" s="2">
        <v>1</v>
      </c>
      <c r="G17">
        <f t="shared" ref="G17:G19" si="3">(PRODUCT(C17:F17))^(1/4)</f>
        <v>1.5650845800732873</v>
      </c>
      <c r="H17">
        <f t="shared" ref="H17:H19" si="4">G17/$G$20</f>
        <v>0.3511869046381858</v>
      </c>
      <c r="L17">
        <f>D20*H17</f>
        <v>0.99502956314152635</v>
      </c>
      <c r="M17" t="s">
        <v>13</v>
      </c>
    </row>
    <row r="18" spans="2:14">
      <c r="B18" t="s">
        <v>19</v>
      </c>
      <c r="C18" s="2">
        <f>1/E16</f>
        <v>0.5</v>
      </c>
      <c r="D18" s="2">
        <f>1/E17</f>
        <v>0.33333333333333331</v>
      </c>
      <c r="E18" s="2">
        <v>1</v>
      </c>
      <c r="F18" s="2">
        <v>0.33333333333333331</v>
      </c>
      <c r="G18">
        <f t="shared" si="3"/>
        <v>0.48549177170732338</v>
      </c>
      <c r="H18">
        <f t="shared" si="4"/>
        <v>0.10893874663644046</v>
      </c>
      <c r="L18">
        <f>E20*H18</f>
        <v>0.9804487197279641</v>
      </c>
      <c r="M18">
        <v>4</v>
      </c>
    </row>
    <row r="19" spans="2:14">
      <c r="B19" t="s">
        <v>20</v>
      </c>
      <c r="C19" s="2">
        <f>1/F16</f>
        <v>2</v>
      </c>
      <c r="D19" s="2">
        <f>1/F17</f>
        <v>1</v>
      </c>
      <c r="E19" s="2">
        <f>1/F18</f>
        <v>3</v>
      </c>
      <c r="F19" s="2">
        <v>1</v>
      </c>
      <c r="G19">
        <f t="shared" si="3"/>
        <v>1.5650845800732873</v>
      </c>
      <c r="H19">
        <f t="shared" si="4"/>
        <v>0.3511869046381858</v>
      </c>
      <c r="L19">
        <f>F20*H19</f>
        <v>0.99502956314152635</v>
      </c>
      <c r="M19" t="s">
        <v>14</v>
      </c>
    </row>
    <row r="20" spans="2:14">
      <c r="C20">
        <f>SUM(C16:C19)</f>
        <v>5.5</v>
      </c>
      <c r="D20">
        <f t="shared" ref="D20:F20" si="5">SUM(D16:D19)</f>
        <v>2.833333333333333</v>
      </c>
      <c r="E20">
        <f t="shared" si="5"/>
        <v>9</v>
      </c>
      <c r="F20">
        <f t="shared" si="5"/>
        <v>2.833333333333333</v>
      </c>
      <c r="G20">
        <f>SUM(G16:G19)</f>
        <v>4.4565573471076121</v>
      </c>
      <c r="M20">
        <v>0.9</v>
      </c>
    </row>
    <row r="27" spans="2:14">
      <c r="B27" t="s">
        <v>25</v>
      </c>
    </row>
    <row r="28" spans="2:14">
      <c r="B28" t="s">
        <v>17</v>
      </c>
      <c r="C28" t="s">
        <v>2</v>
      </c>
      <c r="D28" t="s">
        <v>18</v>
      </c>
      <c r="E28" t="s">
        <v>19</v>
      </c>
      <c r="F28" t="s">
        <v>20</v>
      </c>
      <c r="G28" t="s">
        <v>8</v>
      </c>
      <c r="H28" t="s">
        <v>21</v>
      </c>
      <c r="L28" t="s">
        <v>12</v>
      </c>
      <c r="M28" t="s">
        <v>11</v>
      </c>
      <c r="N28" t="s">
        <v>15</v>
      </c>
    </row>
    <row r="29" spans="2:14">
      <c r="B29" t="s">
        <v>2</v>
      </c>
      <c r="C29" s="2">
        <v>1</v>
      </c>
      <c r="D29" s="2">
        <v>1</v>
      </c>
      <c r="E29" s="2">
        <v>2</v>
      </c>
      <c r="F29" s="2">
        <v>0.5</v>
      </c>
      <c r="G29">
        <f>(PRODUCT(C29:F29))^(1/4)</f>
        <v>1</v>
      </c>
      <c r="H29">
        <f>G29/$G$33</f>
        <v>0.23301459556587137</v>
      </c>
      <c r="L29">
        <f>C33*H29</f>
        <v>1.0485656800464211</v>
      </c>
      <c r="M29">
        <f>SUM(L29:L32)</f>
        <v>4.0532681375910933</v>
      </c>
      <c r="N29">
        <f>(M29-M31)/((M31-1)*M33)</f>
        <v>1.9728939848553066E-2</v>
      </c>
    </row>
    <row r="30" spans="2:14">
      <c r="B30" t="s">
        <v>18</v>
      </c>
      <c r="C30" s="2">
        <f>1/D29</f>
        <v>1</v>
      </c>
      <c r="D30" s="2">
        <v>1</v>
      </c>
      <c r="E30" s="2">
        <v>2</v>
      </c>
      <c r="F30" s="2">
        <v>1</v>
      </c>
      <c r="G30">
        <f t="shared" ref="G30:G32" si="6">(PRODUCT(C30:F30))^(1/4)</f>
        <v>1.189207115002721</v>
      </c>
      <c r="H30">
        <f t="shared" ref="H30:H32" si="7">G30/$G$33</f>
        <v>0.27710261494641569</v>
      </c>
      <c r="L30">
        <f>D33*H30</f>
        <v>0.9698591523124549</v>
      </c>
      <c r="M30" t="s">
        <v>13</v>
      </c>
    </row>
    <row r="31" spans="2:14">
      <c r="B31" t="s">
        <v>19</v>
      </c>
      <c r="C31" s="2">
        <f>1/E29</f>
        <v>0.5</v>
      </c>
      <c r="D31" s="2">
        <f>1/E30</f>
        <v>0.5</v>
      </c>
      <c r="E31" s="2">
        <v>1</v>
      </c>
      <c r="F31" s="2">
        <v>0.33333333333333331</v>
      </c>
      <c r="G31">
        <f t="shared" si="6"/>
        <v>0.537284965911771</v>
      </c>
      <c r="H31">
        <f t="shared" si="7"/>
        <v>0.1251952390355543</v>
      </c>
      <c r="L31">
        <f>E33*H31</f>
        <v>1.0015619122844344</v>
      </c>
      <c r="M31">
        <v>4</v>
      </c>
    </row>
    <row r="32" spans="2:14">
      <c r="B32" t="s">
        <v>20</v>
      </c>
      <c r="C32" s="2">
        <f>1/F29</f>
        <v>2</v>
      </c>
      <c r="D32" s="2">
        <f>1/F30</f>
        <v>1</v>
      </c>
      <c r="E32" s="2">
        <f>1/F31</f>
        <v>3</v>
      </c>
      <c r="F32" s="2">
        <v>1</v>
      </c>
      <c r="G32">
        <f t="shared" si="6"/>
        <v>1.5650845800732873</v>
      </c>
      <c r="H32">
        <f t="shared" si="7"/>
        <v>0.36468755045215867</v>
      </c>
      <c r="L32">
        <f>F33*H32</f>
        <v>1.0332813929477829</v>
      </c>
      <c r="M32" t="s">
        <v>14</v>
      </c>
    </row>
    <row r="33" spans="2:14">
      <c r="C33">
        <f>SUM(C29:C32)</f>
        <v>4.5</v>
      </c>
      <c r="D33">
        <f t="shared" ref="D33" si="8">SUM(D29:D32)</f>
        <v>3.5</v>
      </c>
      <c r="E33">
        <f t="shared" ref="E33" si="9">SUM(E29:E32)</f>
        <v>8</v>
      </c>
      <c r="F33">
        <f t="shared" ref="F33" si="10">SUM(F29:F32)</f>
        <v>2.833333333333333</v>
      </c>
      <c r="G33">
        <f>SUM(G29:G32)</f>
        <v>4.2915766609877792</v>
      </c>
      <c r="M33">
        <v>0.9</v>
      </c>
    </row>
    <row r="39" spans="2:14">
      <c r="B39" t="s">
        <v>24</v>
      </c>
    </row>
    <row r="40" spans="2:14">
      <c r="B40" t="s">
        <v>17</v>
      </c>
      <c r="C40" t="s">
        <v>2</v>
      </c>
      <c r="D40" t="s">
        <v>18</v>
      </c>
      <c r="E40" t="s">
        <v>19</v>
      </c>
      <c r="F40" t="s">
        <v>20</v>
      </c>
      <c r="G40" t="s">
        <v>8</v>
      </c>
      <c r="H40" t="s">
        <v>21</v>
      </c>
      <c r="L40" t="s">
        <v>12</v>
      </c>
      <c r="M40" t="s">
        <v>11</v>
      </c>
      <c r="N40" t="s">
        <v>15</v>
      </c>
    </row>
    <row r="41" spans="2:14">
      <c r="B41" t="s">
        <v>2</v>
      </c>
      <c r="C41" s="2">
        <v>1</v>
      </c>
      <c r="D41" s="2">
        <v>0.25</v>
      </c>
      <c r="E41" s="2">
        <v>0.33333333333333331</v>
      </c>
      <c r="F41" s="2">
        <v>0.25</v>
      </c>
      <c r="G41">
        <f>(PRODUCT(C41:F41))^(1/4)</f>
        <v>0.37991784282579627</v>
      </c>
      <c r="H41">
        <f>G41/$G$45</f>
        <v>8.1281351078177674E-2</v>
      </c>
      <c r="L41">
        <f>C45*H41</f>
        <v>0.97537621293813204</v>
      </c>
      <c r="M41">
        <f>SUM(L41:L44)</f>
        <v>4.0161885731491598</v>
      </c>
      <c r="N41">
        <f>(M41-M43)/((M43-1)*M45)</f>
        <v>5.9957678330221399E-3</v>
      </c>
    </row>
    <row r="42" spans="2:14">
      <c r="B42" t="s">
        <v>18</v>
      </c>
      <c r="C42" s="2">
        <f>1/D41</f>
        <v>4</v>
      </c>
      <c r="D42" s="2">
        <v>1</v>
      </c>
      <c r="E42" s="2">
        <v>2</v>
      </c>
      <c r="F42" s="2">
        <v>1</v>
      </c>
      <c r="G42">
        <f t="shared" ref="G42:G44" si="11">(PRODUCT(C42:F42))^(1/4)</f>
        <v>1.681792830507429</v>
      </c>
      <c r="H42">
        <f t="shared" ref="H42:H44" si="12">G42/$G$45</f>
        <v>0.3598104065881339</v>
      </c>
      <c r="L42">
        <f>D45*H42</f>
        <v>0.98947861811736826</v>
      </c>
      <c r="M42" t="s">
        <v>13</v>
      </c>
    </row>
    <row r="43" spans="2:14">
      <c r="B43" t="s">
        <v>19</v>
      </c>
      <c r="C43" s="2">
        <f>1/E41</f>
        <v>3</v>
      </c>
      <c r="D43" s="2">
        <f>1/E42</f>
        <v>0.5</v>
      </c>
      <c r="E43" s="2">
        <v>1</v>
      </c>
      <c r="F43" s="2">
        <v>0.5</v>
      </c>
      <c r="G43">
        <f t="shared" si="11"/>
        <v>0.93060485910209956</v>
      </c>
      <c r="H43">
        <f t="shared" si="12"/>
        <v>0.19909783574555462</v>
      </c>
      <c r="L43">
        <f>E45*H43</f>
        <v>1.0618551239762914</v>
      </c>
      <c r="M43">
        <v>4</v>
      </c>
    </row>
    <row r="44" spans="2:14">
      <c r="B44" t="s">
        <v>20</v>
      </c>
      <c r="C44" s="2">
        <f>1/F41</f>
        <v>4</v>
      </c>
      <c r="D44" s="2">
        <f>1/F42</f>
        <v>1</v>
      </c>
      <c r="E44" s="2">
        <f>1/F43</f>
        <v>2</v>
      </c>
      <c r="F44" s="2">
        <v>1</v>
      </c>
      <c r="G44">
        <f t="shared" si="11"/>
        <v>1.681792830507429</v>
      </c>
      <c r="H44">
        <f t="shared" si="12"/>
        <v>0.3598104065881339</v>
      </c>
      <c r="L44">
        <f>F45*H44</f>
        <v>0.98947861811736826</v>
      </c>
      <c r="M44" t="s">
        <v>14</v>
      </c>
    </row>
    <row r="45" spans="2:14">
      <c r="C45">
        <f>SUM(C41:C44)</f>
        <v>12</v>
      </c>
      <c r="D45">
        <f t="shared" ref="D45" si="13">SUM(D41:D44)</f>
        <v>2.75</v>
      </c>
      <c r="E45">
        <f t="shared" ref="E45" si="14">SUM(E41:E44)</f>
        <v>5.3333333333333339</v>
      </c>
      <c r="F45">
        <f t="shared" ref="F45" si="15">SUM(F41:F44)</f>
        <v>2.75</v>
      </c>
      <c r="G45">
        <f>SUM(G41:G44)</f>
        <v>4.6741083629427536</v>
      </c>
      <c r="M45">
        <v>0.9</v>
      </c>
    </row>
    <row r="52" spans="2:14">
      <c r="B52" t="s">
        <v>23</v>
      </c>
    </row>
    <row r="53" spans="2:14">
      <c r="B53" t="s">
        <v>17</v>
      </c>
      <c r="C53" t="s">
        <v>2</v>
      </c>
      <c r="D53" t="s">
        <v>18</v>
      </c>
      <c r="E53" t="s">
        <v>19</v>
      </c>
      <c r="F53" t="s">
        <v>20</v>
      </c>
      <c r="G53" t="s">
        <v>8</v>
      </c>
      <c r="H53" t="s">
        <v>21</v>
      </c>
      <c r="L53" t="s">
        <v>12</v>
      </c>
      <c r="M53" t="s">
        <v>11</v>
      </c>
      <c r="N53" t="s">
        <v>15</v>
      </c>
    </row>
    <row r="54" spans="2:14">
      <c r="B54" t="s">
        <v>2</v>
      </c>
      <c r="C54" s="2">
        <v>1</v>
      </c>
      <c r="D54" s="2">
        <v>0.25</v>
      </c>
      <c r="E54" s="2">
        <v>0.16666666666666666</v>
      </c>
      <c r="F54" s="2">
        <v>0.16666666666666666</v>
      </c>
      <c r="G54">
        <f>(PRODUCT(C54:F54))^(1/4)</f>
        <v>0.28867513459481287</v>
      </c>
      <c r="H54">
        <f>G54/$G$58</f>
        <v>5.5251938465140364E-2</v>
      </c>
      <c r="L54">
        <f>C58*H54</f>
        <v>0.93928295390738614</v>
      </c>
      <c r="M54">
        <f>SUM(L54:L57)</f>
        <v>4.043464494630185</v>
      </c>
      <c r="N54">
        <f>(M54-M56)/((M56-1)*M58)</f>
        <v>1.6097960974142584E-2</v>
      </c>
    </row>
    <row r="55" spans="2:14">
      <c r="B55" t="s">
        <v>18</v>
      </c>
      <c r="C55" s="2">
        <f>1/D54</f>
        <v>4</v>
      </c>
      <c r="D55" s="2">
        <v>1</v>
      </c>
      <c r="E55" s="2">
        <v>0.33333333333333331</v>
      </c>
      <c r="F55" s="2">
        <v>0.33333333333333331</v>
      </c>
      <c r="G55">
        <f t="shared" ref="G55:G57" si="16">(PRODUCT(C55:F55))^(1/4)</f>
        <v>0.81649658092772603</v>
      </c>
      <c r="H55">
        <f t="shared" ref="H55:H57" si="17">G55/$G$58</f>
        <v>0.15627608144961039</v>
      </c>
      <c r="L55">
        <f>D58*H55</f>
        <v>1.1330015905096753</v>
      </c>
      <c r="M55" t="s">
        <v>13</v>
      </c>
    </row>
    <row r="56" spans="2:14">
      <c r="B56" t="s">
        <v>19</v>
      </c>
      <c r="C56" s="2">
        <f>1/E54</f>
        <v>6</v>
      </c>
      <c r="D56" s="2">
        <f>1/E55</f>
        <v>3</v>
      </c>
      <c r="E56" s="2">
        <v>1</v>
      </c>
      <c r="F56" s="2">
        <v>1</v>
      </c>
      <c r="G56">
        <f t="shared" si="16"/>
        <v>2.0597671439071177</v>
      </c>
      <c r="H56">
        <f t="shared" si="17"/>
        <v>0.39423599004262466</v>
      </c>
      <c r="L56">
        <f>E58*H56</f>
        <v>0.98558997510656166</v>
      </c>
      <c r="M56">
        <v>4</v>
      </c>
    </row>
    <row r="57" spans="2:14">
      <c r="B57" t="s">
        <v>20</v>
      </c>
      <c r="C57" s="2">
        <f>1/F54</f>
        <v>6</v>
      </c>
      <c r="D57" s="2">
        <f>1/F55</f>
        <v>3</v>
      </c>
      <c r="E57" s="2">
        <f>1/F56</f>
        <v>1</v>
      </c>
      <c r="F57" s="2">
        <v>1</v>
      </c>
      <c r="G57">
        <f t="shared" si="16"/>
        <v>2.0597671439071177</v>
      </c>
      <c r="H57">
        <f t="shared" si="17"/>
        <v>0.39423599004262466</v>
      </c>
      <c r="L57">
        <f>F58*H57</f>
        <v>0.98558997510656166</v>
      </c>
      <c r="M57" t="s">
        <v>14</v>
      </c>
    </row>
    <row r="58" spans="2:14">
      <c r="C58">
        <f>SUM(C54:C57)</f>
        <v>17</v>
      </c>
      <c r="D58">
        <f t="shared" ref="D58" si="18">SUM(D54:D57)</f>
        <v>7.25</v>
      </c>
      <c r="E58">
        <f t="shared" ref="E58" si="19">SUM(E54:E57)</f>
        <v>2.5</v>
      </c>
      <c r="F58">
        <f t="shared" ref="F58" si="20">SUM(F54:F57)</f>
        <v>2.5</v>
      </c>
      <c r="G58">
        <f>SUM(G54:G57)</f>
        <v>5.2247060033367738</v>
      </c>
      <c r="M58">
        <v>0.9</v>
      </c>
    </row>
    <row r="64" spans="2:14">
      <c r="B64" t="s">
        <v>22</v>
      </c>
    </row>
    <row r="65" spans="2:14">
      <c r="B65" t="s">
        <v>17</v>
      </c>
      <c r="C65" t="s">
        <v>2</v>
      </c>
      <c r="D65" t="s">
        <v>18</v>
      </c>
      <c r="E65" t="s">
        <v>19</v>
      </c>
      <c r="F65" t="s">
        <v>20</v>
      </c>
      <c r="G65" t="s">
        <v>8</v>
      </c>
      <c r="H65" t="s">
        <v>21</v>
      </c>
      <c r="L65" t="s">
        <v>12</v>
      </c>
      <c r="M65" t="s">
        <v>11</v>
      </c>
      <c r="N65" t="s">
        <v>15</v>
      </c>
    </row>
    <row r="66" spans="2:14">
      <c r="B66" t="s">
        <v>2</v>
      </c>
      <c r="C66" s="2">
        <v>1</v>
      </c>
      <c r="D66" s="2">
        <v>0.25</v>
      </c>
      <c r="E66" s="2">
        <v>0.25</v>
      </c>
      <c r="F66" s="2">
        <v>2</v>
      </c>
      <c r="G66">
        <f>(PRODUCT(C66:F66))^(1/4)</f>
        <v>0.59460355750136051</v>
      </c>
      <c r="H66">
        <f>G66/$G$70</f>
        <v>0.11257137021548221</v>
      </c>
      <c r="L66">
        <f>C70*H66</f>
        <v>1.0694280170470809</v>
      </c>
      <c r="M66">
        <f>SUM(L66:L69)</f>
        <v>4.0153382825105357</v>
      </c>
      <c r="N66">
        <f>(M66-M68)/((M68-1)*M70)</f>
        <v>5.6808453742724831E-3</v>
      </c>
    </row>
    <row r="67" spans="2:14">
      <c r="B67" t="s">
        <v>18</v>
      </c>
      <c r="C67" s="2">
        <f>1/D66</f>
        <v>4</v>
      </c>
      <c r="D67" s="2">
        <v>1</v>
      </c>
      <c r="E67" s="2">
        <v>1</v>
      </c>
      <c r="F67" s="2">
        <v>6</v>
      </c>
      <c r="G67">
        <f t="shared" ref="G67:G69" si="21">(PRODUCT(C67:F67))^(1/4)</f>
        <v>2.2133638394006434</v>
      </c>
      <c r="H67">
        <f t="shared" ref="H67:H69" si="22">G67/$G$70</f>
        <v>0.41903785647323649</v>
      </c>
      <c r="L67">
        <f>D70*H67</f>
        <v>1.0126748198103215</v>
      </c>
      <c r="M67" t="s">
        <v>13</v>
      </c>
    </row>
    <row r="68" spans="2:14">
      <c r="B68" t="s">
        <v>19</v>
      </c>
      <c r="C68" s="2">
        <f>1/E66</f>
        <v>4</v>
      </c>
      <c r="D68" s="2">
        <f>1/E67</f>
        <v>1</v>
      </c>
      <c r="E68" s="2">
        <v>1</v>
      </c>
      <c r="F68" s="2">
        <v>5</v>
      </c>
      <c r="G68">
        <f t="shared" si="21"/>
        <v>2.1147425268811282</v>
      </c>
      <c r="H68">
        <f t="shared" si="22"/>
        <v>0.40036669962812171</v>
      </c>
      <c r="L68">
        <f>E70*H68</f>
        <v>0.98089841408889822</v>
      </c>
      <c r="M68">
        <v>4</v>
      </c>
    </row>
    <row r="69" spans="2:14">
      <c r="B69" t="s">
        <v>20</v>
      </c>
      <c r="C69" s="2">
        <f>1/F66</f>
        <v>0.5</v>
      </c>
      <c r="D69" s="2">
        <f>1/F67</f>
        <v>0.16666666666666666</v>
      </c>
      <c r="E69" s="2">
        <f>1/F68</f>
        <v>0.2</v>
      </c>
      <c r="F69" s="2">
        <v>1</v>
      </c>
      <c r="G69">
        <f t="shared" si="21"/>
        <v>0.35930411196308426</v>
      </c>
      <c r="H69">
        <f t="shared" si="22"/>
        <v>6.8024073683159686E-2</v>
      </c>
      <c r="L69">
        <f>F70*H69</f>
        <v>0.95233703156423566</v>
      </c>
      <c r="M69" t="s">
        <v>14</v>
      </c>
    </row>
    <row r="70" spans="2:14">
      <c r="C70">
        <f>SUM(C66:C69)</f>
        <v>9.5</v>
      </c>
      <c r="D70">
        <f t="shared" ref="D70" si="23">SUM(D66:D69)</f>
        <v>2.4166666666666665</v>
      </c>
      <c r="E70">
        <f t="shared" ref="E70" si="24">SUM(E66:E69)</f>
        <v>2.4500000000000002</v>
      </c>
      <c r="F70">
        <f t="shared" ref="F70" si="25">SUM(F66:F69)</f>
        <v>14</v>
      </c>
      <c r="G70">
        <f>SUM(G66:G69)</f>
        <v>5.282014035746216</v>
      </c>
      <c r="M70">
        <v>0.9</v>
      </c>
    </row>
    <row r="74" spans="2:14">
      <c r="B74" t="s">
        <v>26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27</v>
      </c>
    </row>
    <row r="75" spans="2:14">
      <c r="B75" t="s">
        <v>2</v>
      </c>
      <c r="C75">
        <f>H16</f>
        <v>0.18868744408718802</v>
      </c>
      <c r="D75">
        <f>H29</f>
        <v>0.23301459556587137</v>
      </c>
      <c r="E75">
        <f>H41</f>
        <v>8.1281351078177674E-2</v>
      </c>
      <c r="F75">
        <f>H54</f>
        <v>5.5251938465140364E-2</v>
      </c>
      <c r="G75">
        <f>H66</f>
        <v>0.11257137021548221</v>
      </c>
      <c r="H75">
        <f>C75*$I$6+D75*$I$7+E75*$I$8+F75*$I$9+G75*$I$10</f>
        <v>0.15843393864011818</v>
      </c>
    </row>
    <row r="76" spans="2:14">
      <c r="B76" t="s">
        <v>18</v>
      </c>
      <c r="C76">
        <f t="shared" ref="C76:C78" si="26">H17</f>
        <v>0.3511869046381858</v>
      </c>
      <c r="D76">
        <f t="shared" ref="D76:D78" si="27">H30</f>
        <v>0.27710261494641569</v>
      </c>
      <c r="E76">
        <f t="shared" ref="E76:E78" si="28">H42</f>
        <v>0.3598104065881339</v>
      </c>
      <c r="F76">
        <f t="shared" ref="F76:F78" si="29">H55</f>
        <v>0.15627608144961039</v>
      </c>
      <c r="G76">
        <f t="shared" ref="G76:G78" si="30">H67</f>
        <v>0.41903785647323649</v>
      </c>
      <c r="H76">
        <f t="shared" ref="H76:H78" si="31">C76*$I$6+D76*$I$7+E76*$I$8+F76*$I$9+G76*$I$10</f>
        <v>0.33399593538159128</v>
      </c>
    </row>
    <row r="77" spans="2:14">
      <c r="B77" t="s">
        <v>19</v>
      </c>
      <c r="C77">
        <f t="shared" si="26"/>
        <v>0.10893874663644046</v>
      </c>
      <c r="D77">
        <f t="shared" si="27"/>
        <v>0.1251952390355543</v>
      </c>
      <c r="E77">
        <f t="shared" si="28"/>
        <v>0.19909783574555462</v>
      </c>
      <c r="F77">
        <f t="shared" si="29"/>
        <v>0.39423599004262466</v>
      </c>
      <c r="G77">
        <f t="shared" si="30"/>
        <v>0.40036669962812171</v>
      </c>
      <c r="H77">
        <f t="shared" si="31"/>
        <v>0.20548292594286008</v>
      </c>
    </row>
    <row r="78" spans="2:14">
      <c r="B78" t="s">
        <v>20</v>
      </c>
      <c r="C78">
        <f t="shared" si="26"/>
        <v>0.3511869046381858</v>
      </c>
      <c r="D78">
        <f t="shared" si="27"/>
        <v>0.36468755045215867</v>
      </c>
      <c r="E78">
        <f t="shared" si="28"/>
        <v>0.3598104065881339</v>
      </c>
      <c r="F78">
        <f t="shared" si="29"/>
        <v>0.39423599004262466</v>
      </c>
      <c r="G78">
        <f t="shared" si="30"/>
        <v>6.8024073683159686E-2</v>
      </c>
      <c r="H78">
        <f t="shared" si="31"/>
        <v>0.30208720003543044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2021-09-16T19:53:30Z</dcterms:modified>
</cp:coreProperties>
</file>