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920" windowHeight="8010" activeTab="2"/>
  </bookViews>
  <sheets>
    <sheet name="РМВ (3)" sheetId="1" r:id="rId1"/>
    <sheet name="Пример 2.8" sheetId="2" r:id="rId2"/>
    <sheet name="M-M-k" sheetId="3" r:id="rId3"/>
  </sheets>
  <calcPr calcId="124519"/>
</workbook>
</file>

<file path=xl/calcChain.xml><?xml version="1.0" encoding="utf-8"?>
<calcChain xmlns="http://schemas.openxmlformats.org/spreadsheetml/2006/main">
  <c r="H202" i="3"/>
  <c r="I202"/>
  <c r="J202"/>
  <c r="H203"/>
  <c r="I203"/>
  <c r="J203"/>
  <c r="H204"/>
  <c r="I204"/>
  <c r="J204"/>
  <c r="H205"/>
  <c r="I205"/>
  <c r="J205"/>
  <c r="H206"/>
  <c r="I206"/>
  <c r="J206"/>
  <c r="H207"/>
  <c r="I207"/>
  <c r="J207"/>
  <c r="H208"/>
  <c r="I208"/>
  <c r="J208"/>
  <c r="H209"/>
  <c r="I209"/>
  <c r="J209"/>
  <c r="H210"/>
  <c r="I210"/>
  <c r="J210"/>
  <c r="H211"/>
  <c r="I211"/>
  <c r="J211"/>
  <c r="H212"/>
  <c r="I212"/>
  <c r="J212"/>
  <c r="H213"/>
  <c r="I213"/>
  <c r="J213"/>
  <c r="H214"/>
  <c r="I214"/>
  <c r="J214"/>
  <c r="H215"/>
  <c r="I215"/>
  <c r="J215"/>
  <c r="H216"/>
  <c r="I216"/>
  <c r="J216"/>
  <c r="H217"/>
  <c r="I217"/>
  <c r="J217"/>
  <c r="H218"/>
  <c r="I218"/>
  <c r="J218"/>
  <c r="H219"/>
  <c r="I219"/>
  <c r="J219"/>
  <c r="H220"/>
  <c r="I220"/>
  <c r="J220"/>
  <c r="H221"/>
  <c r="I221"/>
  <c r="J221"/>
  <c r="H222"/>
  <c r="I222"/>
  <c r="J222"/>
  <c r="H223"/>
  <c r="I223"/>
  <c r="J223"/>
  <c r="H224"/>
  <c r="I224"/>
  <c r="J224"/>
  <c r="H225"/>
  <c r="I225"/>
  <c r="J225"/>
  <c r="H226"/>
  <c r="I226"/>
  <c r="J226"/>
  <c r="H227"/>
  <c r="I227"/>
  <c r="J227"/>
  <c r="H228"/>
  <c r="I228"/>
  <c r="J228"/>
  <c r="H229"/>
  <c r="I229"/>
  <c r="J229"/>
  <c r="H230"/>
  <c r="I230"/>
  <c r="J230"/>
  <c r="H231"/>
  <c r="I231"/>
  <c r="J231"/>
  <c r="H232"/>
  <c r="I232"/>
  <c r="J232"/>
  <c r="H233"/>
  <c r="I233"/>
  <c r="J233"/>
  <c r="H234"/>
  <c r="I234"/>
  <c r="J234"/>
  <c r="H235"/>
  <c r="I235"/>
  <c r="J235"/>
  <c r="H236"/>
  <c r="I236"/>
  <c r="J236"/>
  <c r="H237"/>
  <c r="I237"/>
  <c r="J237"/>
  <c r="H238"/>
  <c r="I238"/>
  <c r="J238"/>
  <c r="H239"/>
  <c r="I239"/>
  <c r="J239"/>
  <c r="H240"/>
  <c r="I240"/>
  <c r="J240"/>
  <c r="H241"/>
  <c r="I241"/>
  <c r="J241"/>
  <c r="H242"/>
  <c r="I242"/>
  <c r="J242"/>
  <c r="H243"/>
  <c r="I243"/>
  <c r="J243"/>
  <c r="H244"/>
  <c r="I244"/>
  <c r="J244"/>
  <c r="H245"/>
  <c r="I245"/>
  <c r="J245"/>
  <c r="H246"/>
  <c r="I246"/>
  <c r="J246"/>
  <c r="H247"/>
  <c r="I247"/>
  <c r="J247"/>
  <c r="H248"/>
  <c r="I248"/>
  <c r="J248"/>
  <c r="H249"/>
  <c r="I249"/>
  <c r="J249"/>
  <c r="H250"/>
  <c r="I250"/>
  <c r="J250"/>
  <c r="H251"/>
  <c r="I251"/>
  <c r="J251"/>
  <c r="H252"/>
  <c r="I252"/>
  <c r="J252"/>
  <c r="H253"/>
  <c r="I253"/>
  <c r="J253"/>
  <c r="H254"/>
  <c r="I254"/>
  <c r="J254"/>
  <c r="H255"/>
  <c r="I255"/>
  <c r="J255"/>
  <c r="H256"/>
  <c r="I256"/>
  <c r="J256"/>
  <c r="H257"/>
  <c r="I257"/>
  <c r="J257"/>
  <c r="H258"/>
  <c r="I258"/>
  <c r="J258"/>
  <c r="H259"/>
  <c r="I259"/>
  <c r="J259"/>
  <c r="H260"/>
  <c r="I260"/>
  <c r="J260"/>
  <c r="H261"/>
  <c r="I261"/>
  <c r="J261"/>
  <c r="H262"/>
  <c r="I262"/>
  <c r="J262"/>
  <c r="H263"/>
  <c r="I263"/>
  <c r="J263"/>
  <c r="H264"/>
  <c r="I264"/>
  <c r="J264"/>
  <c r="H265"/>
  <c r="I265"/>
  <c r="J265"/>
  <c r="H266"/>
  <c r="I266"/>
  <c r="J266"/>
  <c r="H267"/>
  <c r="I267"/>
  <c r="J267"/>
  <c r="H268"/>
  <c r="I268"/>
  <c r="J268"/>
  <c r="H269"/>
  <c r="I269"/>
  <c r="J269"/>
  <c r="H270"/>
  <c r="I270"/>
  <c r="J270"/>
  <c r="H271"/>
  <c r="I271"/>
  <c r="J271"/>
  <c r="H272"/>
  <c r="I272"/>
  <c r="J272"/>
  <c r="H273"/>
  <c r="I273"/>
  <c r="J273"/>
  <c r="H274"/>
  <c r="I274"/>
  <c r="J274"/>
  <c r="H275"/>
  <c r="I275"/>
  <c r="J275"/>
  <c r="H276"/>
  <c r="I276"/>
  <c r="J276"/>
  <c r="H277"/>
  <c r="I277"/>
  <c r="J277"/>
  <c r="H278"/>
  <c r="I278"/>
  <c r="J278"/>
  <c r="H279"/>
  <c r="I279"/>
  <c r="J279"/>
  <c r="H280"/>
  <c r="I280"/>
  <c r="J280"/>
  <c r="H281"/>
  <c r="I281"/>
  <c r="J281"/>
  <c r="H282"/>
  <c r="I282"/>
  <c r="J282"/>
  <c r="H283"/>
  <c r="I283"/>
  <c r="J283"/>
  <c r="H284"/>
  <c r="I284"/>
  <c r="J284"/>
  <c r="H285"/>
  <c r="I285"/>
  <c r="J285"/>
  <c r="H286"/>
  <c r="I286"/>
  <c r="J286"/>
  <c r="H287"/>
  <c r="I287"/>
  <c r="J287"/>
  <c r="H288"/>
  <c r="I288"/>
  <c r="J288"/>
  <c r="H289"/>
  <c r="I289"/>
  <c r="J289"/>
  <c r="H290"/>
  <c r="I290"/>
  <c r="J290"/>
  <c r="H291"/>
  <c r="I291"/>
  <c r="J291"/>
  <c r="H292"/>
  <c r="I292"/>
  <c r="J292"/>
  <c r="H293"/>
  <c r="I293"/>
  <c r="J293"/>
  <c r="H294"/>
  <c r="I294"/>
  <c r="J294"/>
  <c r="H295"/>
  <c r="I295"/>
  <c r="J295"/>
  <c r="H296"/>
  <c r="I296"/>
  <c r="J296"/>
  <c r="H297"/>
  <c r="I297"/>
  <c r="J297"/>
  <c r="H298"/>
  <c r="I298"/>
  <c r="J298"/>
  <c r="H299"/>
  <c r="I299"/>
  <c r="J299"/>
  <c r="H300"/>
  <c r="I300"/>
  <c r="J300"/>
  <c r="H301"/>
  <c r="I301"/>
  <c r="J301"/>
  <c r="H302"/>
  <c r="I302"/>
  <c r="J302"/>
  <c r="H303"/>
  <c r="I303"/>
  <c r="J303"/>
  <c r="H304"/>
  <c r="I304"/>
  <c r="J304"/>
  <c r="H305"/>
  <c r="I305"/>
  <c r="J305"/>
  <c r="H306"/>
  <c r="I306"/>
  <c r="J306"/>
  <c r="H307"/>
  <c r="I307"/>
  <c r="J307"/>
  <c r="H308"/>
  <c r="I308"/>
  <c r="J308"/>
  <c r="H309"/>
  <c r="I309"/>
  <c r="J309"/>
  <c r="H310"/>
  <c r="I310"/>
  <c r="J310"/>
  <c r="H311"/>
  <c r="I311"/>
  <c r="J311"/>
  <c r="H312"/>
  <c r="I312"/>
  <c r="J312"/>
  <c r="H313"/>
  <c r="I313"/>
  <c r="J313"/>
  <c r="H314"/>
  <c r="I314"/>
  <c r="J314"/>
  <c r="H315"/>
  <c r="I315"/>
  <c r="J315"/>
  <c r="H316"/>
  <c r="I316"/>
  <c r="J316"/>
  <c r="H317"/>
  <c r="I317"/>
  <c r="J317"/>
  <c r="H318"/>
  <c r="I318"/>
  <c r="J318"/>
  <c r="H319"/>
  <c r="I319"/>
  <c r="J319"/>
  <c r="H320"/>
  <c r="I320"/>
  <c r="J320"/>
  <c r="H321"/>
  <c r="I321"/>
  <c r="J321"/>
  <c r="H322"/>
  <c r="I322"/>
  <c r="J322"/>
  <c r="H323"/>
  <c r="I323"/>
  <c r="J323"/>
  <c r="H324"/>
  <c r="I324"/>
  <c r="J324"/>
  <c r="H325"/>
  <c r="I325"/>
  <c r="J325"/>
  <c r="H326"/>
  <c r="I326"/>
  <c r="J326"/>
  <c r="H327"/>
  <c r="I327"/>
  <c r="J327"/>
  <c r="H328"/>
  <c r="I328"/>
  <c r="J328"/>
  <c r="H329"/>
  <c r="I329"/>
  <c r="J329"/>
  <c r="H330"/>
  <c r="I330"/>
  <c r="J330"/>
  <c r="H331"/>
  <c r="I331"/>
  <c r="J331"/>
  <c r="H176"/>
  <c r="I176"/>
  <c r="J176"/>
  <c r="H177"/>
  <c r="I177"/>
  <c r="J177"/>
  <c r="H178"/>
  <c r="I178"/>
  <c r="J178"/>
  <c r="H179"/>
  <c r="I179"/>
  <c r="J179"/>
  <c r="H180"/>
  <c r="I180"/>
  <c r="J180"/>
  <c r="H181"/>
  <c r="I181"/>
  <c r="J181"/>
  <c r="H182"/>
  <c r="I182"/>
  <c r="J182"/>
  <c r="H183"/>
  <c r="I183"/>
  <c r="J183"/>
  <c r="H184"/>
  <c r="I184"/>
  <c r="J184"/>
  <c r="H185"/>
  <c r="I185"/>
  <c r="J185"/>
  <c r="H186"/>
  <c r="I186"/>
  <c r="J186"/>
  <c r="H187"/>
  <c r="I187"/>
  <c r="J187"/>
  <c r="H188"/>
  <c r="I188"/>
  <c r="J188"/>
  <c r="H189"/>
  <c r="I189"/>
  <c r="J189"/>
  <c r="H190"/>
  <c r="I190"/>
  <c r="J190"/>
  <c r="H191"/>
  <c r="I191"/>
  <c r="J191"/>
  <c r="H192"/>
  <c r="I192"/>
  <c r="J192"/>
  <c r="H193"/>
  <c r="I193"/>
  <c r="J193"/>
  <c r="H194"/>
  <c r="I194"/>
  <c r="J194"/>
  <c r="H195"/>
  <c r="I195"/>
  <c r="J195"/>
  <c r="H196"/>
  <c r="I196"/>
  <c r="J196"/>
  <c r="H197"/>
  <c r="I197"/>
  <c r="J197"/>
  <c r="H198"/>
  <c r="I198"/>
  <c r="J198"/>
  <c r="H199"/>
  <c r="I199"/>
  <c r="J199"/>
  <c r="H200"/>
  <c r="I200"/>
  <c r="J200"/>
  <c r="H201"/>
  <c r="I201"/>
  <c r="J201"/>
  <c r="H156"/>
  <c r="I156"/>
  <c r="J156"/>
  <c r="H157"/>
  <c r="I157"/>
  <c r="J157"/>
  <c r="H158"/>
  <c r="I158"/>
  <c r="J158"/>
  <c r="H159"/>
  <c r="I159"/>
  <c r="J159"/>
  <c r="H160"/>
  <c r="I160"/>
  <c r="J160"/>
  <c r="H161"/>
  <c r="I161"/>
  <c r="J161"/>
  <c r="H162"/>
  <c r="I162"/>
  <c r="J162"/>
  <c r="H163"/>
  <c r="I163"/>
  <c r="J163"/>
  <c r="H164"/>
  <c r="I164"/>
  <c r="J164"/>
  <c r="H165"/>
  <c r="I165"/>
  <c r="J165"/>
  <c r="H166"/>
  <c r="I166"/>
  <c r="J166"/>
  <c r="H167"/>
  <c r="I167"/>
  <c r="J167"/>
  <c r="H168"/>
  <c r="I168"/>
  <c r="J168"/>
  <c r="H169"/>
  <c r="I169"/>
  <c r="J169"/>
  <c r="H170"/>
  <c r="I170"/>
  <c r="J170"/>
  <c r="H171"/>
  <c r="I171"/>
  <c r="J171"/>
  <c r="H172"/>
  <c r="I172"/>
  <c r="J172"/>
  <c r="H173"/>
  <c r="I173"/>
  <c r="J173"/>
  <c r="H174"/>
  <c r="I174"/>
  <c r="J174"/>
  <c r="H175"/>
  <c r="I175"/>
  <c r="J175"/>
  <c r="H104"/>
  <c r="I104"/>
  <c r="J104"/>
  <c r="H105"/>
  <c r="I105"/>
  <c r="J105"/>
  <c r="H106"/>
  <c r="I106"/>
  <c r="J106"/>
  <c r="H107"/>
  <c r="I107"/>
  <c r="J107"/>
  <c r="H108"/>
  <c r="I108"/>
  <c r="J108"/>
  <c r="H109"/>
  <c r="I109"/>
  <c r="J109"/>
  <c r="H110"/>
  <c r="I110"/>
  <c r="J110"/>
  <c r="H111"/>
  <c r="I111"/>
  <c r="J111"/>
  <c r="H112"/>
  <c r="I112"/>
  <c r="J112"/>
  <c r="H113"/>
  <c r="I113"/>
  <c r="J113"/>
  <c r="H114"/>
  <c r="I114"/>
  <c r="J114"/>
  <c r="H115"/>
  <c r="I115"/>
  <c r="J115"/>
  <c r="H116"/>
  <c r="I116"/>
  <c r="J116"/>
  <c r="H117"/>
  <c r="I117"/>
  <c r="J117"/>
  <c r="H118"/>
  <c r="I118"/>
  <c r="J118"/>
  <c r="H119"/>
  <c r="I119"/>
  <c r="J119"/>
  <c r="H120"/>
  <c r="I120"/>
  <c r="J120"/>
  <c r="H121"/>
  <c r="I121"/>
  <c r="J121"/>
  <c r="H122"/>
  <c r="I122"/>
  <c r="J122"/>
  <c r="H123"/>
  <c r="I123"/>
  <c r="J123"/>
  <c r="H124"/>
  <c r="I124"/>
  <c r="J124"/>
  <c r="H125"/>
  <c r="I125"/>
  <c r="J125"/>
  <c r="H126"/>
  <c r="I126"/>
  <c r="J126"/>
  <c r="H127"/>
  <c r="I127"/>
  <c r="J127"/>
  <c r="H128"/>
  <c r="I128"/>
  <c r="J128"/>
  <c r="H129"/>
  <c r="I129"/>
  <c r="J129"/>
  <c r="H130"/>
  <c r="I130"/>
  <c r="J130"/>
  <c r="H131"/>
  <c r="I131"/>
  <c r="J131"/>
  <c r="H132"/>
  <c r="I132"/>
  <c r="J132"/>
  <c r="H133"/>
  <c r="I133"/>
  <c r="J133"/>
  <c r="H134"/>
  <c r="I134"/>
  <c r="J134"/>
  <c r="H135"/>
  <c r="I135"/>
  <c r="J135"/>
  <c r="H136"/>
  <c r="I136"/>
  <c r="J136"/>
  <c r="H137"/>
  <c r="I137"/>
  <c r="J137"/>
  <c r="H138"/>
  <c r="I138"/>
  <c r="J138"/>
  <c r="H139"/>
  <c r="I139"/>
  <c r="J139"/>
  <c r="H140"/>
  <c r="I140"/>
  <c r="J140"/>
  <c r="H141"/>
  <c r="I141"/>
  <c r="J141"/>
  <c r="H142"/>
  <c r="I142"/>
  <c r="J142"/>
  <c r="H143"/>
  <c r="I143"/>
  <c r="J143"/>
  <c r="H144"/>
  <c r="I144"/>
  <c r="J144"/>
  <c r="H145"/>
  <c r="I145"/>
  <c r="J145"/>
  <c r="H146"/>
  <c r="I146"/>
  <c r="J146"/>
  <c r="H147"/>
  <c r="I147"/>
  <c r="J147"/>
  <c r="H148"/>
  <c r="I148"/>
  <c r="J148"/>
  <c r="H149"/>
  <c r="I149"/>
  <c r="J149"/>
  <c r="H150"/>
  <c r="I150"/>
  <c r="J150"/>
  <c r="H151"/>
  <c r="I151"/>
  <c r="J151"/>
  <c r="H152"/>
  <c r="I152"/>
  <c r="J152"/>
  <c r="H153"/>
  <c r="I153"/>
  <c r="J153"/>
  <c r="H154"/>
  <c r="I154"/>
  <c r="J154"/>
  <c r="H155"/>
  <c r="I155"/>
  <c r="J155"/>
  <c r="H59"/>
  <c r="I59"/>
  <c r="J59"/>
  <c r="H60"/>
  <c r="I60"/>
  <c r="J60"/>
  <c r="H61"/>
  <c r="I61"/>
  <c r="J61"/>
  <c r="H62"/>
  <c r="I62"/>
  <c r="J62"/>
  <c r="H63"/>
  <c r="I63"/>
  <c r="J63"/>
  <c r="H64"/>
  <c r="I64"/>
  <c r="J64"/>
  <c r="H65"/>
  <c r="I65"/>
  <c r="J65"/>
  <c r="H66"/>
  <c r="I66"/>
  <c r="J66"/>
  <c r="H67"/>
  <c r="I67"/>
  <c r="J67"/>
  <c r="H68"/>
  <c r="I68"/>
  <c r="J68"/>
  <c r="H69"/>
  <c r="I69"/>
  <c r="J69"/>
  <c r="H70"/>
  <c r="I70"/>
  <c r="J70"/>
  <c r="H71"/>
  <c r="I71"/>
  <c r="J71"/>
  <c r="H72"/>
  <c r="I72"/>
  <c r="J72"/>
  <c r="H73"/>
  <c r="I73"/>
  <c r="J73"/>
  <c r="H74"/>
  <c r="I74"/>
  <c r="J74"/>
  <c r="H75"/>
  <c r="I75"/>
  <c r="J75"/>
  <c r="H76"/>
  <c r="I76"/>
  <c r="J76"/>
  <c r="H77"/>
  <c r="I77"/>
  <c r="J77"/>
  <c r="H78"/>
  <c r="I78"/>
  <c r="J78"/>
  <c r="H79"/>
  <c r="I79"/>
  <c r="J79"/>
  <c r="H80"/>
  <c r="I80"/>
  <c r="J80"/>
  <c r="H81"/>
  <c r="I81"/>
  <c r="J81"/>
  <c r="H82"/>
  <c r="I82"/>
  <c r="J82"/>
  <c r="H83"/>
  <c r="I83"/>
  <c r="J83"/>
  <c r="H84"/>
  <c r="I84"/>
  <c r="J84"/>
  <c r="H85"/>
  <c r="I85"/>
  <c r="J85"/>
  <c r="H86"/>
  <c r="I86"/>
  <c r="J86"/>
  <c r="H87"/>
  <c r="I87"/>
  <c r="J87"/>
  <c r="H88"/>
  <c r="I88"/>
  <c r="J88"/>
  <c r="H89"/>
  <c r="I89"/>
  <c r="J89"/>
  <c r="H90"/>
  <c r="I90"/>
  <c r="J90"/>
  <c r="H91"/>
  <c r="I91"/>
  <c r="J91"/>
  <c r="H92"/>
  <c r="I92"/>
  <c r="J92"/>
  <c r="H93"/>
  <c r="I93"/>
  <c r="J93"/>
  <c r="H94"/>
  <c r="I94"/>
  <c r="J94"/>
  <c r="H95"/>
  <c r="I95"/>
  <c r="J95"/>
  <c r="H96"/>
  <c r="I96"/>
  <c r="J96"/>
  <c r="H97"/>
  <c r="I97"/>
  <c r="J97"/>
  <c r="H98"/>
  <c r="I98"/>
  <c r="J98"/>
  <c r="H99"/>
  <c r="I99"/>
  <c r="J99"/>
  <c r="H100"/>
  <c r="I100"/>
  <c r="J100"/>
  <c r="H101"/>
  <c r="I101"/>
  <c r="J101"/>
  <c r="H102"/>
  <c r="I102"/>
  <c r="J102"/>
  <c r="H103"/>
  <c r="I103"/>
  <c r="J10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H36"/>
  <c r="I36"/>
  <c r="J36"/>
  <c r="H37"/>
  <c r="I37"/>
  <c r="J37"/>
  <c r="H38"/>
  <c r="I38"/>
  <c r="J38"/>
  <c r="H39"/>
  <c r="I39"/>
  <c r="J39"/>
  <c r="H40"/>
  <c r="I40"/>
  <c r="J40"/>
  <c r="H41"/>
  <c r="I41"/>
  <c r="J41"/>
  <c r="H42"/>
  <c r="I42"/>
  <c r="J42"/>
  <c r="H43"/>
  <c r="I43"/>
  <c r="J43"/>
  <c r="H44"/>
  <c r="I44"/>
  <c r="J44"/>
  <c r="H45"/>
  <c r="I45"/>
  <c r="J45"/>
  <c r="H46"/>
  <c r="I46"/>
  <c r="J46"/>
  <c r="H47"/>
  <c r="I47"/>
  <c r="J47"/>
  <c r="H48"/>
  <c r="I48"/>
  <c r="J48"/>
  <c r="H49"/>
  <c r="I49"/>
  <c r="J49"/>
  <c r="H50"/>
  <c r="I50"/>
  <c r="J50"/>
  <c r="H51"/>
  <c r="I51"/>
  <c r="J51"/>
  <c r="H52"/>
  <c r="I52"/>
  <c r="J52"/>
  <c r="H53"/>
  <c r="I53"/>
  <c r="J53"/>
  <c r="H54"/>
  <c r="I54"/>
  <c r="J54"/>
  <c r="H55"/>
  <c r="I55"/>
  <c r="J55"/>
  <c r="H56"/>
  <c r="I56"/>
  <c r="J56"/>
  <c r="H57"/>
  <c r="I57"/>
  <c r="J57"/>
  <c r="H58"/>
  <c r="I58"/>
  <c r="J5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J8"/>
  <c r="I8"/>
  <c r="I7"/>
  <c r="H10"/>
  <c r="H11"/>
  <c r="H8"/>
  <c r="H9" s="1"/>
  <c r="J7"/>
  <c r="H7"/>
  <c r="D10"/>
  <c r="D9"/>
  <c r="K6"/>
  <c r="E45" i="2"/>
  <c r="E44"/>
  <c r="E43"/>
  <c r="E42"/>
  <c r="E41"/>
  <c r="E40"/>
  <c r="E39"/>
  <c r="E38"/>
  <c r="E37"/>
  <c r="E36"/>
  <c r="E35"/>
  <c r="D10"/>
  <c r="D9"/>
  <c r="D11" s="1"/>
  <c r="J7" s="1"/>
  <c r="J6"/>
  <c r="I6"/>
  <c r="I7" s="1"/>
  <c r="G21" i="1"/>
  <c r="F21"/>
  <c r="E21"/>
  <c r="D21"/>
  <c r="C21"/>
  <c r="H21" s="1"/>
  <c r="H12" i="3" l="1"/>
  <c r="D11"/>
  <c r="E11" s="1"/>
  <c r="I8" i="2"/>
  <c r="I9" s="1"/>
  <c r="I10" s="1"/>
  <c r="I11" s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J8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K7" i="3" l="1"/>
  <c r="H13"/>
  <c r="J27" i="2"/>
  <c r="K6" s="1"/>
  <c r="H6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K8" i="3" l="1"/>
  <c r="K9" s="1"/>
  <c r="K10" s="1"/>
  <c r="K11" s="1"/>
  <c r="K12" s="1"/>
  <c r="K13" s="1"/>
  <c r="H14"/>
  <c r="K7" i="2"/>
  <c r="L6"/>
  <c r="O6"/>
  <c r="K14" i="3" l="1"/>
  <c r="H15"/>
  <c r="K8" i="2"/>
  <c r="L7"/>
  <c r="K15" i="3" l="1"/>
  <c r="H16"/>
  <c r="K9" i="2"/>
  <c r="L8"/>
  <c r="K16" i="3" l="1"/>
  <c r="H17"/>
  <c r="L9" i="2"/>
  <c r="K10"/>
  <c r="K17" i="3" l="1"/>
  <c r="H18"/>
  <c r="L10" i="2"/>
  <c r="K11"/>
  <c r="H19" i="3" l="1"/>
  <c r="K18"/>
  <c r="K12" i="2"/>
  <c r="L11"/>
  <c r="K19" i="3" l="1"/>
  <c r="H20"/>
  <c r="K13" i="2"/>
  <c r="L12"/>
  <c r="K20" i="3" l="1"/>
  <c r="H21"/>
  <c r="K14" i="2"/>
  <c r="L13"/>
  <c r="K21" i="3" l="1"/>
  <c r="H22"/>
  <c r="K15" i="2"/>
  <c r="L14"/>
  <c r="K22" i="3" l="1"/>
  <c r="H23"/>
  <c r="K16" i="2"/>
  <c r="L15"/>
  <c r="K23" i="3" l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7" i="2"/>
  <c r="L16"/>
  <c r="K151" i="3" l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18" i="2"/>
  <c r="L17"/>
  <c r="K301" i="3" l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4"/>
  <c r="K19" i="2"/>
  <c r="L18"/>
  <c r="K20" l="1"/>
  <c r="L19"/>
  <c r="K21" l="1"/>
  <c r="L20"/>
  <c r="K22" l="1"/>
  <c r="L21"/>
  <c r="K23" l="1"/>
  <c r="L22"/>
  <c r="K24" l="1"/>
  <c r="L23"/>
  <c r="K25" l="1"/>
  <c r="L24"/>
  <c r="K26" l="1"/>
  <c r="L25"/>
  <c r="L26" l="1"/>
  <c r="L27" s="1"/>
  <c r="O5" s="1"/>
  <c r="O7" s="1"/>
  <c r="O8" s="1"/>
  <c r="K27"/>
  <c r="L6" i="3" l="1"/>
  <c r="L7" l="1"/>
  <c r="L8" s="1"/>
  <c r="L9" s="1"/>
  <c r="L10" s="1"/>
  <c r="M10" s="1"/>
  <c r="M6"/>
  <c r="L11" l="1"/>
  <c r="M11" s="1"/>
  <c r="M7"/>
  <c r="L12" l="1"/>
  <c r="M12" s="1"/>
  <c r="M8"/>
  <c r="L13" l="1"/>
  <c r="L14" s="1"/>
  <c r="M9"/>
  <c r="M13" l="1"/>
  <c r="M14"/>
  <c r="L15"/>
  <c r="M15" l="1"/>
  <c r="L16"/>
  <c r="M16" l="1"/>
  <c r="L17"/>
  <c r="M17" l="1"/>
  <c r="L18"/>
  <c r="M18" l="1"/>
  <c r="L19"/>
  <c r="M19" l="1"/>
  <c r="L20"/>
  <c r="M20" l="1"/>
  <c r="L21"/>
  <c r="M21" l="1"/>
  <c r="L22"/>
  <c r="M22" l="1"/>
  <c r="L23"/>
  <c r="M23" l="1"/>
  <c r="L24"/>
  <c r="L25" s="1"/>
  <c r="M25" l="1"/>
  <c r="L26"/>
  <c r="M24"/>
  <c r="M26" l="1"/>
  <c r="L27"/>
  <c r="M27" l="1"/>
  <c r="L28"/>
  <c r="M28" l="1"/>
  <c r="L29"/>
  <c r="M29" l="1"/>
  <c r="L30"/>
  <c r="M30" l="1"/>
  <c r="L31"/>
  <c r="M31" l="1"/>
  <c r="L32"/>
  <c r="M32" l="1"/>
  <c r="L33"/>
  <c r="M33" l="1"/>
  <c r="L34"/>
  <c r="M34" l="1"/>
  <c r="L35"/>
  <c r="M35" l="1"/>
  <c r="L36"/>
  <c r="M36" l="1"/>
  <c r="L37"/>
  <c r="M37" l="1"/>
  <c r="L38"/>
  <c r="M38" l="1"/>
  <c r="L39"/>
  <c r="M39" l="1"/>
  <c r="L40"/>
  <c r="M40" l="1"/>
  <c r="L41"/>
  <c r="M41" l="1"/>
  <c r="L42"/>
  <c r="M42" l="1"/>
  <c r="L43"/>
  <c r="M43" l="1"/>
  <c r="L44"/>
  <c r="M44" l="1"/>
  <c r="L45"/>
  <c r="M45" l="1"/>
  <c r="L46"/>
  <c r="M46" l="1"/>
  <c r="L47"/>
  <c r="M47" l="1"/>
  <c r="L48"/>
  <c r="M48" l="1"/>
  <c r="L49"/>
  <c r="M49" l="1"/>
  <c r="L50"/>
  <c r="M50" l="1"/>
  <c r="L51"/>
  <c r="M51" l="1"/>
  <c r="L52"/>
  <c r="M52" l="1"/>
  <c r="L53"/>
  <c r="M53" l="1"/>
  <c r="L54"/>
  <c r="M54" l="1"/>
  <c r="L55"/>
  <c r="M55" l="1"/>
  <c r="L56"/>
  <c r="M56" l="1"/>
  <c r="L57"/>
  <c r="M57" l="1"/>
  <c r="L58"/>
  <c r="M58" l="1"/>
  <c r="L59"/>
  <c r="M59" l="1"/>
  <c r="L60"/>
  <c r="M60" l="1"/>
  <c r="L61"/>
  <c r="M61" l="1"/>
  <c r="L62"/>
  <c r="M62" l="1"/>
  <c r="L63"/>
  <c r="M63" l="1"/>
  <c r="L64"/>
  <c r="M64" l="1"/>
  <c r="L65"/>
  <c r="M65" l="1"/>
  <c r="L66"/>
  <c r="M66" l="1"/>
  <c r="L67"/>
  <c r="M67" l="1"/>
  <c r="L68"/>
  <c r="M68" l="1"/>
  <c r="L69"/>
  <c r="M69" l="1"/>
  <c r="L70"/>
  <c r="M70" l="1"/>
  <c r="L71"/>
  <c r="M71" l="1"/>
  <c r="L72"/>
  <c r="M72" l="1"/>
  <c r="L73"/>
  <c r="M73" l="1"/>
  <c r="L74"/>
  <c r="M74" l="1"/>
  <c r="L75"/>
  <c r="M75" l="1"/>
  <c r="L76"/>
  <c r="M76" l="1"/>
  <c r="L77"/>
  <c r="M77" l="1"/>
  <c r="L78"/>
  <c r="M78" l="1"/>
  <c r="L79"/>
  <c r="M79" l="1"/>
  <c r="L80"/>
  <c r="M80" l="1"/>
  <c r="L81"/>
  <c r="M81" l="1"/>
  <c r="L82"/>
  <c r="M82" l="1"/>
  <c r="L83"/>
  <c r="M83" l="1"/>
  <c r="L84"/>
  <c r="M84" l="1"/>
  <c r="L85"/>
  <c r="M85" l="1"/>
  <c r="L86"/>
  <c r="M86" l="1"/>
  <c r="L87"/>
  <c r="M87" l="1"/>
  <c r="L88"/>
  <c r="M88" l="1"/>
  <c r="L89"/>
  <c r="M89" l="1"/>
  <c r="L90"/>
  <c r="M90" l="1"/>
  <c r="L91"/>
  <c r="M91" l="1"/>
  <c r="L92"/>
  <c r="M92" l="1"/>
  <c r="L93"/>
  <c r="M93" l="1"/>
  <c r="L94"/>
  <c r="M94" l="1"/>
  <c r="L95"/>
  <c r="M95" l="1"/>
  <c r="L96"/>
  <c r="M96" l="1"/>
  <c r="L97"/>
  <c r="M97" l="1"/>
  <c r="L98"/>
  <c r="M98" l="1"/>
  <c r="L99"/>
  <c r="M99" l="1"/>
  <c r="L100"/>
  <c r="M100" l="1"/>
  <c r="L101"/>
  <c r="M101" l="1"/>
  <c r="L102"/>
  <c r="M102" l="1"/>
  <c r="L103"/>
  <c r="M103" l="1"/>
  <c r="L104"/>
  <c r="M104" l="1"/>
  <c r="L105"/>
  <c r="M105" l="1"/>
  <c r="L106"/>
  <c r="M106" l="1"/>
  <c r="L107"/>
  <c r="M107" l="1"/>
  <c r="L108"/>
  <c r="M108" l="1"/>
  <c r="L109"/>
  <c r="M109" l="1"/>
  <c r="L110"/>
  <c r="M110" l="1"/>
  <c r="L111"/>
  <c r="M111" l="1"/>
  <c r="L112"/>
  <c r="M112" l="1"/>
  <c r="L113"/>
  <c r="M113" l="1"/>
  <c r="L114"/>
  <c r="M114" l="1"/>
  <c r="L115"/>
  <c r="M115" l="1"/>
  <c r="L116"/>
  <c r="M116" l="1"/>
  <c r="L117"/>
  <c r="M117" l="1"/>
  <c r="L118"/>
  <c r="M118" l="1"/>
  <c r="L119"/>
  <c r="M119" l="1"/>
  <c r="L120"/>
  <c r="M120" l="1"/>
  <c r="L121"/>
  <c r="M121" l="1"/>
  <c r="L122"/>
  <c r="M122" l="1"/>
  <c r="L123"/>
  <c r="M123" l="1"/>
  <c r="L124"/>
  <c r="M124" l="1"/>
  <c r="L125"/>
  <c r="M125" l="1"/>
  <c r="L126"/>
  <c r="M126" l="1"/>
  <c r="L127"/>
  <c r="M127" l="1"/>
  <c r="L128"/>
  <c r="M128" l="1"/>
  <c r="L129"/>
  <c r="M129" l="1"/>
  <c r="L130"/>
  <c r="M130" l="1"/>
  <c r="L131"/>
  <c r="M131" l="1"/>
  <c r="L132"/>
  <c r="M132" l="1"/>
  <c r="L133"/>
  <c r="M133" l="1"/>
  <c r="L134"/>
  <c r="M134" l="1"/>
  <c r="L135"/>
  <c r="M135" l="1"/>
  <c r="L136"/>
  <c r="M136" l="1"/>
  <c r="L137"/>
  <c r="M137" l="1"/>
  <c r="L138"/>
  <c r="M138" l="1"/>
  <c r="L139"/>
  <c r="M139" l="1"/>
  <c r="L140"/>
  <c r="M140" l="1"/>
  <c r="L141"/>
  <c r="M141" l="1"/>
  <c r="L142"/>
  <c r="M142" l="1"/>
  <c r="L143"/>
  <c r="M143" l="1"/>
  <c r="L144"/>
  <c r="M144" l="1"/>
  <c r="L145"/>
  <c r="M145" l="1"/>
  <c r="L146"/>
  <c r="M146" l="1"/>
  <c r="L147"/>
  <c r="M147" l="1"/>
  <c r="L148"/>
  <c r="M148" l="1"/>
  <c r="L149"/>
  <c r="M149" l="1"/>
  <c r="L150"/>
  <c r="M150" l="1"/>
  <c r="L151"/>
  <c r="M151" l="1"/>
  <c r="L152"/>
  <c r="M152" l="1"/>
  <c r="L153"/>
  <c r="M153" l="1"/>
  <c r="L154"/>
  <c r="M154" l="1"/>
  <c r="L155"/>
  <c r="L156" s="1"/>
  <c r="M156" l="1"/>
  <c r="L157"/>
  <c r="M155"/>
  <c r="M157" l="1"/>
  <c r="L158"/>
  <c r="M158" l="1"/>
  <c r="L159"/>
  <c r="M159" l="1"/>
  <c r="L160"/>
  <c r="M160" l="1"/>
  <c r="L161"/>
  <c r="M161" l="1"/>
  <c r="L162"/>
  <c r="M162" l="1"/>
  <c r="L163"/>
  <c r="M163" l="1"/>
  <c r="L164"/>
  <c r="M164" l="1"/>
  <c r="L165"/>
  <c r="M165" l="1"/>
  <c r="L166"/>
  <c r="M166" l="1"/>
  <c r="L167"/>
  <c r="M167" l="1"/>
  <c r="L168"/>
  <c r="M168" l="1"/>
  <c r="L169"/>
  <c r="M169" l="1"/>
  <c r="L170"/>
  <c r="M170" l="1"/>
  <c r="L171"/>
  <c r="M171" l="1"/>
  <c r="L172"/>
  <c r="M172" l="1"/>
  <c r="L173"/>
  <c r="M173" l="1"/>
  <c r="L174"/>
  <c r="M174" l="1"/>
  <c r="L175"/>
  <c r="M175" l="1"/>
  <c r="L176"/>
  <c r="M176" l="1"/>
  <c r="L177"/>
  <c r="M177" l="1"/>
  <c r="L178"/>
  <c r="M178" l="1"/>
  <c r="L179"/>
  <c r="M179" l="1"/>
  <c r="L180"/>
  <c r="M180" l="1"/>
  <c r="L181"/>
  <c r="M181" l="1"/>
  <c r="L182"/>
  <c r="M182" l="1"/>
  <c r="L183"/>
  <c r="M183" l="1"/>
  <c r="L184"/>
  <c r="M184" l="1"/>
  <c r="L185"/>
  <c r="M185" l="1"/>
  <c r="L186"/>
  <c r="M186" l="1"/>
  <c r="L187"/>
  <c r="M187" l="1"/>
  <c r="L188"/>
  <c r="M188" l="1"/>
  <c r="L189"/>
  <c r="M189" l="1"/>
  <c r="L190"/>
  <c r="M190" l="1"/>
  <c r="L191"/>
  <c r="M191" l="1"/>
  <c r="L192"/>
  <c r="M192" l="1"/>
  <c r="L193"/>
  <c r="M193" l="1"/>
  <c r="L194"/>
  <c r="M194" l="1"/>
  <c r="L195"/>
  <c r="M195" l="1"/>
  <c r="L196"/>
  <c r="M196" l="1"/>
  <c r="L197"/>
  <c r="M197" l="1"/>
  <c r="L198"/>
  <c r="M198" l="1"/>
  <c r="L199"/>
  <c r="M199" l="1"/>
  <c r="L200"/>
  <c r="M200" l="1"/>
  <c r="L201"/>
  <c r="M201" l="1"/>
  <c r="L202"/>
  <c r="M202" l="1"/>
  <c r="L203"/>
  <c r="M203" l="1"/>
  <c r="L204"/>
  <c r="M204" l="1"/>
  <c r="L205"/>
  <c r="M205" l="1"/>
  <c r="L206"/>
  <c r="M206" l="1"/>
  <c r="L207"/>
  <c r="M207" l="1"/>
  <c r="L208"/>
  <c r="M208" l="1"/>
  <c r="L209"/>
  <c r="M209" l="1"/>
  <c r="L210"/>
  <c r="M210" l="1"/>
  <c r="L211"/>
  <c r="M211" l="1"/>
  <c r="L212"/>
  <c r="M212" l="1"/>
  <c r="L213"/>
  <c r="M213" l="1"/>
  <c r="L214"/>
  <c r="M214" l="1"/>
  <c r="L215"/>
  <c r="M215" l="1"/>
  <c r="L216"/>
  <c r="M216" l="1"/>
  <c r="L217"/>
  <c r="M217" l="1"/>
  <c r="L218"/>
  <c r="M218" l="1"/>
  <c r="L219"/>
  <c r="M219" l="1"/>
  <c r="L220"/>
  <c r="M220" l="1"/>
  <c r="L221"/>
  <c r="M221" l="1"/>
  <c r="L222"/>
  <c r="M222" l="1"/>
  <c r="L223"/>
  <c r="M223" l="1"/>
  <c r="L224"/>
  <c r="M224" l="1"/>
  <c r="L225"/>
  <c r="M225" l="1"/>
  <c r="L226"/>
  <c r="M226" l="1"/>
  <c r="L227"/>
  <c r="M227" l="1"/>
  <c r="L228"/>
  <c r="M228" l="1"/>
  <c r="L229"/>
  <c r="M229" l="1"/>
  <c r="L230"/>
  <c r="M230" l="1"/>
  <c r="L231"/>
  <c r="M231" l="1"/>
  <c r="L232"/>
  <c r="M232" l="1"/>
  <c r="L233"/>
  <c r="M233" l="1"/>
  <c r="L234"/>
  <c r="M234" l="1"/>
  <c r="L235"/>
  <c r="M235" l="1"/>
  <c r="L236"/>
  <c r="M236" l="1"/>
  <c r="L237"/>
  <c r="M237" l="1"/>
  <c r="L238"/>
  <c r="M238" l="1"/>
  <c r="L239"/>
  <c r="M239" l="1"/>
  <c r="L240"/>
  <c r="M240" l="1"/>
  <c r="L241"/>
  <c r="M241" l="1"/>
  <c r="L242"/>
  <c r="M242" l="1"/>
  <c r="L243"/>
  <c r="M243" l="1"/>
  <c r="L244"/>
  <c r="M244" l="1"/>
  <c r="L245"/>
  <c r="M245" l="1"/>
  <c r="L246"/>
  <c r="M246" l="1"/>
  <c r="L247"/>
  <c r="M247" l="1"/>
  <c r="L248"/>
  <c r="M248" l="1"/>
  <c r="L249"/>
  <c r="M249" l="1"/>
  <c r="L250"/>
  <c r="M250" l="1"/>
  <c r="L251"/>
  <c r="M251" l="1"/>
  <c r="L252"/>
  <c r="M252" l="1"/>
  <c r="L253"/>
  <c r="M253" l="1"/>
  <c r="L254"/>
  <c r="M254" l="1"/>
  <c r="L255"/>
  <c r="M255" l="1"/>
  <c r="L256"/>
  <c r="M256" l="1"/>
  <c r="L257"/>
  <c r="M257" l="1"/>
  <c r="L258"/>
  <c r="M258" l="1"/>
  <c r="L259"/>
  <c r="M259" l="1"/>
  <c r="L260"/>
  <c r="M260" l="1"/>
  <c r="L261"/>
  <c r="M261" l="1"/>
  <c r="L262"/>
  <c r="M262" l="1"/>
  <c r="L263"/>
  <c r="M263" l="1"/>
  <c r="L264"/>
  <c r="M264" l="1"/>
  <c r="L265"/>
  <c r="M265" l="1"/>
  <c r="L266"/>
  <c r="M266" l="1"/>
  <c r="L267"/>
  <c r="M267" l="1"/>
  <c r="L268"/>
  <c r="M268" l="1"/>
  <c r="L269"/>
  <c r="M269" l="1"/>
  <c r="L270"/>
  <c r="M270" l="1"/>
  <c r="L271"/>
  <c r="M271" l="1"/>
  <c r="L272"/>
  <c r="M272" l="1"/>
  <c r="L273"/>
  <c r="M273" l="1"/>
  <c r="L274"/>
  <c r="M274" l="1"/>
  <c r="L275"/>
  <c r="M275" l="1"/>
  <c r="L276"/>
  <c r="M276" l="1"/>
  <c r="L277"/>
  <c r="M277" l="1"/>
  <c r="L278"/>
  <c r="M278" l="1"/>
  <c r="L279"/>
  <c r="M279" l="1"/>
  <c r="L280"/>
  <c r="M280" l="1"/>
  <c r="L281"/>
  <c r="M281" l="1"/>
  <c r="L282"/>
  <c r="M282" l="1"/>
  <c r="L283"/>
  <c r="M283" l="1"/>
  <c r="L284"/>
  <c r="M284" l="1"/>
  <c r="L285"/>
  <c r="M285" l="1"/>
  <c r="L286"/>
  <c r="M286" l="1"/>
  <c r="L287"/>
  <c r="M287" l="1"/>
  <c r="L288"/>
  <c r="L289" l="1"/>
  <c r="M288"/>
  <c r="L290" l="1"/>
  <c r="M289"/>
  <c r="L291" l="1"/>
  <c r="M290"/>
  <c r="L292" l="1"/>
  <c r="M291"/>
  <c r="L293" l="1"/>
  <c r="M292"/>
  <c r="L294" l="1"/>
  <c r="M293"/>
  <c r="L295" l="1"/>
  <c r="M294"/>
  <c r="L296" l="1"/>
  <c r="M295"/>
  <c r="L297" l="1"/>
  <c r="M296"/>
  <c r="L298" l="1"/>
  <c r="M297"/>
  <c r="L299" l="1"/>
  <c r="M298"/>
  <c r="L300" l="1"/>
  <c r="L4" s="1"/>
  <c r="M299"/>
  <c r="L301" l="1"/>
  <c r="M300"/>
  <c r="M4" s="1"/>
  <c r="E6" s="1"/>
  <c r="L302" l="1"/>
  <c r="M301"/>
  <c r="L303" l="1"/>
  <c r="M302"/>
  <c r="L304" l="1"/>
  <c r="M303"/>
  <c r="L305" l="1"/>
  <c r="M304"/>
  <c r="L306" l="1"/>
  <c r="M305"/>
  <c r="L307" l="1"/>
  <c r="M306"/>
  <c r="L308" l="1"/>
  <c r="M307"/>
  <c r="L309" l="1"/>
  <c r="M308"/>
  <c r="L310" l="1"/>
  <c r="M309"/>
  <c r="L311" l="1"/>
  <c r="M310"/>
  <c r="L312" l="1"/>
  <c r="M311"/>
  <c r="L313" l="1"/>
  <c r="M312"/>
  <c r="L314" l="1"/>
  <c r="M313"/>
  <c r="L315" l="1"/>
  <c r="M314"/>
  <c r="L316" l="1"/>
  <c r="M315"/>
  <c r="L317" l="1"/>
  <c r="M316"/>
  <c r="L318" l="1"/>
  <c r="M317"/>
  <c r="L319" l="1"/>
  <c r="M318"/>
  <c r="L320" l="1"/>
  <c r="M319"/>
  <c r="L321" l="1"/>
  <c r="M320"/>
  <c r="L322" l="1"/>
  <c r="M321"/>
  <c r="L323" l="1"/>
  <c r="M322"/>
  <c r="L324" l="1"/>
  <c r="M323"/>
  <c r="L325" l="1"/>
  <c r="M324"/>
  <c r="L326" l="1"/>
  <c r="M325"/>
  <c r="L327" l="1"/>
  <c r="M326"/>
  <c r="L328" l="1"/>
  <c r="M327"/>
  <c r="L329" l="1"/>
  <c r="M328"/>
  <c r="L330" l="1"/>
  <c r="M329"/>
  <c r="L331" l="1"/>
  <c r="M331" s="1"/>
  <c r="M330"/>
</calcChain>
</file>

<file path=xl/sharedStrings.xml><?xml version="1.0" encoding="utf-8"?>
<sst xmlns="http://schemas.openxmlformats.org/spreadsheetml/2006/main" count="98" uniqueCount="73">
  <si>
    <t>Задача.</t>
  </si>
  <si>
    <t>В ИВС РМВ обрабатывается 5 типов заявок разной степени оперативности (срочности).</t>
  </si>
  <si>
    <t xml:space="preserve">Выходные параметры модели – математические ожидания времени реакции системы на заявки каждого типа. </t>
  </si>
  <si>
    <t xml:space="preserve">Имеются ограничения на эти параметры (допустимые времена реакции - условия работоспособности) </t>
  </si>
  <si>
    <t xml:space="preserve">и средние времена «чистой» обработки каждого типа заявок (см. таблицу).  </t>
  </si>
  <si>
    <t>i</t>
  </si>
  <si>
    <t>M[Трешi], сек</t>
  </si>
  <si>
    <t xml:space="preserve">Tr(X)varA </t>
  </si>
  <si>
    <t xml:space="preserve">Tr(X)varВ </t>
  </si>
  <si>
    <t xml:space="preserve">Tr(X)varС </t>
  </si>
  <si>
    <t>Трдопi, сек</t>
  </si>
  <si>
    <t xml:space="preserve">1. Сформулировать целевую функцию, отражающую цель организации обработки зааявок - </t>
  </si>
  <si>
    <t xml:space="preserve">наилучшим образом удовлетворить  условиям работоспособности </t>
  </si>
  <si>
    <t>Подсказка: Постройте функции запаса в вып. ограничений</t>
  </si>
  <si>
    <t>Реализуйте их для вариантов В и С</t>
  </si>
  <si>
    <t>2. С точки зрения этой цели какой вариант лучше (А, В  или С)?</t>
  </si>
  <si>
    <t>Zmin</t>
  </si>
  <si>
    <t>Ф-и запаса</t>
  </si>
  <si>
    <t>(вар.А)</t>
  </si>
  <si>
    <t>Подсказка: Используйте некоторый вектор Р для описания, кого в какую очередь назначить</t>
  </si>
  <si>
    <t>и  матрицу А для описания условий прерывания</t>
  </si>
  <si>
    <t>3 Сформулировать вектор контролируемых факторов, описывающий класс способов обработки заявок</t>
  </si>
  <si>
    <t>4. А что входит в НКФ?</t>
  </si>
  <si>
    <t>в ИВС РМВ из таких условий (дисциплины смешанных приоритетов):</t>
  </si>
  <si>
    <t>5.Какие ограничения уже сейчас можно записать для ПКФ ХХ?</t>
  </si>
  <si>
    <t>Типов звявок N.</t>
  </si>
  <si>
    <t>6. Изобразите все допустимые матрицы А для М=4</t>
  </si>
  <si>
    <t>Каждому тип заявок назначается некоторая очередь, из которой он выбирается на обработку.</t>
  </si>
  <si>
    <t>Очередей может быть от 1 до M. Внутри каждой очереди выбор заявок в порядке поступления в систему.</t>
  </si>
  <si>
    <t>Просмотр очередей в момент освобождения ИВС призводится в порядке номеров очередей от 1 до M.</t>
  </si>
  <si>
    <t xml:space="preserve">Каждая очередь может или иметь, или не иметь права прерывания </t>
  </si>
  <si>
    <t>обработки заявок из очередей более низких приоритетов в момент поступления новой заявки.</t>
  </si>
  <si>
    <t xml:space="preserve">Пример 2.8. </t>
  </si>
  <si>
    <t xml:space="preserve"> Модель системы с несколькими терминалами и одной ЭВМ</t>
  </si>
  <si>
    <t>Расчет:</t>
  </si>
  <si>
    <t>Входные параметры</t>
  </si>
  <si>
    <t>Обозначение</t>
  </si>
  <si>
    <t>Значение</t>
  </si>
  <si>
    <t>n</t>
  </si>
  <si>
    <t>N-n</t>
  </si>
  <si>
    <t>k Pn</t>
  </si>
  <si>
    <t>Pn</t>
  </si>
  <si>
    <t>M[n]</t>
  </si>
  <si>
    <t>N[ср]</t>
  </si>
  <si>
    <t>Число терминалов</t>
  </si>
  <si>
    <t>N</t>
  </si>
  <si>
    <t>μ[ср]</t>
  </si>
  <si>
    <t>Время обдумывания</t>
  </si>
  <si>
    <t>t[обд] [s]</t>
  </si>
  <si>
    <t>M[tp]</t>
  </si>
  <si>
    <t>Время решения</t>
  </si>
  <si>
    <t>t[реш] [s]</t>
  </si>
  <si>
    <t>Интенсивность поступления заявок</t>
  </si>
  <si>
    <t>λ [1/s]</t>
  </si>
  <si>
    <t>Интенсивность обслуживания</t>
  </si>
  <si>
    <t>μ [1/s]</t>
  </si>
  <si>
    <t>Загрузка системы λ/μ</t>
  </si>
  <si>
    <t>ρ</t>
  </si>
  <si>
    <t>Структура системы</t>
  </si>
  <si>
    <t>Значения среднего времени реакции при различных значениях загрузки системы</t>
  </si>
  <si>
    <t>(При N = 10)</t>
  </si>
  <si>
    <t>числ</t>
  </si>
  <si>
    <t>знам</t>
  </si>
  <si>
    <t>M/M/K</t>
  </si>
  <si>
    <t>Разомкнутая модель</t>
  </si>
  <si>
    <t>M[tr]</t>
  </si>
  <si>
    <t>K</t>
  </si>
  <si>
    <t>M[τ]  [min]</t>
  </si>
  <si>
    <t>M[tреш] [min]</t>
  </si>
  <si>
    <t>λ [1/min]</t>
  </si>
  <si>
    <t>μ [1/min]</t>
  </si>
  <si>
    <t>Число процессоровов</t>
  </si>
  <si>
    <t>Время между заявками</t>
  </si>
</sst>
</file>

<file path=xl/styles.xml><?xml version="1.0" encoding="utf-8"?>
<styleSheet xmlns="http://schemas.openxmlformats.org/spreadsheetml/2006/main">
  <numFmts count="4">
    <numFmt numFmtId="164" formatCode="#,##0.0000"/>
    <numFmt numFmtId="165" formatCode="#,##0.0000000000"/>
    <numFmt numFmtId="166" formatCode="0.0000"/>
    <numFmt numFmtId="167" formatCode="0.0000000000"/>
  </numFmts>
  <fonts count="10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2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2" fillId="2" borderId="4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2" fillId="0" borderId="0" xfId="0" applyFont="1" applyFill="1" applyBorder="1" applyAlignment="1">
      <alignment horizontal="left"/>
    </xf>
    <xf numFmtId="0" fontId="1" fillId="0" borderId="0" xfId="0" applyFont="1"/>
    <xf numFmtId="0" fontId="3" fillId="2" borderId="0" xfId="0" applyFont="1" applyFill="1"/>
    <xf numFmtId="0" fontId="4" fillId="0" borderId="0" xfId="0" applyFont="1"/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5" fillId="0" borderId="0" xfId="0" applyFont="1"/>
    <xf numFmtId="4" fontId="0" fillId="0" borderId="0" xfId="0" applyNumberFormat="1"/>
    <xf numFmtId="0" fontId="3" fillId="0" borderId="0" xfId="0" applyFont="1"/>
    <xf numFmtId="0" fontId="6" fillId="0" borderId="0" xfId="0" applyFont="1"/>
    <xf numFmtId="0" fontId="0" fillId="0" borderId="0" xfId="0" applyAlignment="1"/>
    <xf numFmtId="164" fontId="0" fillId="0" borderId="0" xfId="0" applyNumberFormat="1"/>
    <xf numFmtId="0" fontId="7" fillId="0" borderId="0" xfId="0" applyFont="1" applyAlignment="1"/>
    <xf numFmtId="0" fontId="4" fillId="0" borderId="2" xfId="0" applyFont="1" applyBorder="1" applyAlignment="1"/>
    <xf numFmtId="0" fontId="6" fillId="2" borderId="2" xfId="0" applyFont="1" applyFill="1" applyBorder="1"/>
    <xf numFmtId="164" fontId="6" fillId="0" borderId="2" xfId="0" applyNumberFormat="1" applyFont="1" applyBorder="1"/>
    <xf numFmtId="0" fontId="6" fillId="0" borderId="2" xfId="0" applyFont="1" applyBorder="1"/>
    <xf numFmtId="0" fontId="6" fillId="0" borderId="2" xfId="0" applyFont="1" applyFill="1" applyBorder="1"/>
    <xf numFmtId="0" fontId="4" fillId="0" borderId="2" xfId="0" applyFont="1" applyFill="1" applyBorder="1"/>
    <xf numFmtId="4" fontId="0" fillId="0" borderId="2" xfId="0" applyNumberFormat="1" applyBorder="1"/>
    <xf numFmtId="0" fontId="0" fillId="0" borderId="2" xfId="0" applyBorder="1"/>
    <xf numFmtId="1" fontId="0" fillId="2" borderId="7" xfId="0" applyNumberFormat="1" applyFill="1" applyBorder="1"/>
    <xf numFmtId="1" fontId="0" fillId="2" borderId="8" xfId="0" applyNumberFormat="1" applyFill="1" applyBorder="1"/>
    <xf numFmtId="164" fontId="0" fillId="0" borderId="7" xfId="0" applyNumberFormat="1" applyBorder="1"/>
    <xf numFmtId="165" fontId="0" fillId="0" borderId="7" xfId="0" applyNumberFormat="1" applyBorder="1"/>
    <xf numFmtId="166" fontId="0" fillId="0" borderId="9" xfId="0" applyNumberFormat="1" applyBorder="1"/>
    <xf numFmtId="0" fontId="4" fillId="0" borderId="2" xfId="0" applyFont="1" applyBorder="1"/>
    <xf numFmtId="1" fontId="0" fillId="2" borderId="9" xfId="0" applyNumberFormat="1" applyFill="1" applyBorder="1"/>
    <xf numFmtId="164" fontId="0" fillId="0" borderId="9" xfId="0" applyNumberFormat="1" applyBorder="1"/>
    <xf numFmtId="165" fontId="0" fillId="0" borderId="9" xfId="0" applyNumberFormat="1" applyBorder="1"/>
    <xf numFmtId="0" fontId="0" fillId="0" borderId="2" xfId="0" applyFill="1" applyBorder="1"/>
    <xf numFmtId="0" fontId="8" fillId="0" borderId="10" xfId="0" applyFont="1" applyBorder="1" applyAlignment="1"/>
    <xf numFmtId="0" fontId="0" fillId="0" borderId="11" xfId="0" applyBorder="1"/>
    <xf numFmtId="0" fontId="0" fillId="0" borderId="12" xfId="0" applyBorder="1"/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0" fillId="0" borderId="0" xfId="0" applyBorder="1"/>
    <xf numFmtId="0" fontId="0" fillId="0" borderId="13" xfId="0" applyBorder="1"/>
    <xf numFmtId="0" fontId="0" fillId="0" borderId="14" xfId="0" applyBorder="1"/>
    <xf numFmtId="1" fontId="0" fillId="2" borderId="5" xfId="0" applyNumberFormat="1" applyFill="1" applyBorder="1"/>
    <xf numFmtId="1" fontId="0" fillId="2" borderId="15" xfId="0" applyNumberFormat="1" applyFill="1" applyBorder="1"/>
    <xf numFmtId="164" fontId="0" fillId="0" borderId="5" xfId="0" applyNumberFormat="1" applyBorder="1"/>
    <xf numFmtId="165" fontId="0" fillId="0" borderId="5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4" fontId="1" fillId="0" borderId="2" xfId="0" applyNumberFormat="1" applyFont="1" applyBorder="1"/>
    <xf numFmtId="167" fontId="1" fillId="0" borderId="2" xfId="0" applyNumberFormat="1" applyFont="1" applyBorder="1"/>
    <xf numFmtId="166" fontId="1" fillId="0" borderId="2" xfId="0" applyNumberFormat="1" applyFont="1" applyBorder="1"/>
    <xf numFmtId="0" fontId="4" fillId="0" borderId="0" xfId="0" applyFont="1" applyAlignment="1">
      <alignment horizontal="center"/>
    </xf>
    <xf numFmtId="0" fontId="0" fillId="0" borderId="1" xfId="0" applyBorder="1"/>
    <xf numFmtId="0" fontId="0" fillId="0" borderId="9" xfId="0" applyBorder="1"/>
    <xf numFmtId="166" fontId="0" fillId="0" borderId="1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7" fillId="0" borderId="2" xfId="0" applyFont="1" applyBorder="1"/>
    <xf numFmtId="164" fontId="1" fillId="0" borderId="0" xfId="0" applyNumberFormat="1" applyFont="1"/>
    <xf numFmtId="4" fontId="0" fillId="0" borderId="0" xfId="0" applyNumberFormat="1" applyBorder="1"/>
    <xf numFmtId="0" fontId="4" fillId="0" borderId="0" xfId="0" applyFont="1" applyFill="1" applyBorder="1"/>
    <xf numFmtId="0" fontId="4" fillId="0" borderId="0" xfId="0" applyFont="1" applyBorder="1"/>
    <xf numFmtId="0" fontId="4" fillId="0" borderId="8" xfId="0" applyFont="1" applyFill="1" applyBorder="1" applyAlignment="1"/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371474</xdr:colOff>
      <xdr:row>14</xdr:row>
      <xdr:rowOff>76200</xdr:rowOff>
    </xdr:from>
    <xdr:to>
      <xdr:col>3</xdr:col>
      <xdr:colOff>557403</xdr:colOff>
      <xdr:row>14</xdr:row>
      <xdr:rowOff>78643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4" y="2752725"/>
          <a:ext cx="3395854" cy="2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371474</xdr:colOff>
      <xdr:row>14</xdr:row>
      <xdr:rowOff>76200</xdr:rowOff>
    </xdr:from>
    <xdr:to>
      <xdr:col>3</xdr:col>
      <xdr:colOff>447675</xdr:colOff>
      <xdr:row>26</xdr:row>
      <xdr:rowOff>104775</xdr:rowOff>
    </xdr:to>
    <xdr:pic>
      <xdr:nvPicPr>
        <xdr:cNvPr id="3" name="Рисунок 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4" y="2752725"/>
          <a:ext cx="3286126" cy="2314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371474</xdr:colOff>
      <xdr:row>14</xdr:row>
      <xdr:rowOff>76200</xdr:rowOff>
    </xdr:from>
    <xdr:to>
      <xdr:col>3</xdr:col>
      <xdr:colOff>462153</xdr:colOff>
      <xdr:row>14</xdr:row>
      <xdr:rowOff>78643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9124" y="2752725"/>
          <a:ext cx="3395854" cy="2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41"/>
  <sheetViews>
    <sheetView zoomScale="130" zoomScaleNormal="130" workbookViewId="0">
      <selection activeCell="I22" sqref="I22"/>
    </sheetView>
  </sheetViews>
  <sheetFormatPr defaultRowHeight="15"/>
  <cols>
    <col min="1" max="1" width="3" customWidth="1"/>
    <col min="2" max="2" width="18.5703125" customWidth="1"/>
  </cols>
  <sheetData>
    <row r="2" spans="2:8" ht="18.75">
      <c r="B2" s="1" t="s">
        <v>0</v>
      </c>
    </row>
    <row r="3" spans="2:8" ht="18.75">
      <c r="B3" s="1" t="s">
        <v>1</v>
      </c>
    </row>
    <row r="4" spans="2:8" ht="18.75">
      <c r="B4" s="1" t="s">
        <v>2</v>
      </c>
    </row>
    <row r="5" spans="2:8" ht="18.75">
      <c r="B5" s="1" t="s">
        <v>3</v>
      </c>
    </row>
    <row r="6" spans="2:8" ht="18.75">
      <c r="B6" s="1" t="s">
        <v>4</v>
      </c>
    </row>
    <row r="8" spans="2:8" ht="18.75">
      <c r="B8" s="2" t="s">
        <v>5</v>
      </c>
      <c r="C8" s="3">
        <v>1</v>
      </c>
      <c r="D8" s="4">
        <v>2</v>
      </c>
      <c r="E8" s="3">
        <v>3</v>
      </c>
      <c r="F8" s="4">
        <v>4</v>
      </c>
      <c r="G8" s="3">
        <v>5</v>
      </c>
    </row>
    <row r="9" spans="2:8" ht="18.75">
      <c r="B9" s="5" t="s">
        <v>6</v>
      </c>
      <c r="C9" s="6">
        <v>10</v>
      </c>
      <c r="D9" s="7">
        <v>40</v>
      </c>
      <c r="E9" s="6">
        <v>60</v>
      </c>
      <c r="F9" s="7">
        <v>100</v>
      </c>
      <c r="G9" s="6">
        <v>200</v>
      </c>
    </row>
    <row r="10" spans="2:8" ht="18.75">
      <c r="B10" s="8" t="s">
        <v>7</v>
      </c>
      <c r="C10" s="9">
        <v>15</v>
      </c>
      <c r="D10" s="10">
        <v>45</v>
      </c>
      <c r="E10" s="9">
        <v>65</v>
      </c>
      <c r="F10" s="10">
        <v>150</v>
      </c>
      <c r="G10" s="9">
        <v>300</v>
      </c>
    </row>
    <row r="11" spans="2:8" ht="18.75">
      <c r="B11" s="8" t="s">
        <v>8</v>
      </c>
      <c r="C11" s="9">
        <v>15</v>
      </c>
      <c r="D11" s="10">
        <v>50</v>
      </c>
      <c r="E11" s="9">
        <v>80</v>
      </c>
      <c r="F11" s="10">
        <v>200</v>
      </c>
      <c r="G11" s="9">
        <v>300</v>
      </c>
    </row>
    <row r="12" spans="2:8" ht="18.75">
      <c r="B12" s="8" t="s">
        <v>9</v>
      </c>
      <c r="C12" s="9">
        <v>28</v>
      </c>
      <c r="D12" s="10">
        <v>50</v>
      </c>
      <c r="E12" s="9">
        <v>80</v>
      </c>
      <c r="F12" s="10">
        <v>200</v>
      </c>
      <c r="G12" s="9">
        <v>490</v>
      </c>
    </row>
    <row r="13" spans="2:8" ht="18.75">
      <c r="B13" s="11" t="s">
        <v>10</v>
      </c>
      <c r="C13" s="12">
        <v>60</v>
      </c>
      <c r="D13" s="13">
        <v>80</v>
      </c>
      <c r="E13" s="12">
        <v>100</v>
      </c>
      <c r="F13" s="13">
        <v>300</v>
      </c>
      <c r="G13" s="12">
        <v>500</v>
      </c>
    </row>
    <row r="15" spans="2:8" ht="18.75">
      <c r="B15" s="14" t="s">
        <v>11</v>
      </c>
      <c r="C15" s="15"/>
      <c r="D15" s="15"/>
      <c r="E15" s="15"/>
      <c r="F15" s="15"/>
      <c r="G15" s="15"/>
      <c r="H15" s="15"/>
    </row>
    <row r="16" spans="2:8" ht="18.75">
      <c r="B16" s="1" t="s">
        <v>12</v>
      </c>
      <c r="C16" s="15"/>
      <c r="D16" s="15"/>
      <c r="E16" s="15"/>
      <c r="F16" s="15"/>
      <c r="G16" s="15"/>
      <c r="H16" s="15"/>
    </row>
    <row r="17" spans="2:23" ht="18.75">
      <c r="B17" s="16" t="s">
        <v>13</v>
      </c>
      <c r="C17" s="17"/>
      <c r="D17" s="17"/>
      <c r="E17" s="17"/>
      <c r="F17" s="17"/>
      <c r="G17" s="17"/>
      <c r="H17" s="17"/>
    </row>
    <row r="18" spans="2:23" ht="18.75">
      <c r="B18" s="16" t="s">
        <v>14</v>
      </c>
      <c r="C18" s="17"/>
      <c r="D18" s="17"/>
      <c r="E18" s="17"/>
      <c r="F18" s="17"/>
      <c r="G18" s="17"/>
      <c r="H18" s="17"/>
    </row>
    <row r="19" spans="2:23" ht="18.75">
      <c r="B19" s="1" t="s">
        <v>15</v>
      </c>
      <c r="C19" s="15"/>
      <c r="D19" s="15"/>
      <c r="E19" s="15"/>
      <c r="F19" s="15"/>
      <c r="G19" s="15"/>
      <c r="H19" s="15"/>
    </row>
    <row r="20" spans="2:23" ht="18.75">
      <c r="B20" s="1"/>
      <c r="C20" s="15"/>
      <c r="D20" s="15"/>
      <c r="E20" s="15"/>
      <c r="F20" s="15"/>
      <c r="G20" s="15"/>
      <c r="H20" s="18" t="s">
        <v>16</v>
      </c>
    </row>
    <row r="21" spans="2:23" ht="18.75">
      <c r="B21" s="1" t="s">
        <v>17</v>
      </c>
      <c r="C21" s="19">
        <f>(C$13-C$10)/(C$13-C$9)</f>
        <v>0.9</v>
      </c>
      <c r="D21" s="19">
        <f t="shared" ref="D21:G21" si="0">(D$13-D$10)/(D$13-D$9)</f>
        <v>0.875</v>
      </c>
      <c r="E21" s="19">
        <f t="shared" si="0"/>
        <v>0.875</v>
      </c>
      <c r="F21" s="19">
        <f t="shared" si="0"/>
        <v>0.75</v>
      </c>
      <c r="G21" s="19">
        <f t="shared" si="0"/>
        <v>0.66666666666666663</v>
      </c>
      <c r="H21" s="19">
        <f>MIN(C21:G21)</f>
        <v>0.66666666666666663</v>
      </c>
      <c r="I21" t="s">
        <v>18</v>
      </c>
      <c r="O21" s="16" t="s">
        <v>19</v>
      </c>
      <c r="P21" s="15"/>
    </row>
    <row r="22" spans="2:23" ht="18.75">
      <c r="B22" s="20"/>
      <c r="C22" s="21"/>
      <c r="D22" s="21"/>
      <c r="E22" s="21"/>
      <c r="F22" s="21"/>
      <c r="G22" s="21"/>
      <c r="O22" s="22" t="s">
        <v>20</v>
      </c>
      <c r="P22" s="17"/>
      <c r="Q22" s="23"/>
      <c r="R22" s="23"/>
      <c r="S22" s="23"/>
      <c r="T22" s="23"/>
      <c r="U22" s="23"/>
      <c r="V22" s="23"/>
      <c r="W22" s="23"/>
    </row>
    <row r="23" spans="2:23" ht="18.75">
      <c r="B23" s="20"/>
      <c r="C23" s="21"/>
      <c r="D23" s="21"/>
      <c r="E23" s="21"/>
      <c r="F23" s="21"/>
      <c r="G23" s="21"/>
      <c r="O23" s="1"/>
      <c r="P23" s="15"/>
    </row>
    <row r="24" spans="2:23">
      <c r="C24" s="21"/>
      <c r="D24" s="21"/>
      <c r="E24" s="21"/>
      <c r="F24" s="21"/>
      <c r="G24" s="21"/>
      <c r="O24" s="15"/>
      <c r="P24" s="15"/>
    </row>
    <row r="25" spans="2:23" ht="18.75">
      <c r="B25" s="1" t="s">
        <v>21</v>
      </c>
      <c r="C25" s="15"/>
      <c r="O25" s="1" t="s">
        <v>22</v>
      </c>
      <c r="P25" s="15"/>
    </row>
    <row r="26" spans="2:23" ht="18.75">
      <c r="B26" s="1" t="s">
        <v>23</v>
      </c>
      <c r="C26" s="15"/>
      <c r="O26" s="1" t="s">
        <v>24</v>
      </c>
    </row>
    <row r="27" spans="2:23" ht="18.75">
      <c r="B27" s="1" t="s">
        <v>25</v>
      </c>
      <c r="C27" s="15"/>
      <c r="O27" s="1" t="s">
        <v>26</v>
      </c>
    </row>
    <row r="28" spans="2:23" ht="18.75">
      <c r="B28" s="1" t="s">
        <v>27</v>
      </c>
      <c r="C28" s="15"/>
    </row>
    <row r="29" spans="2:23" ht="18.75">
      <c r="B29" s="1" t="s">
        <v>28</v>
      </c>
      <c r="C29" s="15"/>
    </row>
    <row r="30" spans="2:23" ht="18.75">
      <c r="B30" s="1" t="s">
        <v>29</v>
      </c>
      <c r="C30" s="15"/>
    </row>
    <row r="31" spans="2:23" ht="18.75">
      <c r="B31" s="1" t="s">
        <v>30</v>
      </c>
      <c r="C31" s="15"/>
    </row>
    <row r="32" spans="2:23" ht="18.75">
      <c r="B32" s="1" t="s">
        <v>31</v>
      </c>
      <c r="C32" s="15"/>
    </row>
    <row r="33" spans="2:10" ht="18.75">
      <c r="B33" s="1"/>
      <c r="C33" s="15"/>
    </row>
    <row r="34" spans="2:10" ht="18.75">
      <c r="B34" s="1"/>
      <c r="C34" s="15"/>
    </row>
    <row r="35" spans="2:10" ht="18.75">
      <c r="B35" s="16" t="s">
        <v>19</v>
      </c>
      <c r="C35" s="15"/>
    </row>
    <row r="36" spans="2:10" ht="18.75">
      <c r="B36" s="22" t="s">
        <v>20</v>
      </c>
      <c r="C36" s="17"/>
      <c r="D36" s="23"/>
      <c r="E36" s="23"/>
      <c r="F36" s="23"/>
      <c r="G36" s="23"/>
      <c r="H36" s="23"/>
      <c r="I36" s="23"/>
      <c r="J36" s="23"/>
    </row>
    <row r="37" spans="2:10" ht="18.75">
      <c r="B37" s="1"/>
      <c r="C37" s="15"/>
    </row>
    <row r="38" spans="2:10">
      <c r="B38" s="15"/>
      <c r="C38" s="15"/>
    </row>
    <row r="39" spans="2:10" ht="18.75">
      <c r="B39" s="1" t="s">
        <v>22</v>
      </c>
      <c r="C39" s="15"/>
    </row>
    <row r="40" spans="2:10" ht="18.75">
      <c r="B40" s="1" t="s">
        <v>24</v>
      </c>
    </row>
    <row r="41" spans="2:10" ht="18.75">
      <c r="B41" s="1" t="s">
        <v>26</v>
      </c>
    </row>
  </sheetData>
  <printOptions headings="1" gridLines="1"/>
  <pageMargins left="0.23622047244094491" right="0.23622047244094491" top="0.74803149606299213" bottom="0.74803149606299213" header="0.31496062992125984" footer="0.31496062992125984"/>
  <pageSetup paperSize="9" scale="110" orientation="landscape" verticalDpi="0" r:id="rId1"/>
  <headerFooter>
    <oddFooter>&amp;L&amp;Z&amp;F&amp;R&amp;A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O47"/>
  <sheetViews>
    <sheetView workbookViewId="0">
      <selection activeCell="L11" sqref="L11"/>
    </sheetView>
  </sheetViews>
  <sheetFormatPr defaultRowHeight="15"/>
  <cols>
    <col min="1" max="1" width="3.7109375" customWidth="1"/>
    <col min="2" max="2" width="35" customWidth="1"/>
    <col min="3" max="3" width="13.140625" customWidth="1"/>
    <col min="4" max="4" width="11.85546875" customWidth="1"/>
    <col min="5" max="5" width="5.42578125" customWidth="1"/>
    <col min="6" max="6" width="3.7109375" customWidth="1"/>
    <col min="7" max="7" width="8.7109375" customWidth="1"/>
    <col min="8" max="8" width="7.42578125" customWidth="1"/>
    <col min="9" max="9" width="8.28515625" customWidth="1"/>
    <col min="10" max="10" width="14" style="25" customWidth="1"/>
    <col min="11" max="11" width="14.5703125" customWidth="1"/>
    <col min="12" max="12" width="9.28515625" customWidth="1"/>
    <col min="13" max="13" width="4.7109375" customWidth="1"/>
    <col min="15" max="15" width="13.42578125" style="21" customWidth="1"/>
  </cols>
  <sheetData>
    <row r="1" spans="2:15">
      <c r="B1" s="24" t="s">
        <v>32</v>
      </c>
      <c r="C1" s="24"/>
      <c r="D1" s="24"/>
      <c r="E1" s="24"/>
      <c r="F1" s="24"/>
      <c r="G1" s="24"/>
      <c r="H1" s="24"/>
      <c r="I1" s="24"/>
    </row>
    <row r="2" spans="2:15">
      <c r="B2" s="26" t="s">
        <v>33</v>
      </c>
      <c r="C2" s="26"/>
      <c r="D2" s="26"/>
      <c r="E2" s="26"/>
      <c r="F2" s="26"/>
      <c r="H2" s="26"/>
    </row>
    <row r="3" spans="2:15">
      <c r="G3" s="17" t="s">
        <v>34</v>
      </c>
    </row>
    <row r="5" spans="2:15">
      <c r="B5" s="27" t="s">
        <v>35</v>
      </c>
      <c r="C5" s="27" t="s">
        <v>36</v>
      </c>
      <c r="D5" s="27" t="s">
        <v>37</v>
      </c>
      <c r="H5" s="28" t="s">
        <v>38</v>
      </c>
      <c r="I5" s="28" t="s">
        <v>39</v>
      </c>
      <c r="J5" s="29" t="s">
        <v>40</v>
      </c>
      <c r="K5" s="30" t="s">
        <v>41</v>
      </c>
      <c r="L5" s="31" t="s">
        <v>42</v>
      </c>
      <c r="N5" s="32" t="s">
        <v>43</v>
      </c>
      <c r="O5" s="33">
        <f>L27</f>
        <v>12.500000146151859</v>
      </c>
    </row>
    <row r="6" spans="2:15">
      <c r="B6" s="34" t="s">
        <v>44</v>
      </c>
      <c r="C6" s="3" t="s">
        <v>45</v>
      </c>
      <c r="D6" s="34">
        <v>15</v>
      </c>
      <c r="H6" s="35">
        <f>MIN(I6:I26)</f>
        <v>0</v>
      </c>
      <c r="I6" s="36">
        <f>$D$6</f>
        <v>15</v>
      </c>
      <c r="J6" s="37">
        <f>1</f>
        <v>1</v>
      </c>
      <c r="K6" s="38">
        <f>1/J27</f>
        <v>5.8460741407700135E-8</v>
      </c>
      <c r="L6" s="39">
        <f>K6*H6</f>
        <v>0</v>
      </c>
      <c r="N6" s="40" t="s">
        <v>46</v>
      </c>
      <c r="O6" s="33">
        <f>$D$10*(1-$K$6)</f>
        <v>0.49999997076962932</v>
      </c>
    </row>
    <row r="7" spans="2:15">
      <c r="B7" s="34" t="s">
        <v>47</v>
      </c>
      <c r="C7" s="3" t="s">
        <v>48</v>
      </c>
      <c r="D7" s="34">
        <v>5</v>
      </c>
      <c r="H7" s="41">
        <f>IF(H6+1&lt;=$D$6,H6+1,0)</f>
        <v>1</v>
      </c>
      <c r="I7" s="36">
        <f>IF(I6-1&gt;0,I6-1,0)</f>
        <v>14</v>
      </c>
      <c r="J7" s="42">
        <f>I6*$D$11</f>
        <v>6</v>
      </c>
      <c r="K7" s="43">
        <f>K6*I6*$D$11</f>
        <v>3.5076444844620085E-7</v>
      </c>
      <c r="L7" s="39">
        <f t="shared" ref="L7:L26" si="0">K7*H7</f>
        <v>3.5076444844620085E-7</v>
      </c>
      <c r="N7" s="40" t="s">
        <v>49</v>
      </c>
      <c r="O7" s="33">
        <f>O5/(D6-O5)/D9</f>
        <v>25.000001753822406</v>
      </c>
    </row>
    <row r="8" spans="2:15">
      <c r="B8" s="34" t="s">
        <v>50</v>
      </c>
      <c r="C8" s="3" t="s">
        <v>51</v>
      </c>
      <c r="D8" s="34">
        <v>2</v>
      </c>
      <c r="H8" s="41">
        <f>IF(AND(H7&lt;&gt;0,H7+1&lt;=$D$6 ),H7+1,0)</f>
        <v>2</v>
      </c>
      <c r="I8" s="36">
        <f t="shared" ref="I8:I26" si="1">IF(I7-1&gt;0,I7-1,0)</f>
        <v>13</v>
      </c>
      <c r="J8" s="42">
        <f>J7*I7*$D$11</f>
        <v>33.6</v>
      </c>
      <c r="K8" s="43">
        <f t="shared" ref="K8:K26" si="2">K7*I7*$D$11</f>
        <v>1.9642809112987251E-6</v>
      </c>
      <c r="L8" s="39">
        <f t="shared" si="0"/>
        <v>3.9285618225974502E-6</v>
      </c>
      <c r="O8" s="21">
        <f>O7/D8</f>
        <v>12.500000876911203</v>
      </c>
    </row>
    <row r="9" spans="2:15">
      <c r="B9" s="34" t="s">
        <v>52</v>
      </c>
      <c r="C9" s="15" t="s">
        <v>53</v>
      </c>
      <c r="D9" s="34">
        <f>1/D7</f>
        <v>0.2</v>
      </c>
      <c r="H9" s="41">
        <f t="shared" ref="H9:H26" si="3">IF(AND(H8&lt;&gt;0,H8+1&lt;=$D$6 ),H8+1,0)</f>
        <v>3</v>
      </c>
      <c r="I9" s="36">
        <f t="shared" si="1"/>
        <v>12</v>
      </c>
      <c r="J9" s="42">
        <f>J8*I8*$D$11</f>
        <v>174.72000000000003</v>
      </c>
      <c r="K9" s="43">
        <f t="shared" si="2"/>
        <v>1.021426073875337E-5</v>
      </c>
      <c r="L9" s="39">
        <f t="shared" si="0"/>
        <v>3.064278221626011E-5</v>
      </c>
    </row>
    <row r="10" spans="2:15">
      <c r="B10" s="34" t="s">
        <v>54</v>
      </c>
      <c r="C10" s="3" t="s">
        <v>55</v>
      </c>
      <c r="D10" s="34">
        <f>1/D8</f>
        <v>0.5</v>
      </c>
      <c r="H10" s="41">
        <f t="shared" si="3"/>
        <v>4</v>
      </c>
      <c r="I10" s="36">
        <f t="shared" si="1"/>
        <v>11</v>
      </c>
      <c r="J10" s="42">
        <f t="shared" ref="J10:J26" si="4">J9*I9*$D$11</f>
        <v>838.65600000000018</v>
      </c>
      <c r="K10" s="43">
        <f t="shared" si="2"/>
        <v>4.902845154601618E-5</v>
      </c>
      <c r="L10" s="39">
        <f t="shared" si="0"/>
        <v>1.9611380618406472E-4</v>
      </c>
    </row>
    <row r="11" spans="2:15">
      <c r="B11" s="44" t="s">
        <v>56</v>
      </c>
      <c r="C11" s="3" t="s">
        <v>57</v>
      </c>
      <c r="D11" s="34">
        <f>D9/D10</f>
        <v>0.4</v>
      </c>
      <c r="H11" s="41">
        <f t="shared" si="3"/>
        <v>5</v>
      </c>
      <c r="I11" s="36">
        <f t="shared" si="1"/>
        <v>10</v>
      </c>
      <c r="J11" s="42">
        <f t="shared" si="4"/>
        <v>3690.086400000001</v>
      </c>
      <c r="K11" s="43">
        <f t="shared" si="2"/>
        <v>2.157251868024712E-4</v>
      </c>
      <c r="L11" s="39">
        <f t="shared" si="0"/>
        <v>1.0786259340123559E-3</v>
      </c>
    </row>
    <row r="12" spans="2:15">
      <c r="H12" s="41">
        <f t="shared" si="3"/>
        <v>6</v>
      </c>
      <c r="I12" s="36">
        <f t="shared" si="1"/>
        <v>9</v>
      </c>
      <c r="J12" s="42">
        <f t="shared" si="4"/>
        <v>14760.345600000004</v>
      </c>
      <c r="K12" s="43">
        <f t="shared" si="2"/>
        <v>8.6290074720988478E-4</v>
      </c>
      <c r="L12" s="39">
        <f t="shared" si="0"/>
        <v>5.1774044832593085E-3</v>
      </c>
    </row>
    <row r="13" spans="2:15" ht="15.75" thickBot="1">
      <c r="H13" s="41">
        <f t="shared" si="3"/>
        <v>7</v>
      </c>
      <c r="I13" s="36">
        <f t="shared" si="1"/>
        <v>8</v>
      </c>
      <c r="J13" s="42">
        <f t="shared" si="4"/>
        <v>53137.244160000017</v>
      </c>
      <c r="K13" s="43">
        <f t="shared" si="2"/>
        <v>3.1064426899555853E-3</v>
      </c>
      <c r="L13" s="39">
        <f t="shared" si="0"/>
        <v>2.1745098829689096E-2</v>
      </c>
    </row>
    <row r="14" spans="2:15">
      <c r="B14" s="45" t="s">
        <v>58</v>
      </c>
      <c r="C14" s="46"/>
      <c r="D14" s="47"/>
      <c r="E14" s="48"/>
      <c r="F14" s="49"/>
      <c r="G14" s="50"/>
      <c r="H14" s="41">
        <f t="shared" si="3"/>
        <v>8</v>
      </c>
      <c r="I14" s="36">
        <f t="shared" si="1"/>
        <v>7</v>
      </c>
      <c r="J14" s="42">
        <f t="shared" si="4"/>
        <v>170039.18131200006</v>
      </c>
      <c r="K14" s="43">
        <f t="shared" si="2"/>
        <v>9.9406166078578745E-3</v>
      </c>
      <c r="L14" s="39">
        <f t="shared" si="0"/>
        <v>7.9524932862862996E-2</v>
      </c>
    </row>
    <row r="15" spans="2:15">
      <c r="B15" s="51"/>
      <c r="C15" s="50"/>
      <c r="D15" s="52"/>
      <c r="E15" s="50"/>
      <c r="F15" s="50"/>
      <c r="G15" s="50"/>
      <c r="H15" s="41">
        <f t="shared" si="3"/>
        <v>9</v>
      </c>
      <c r="I15" s="36">
        <f t="shared" si="1"/>
        <v>6</v>
      </c>
      <c r="J15" s="42">
        <f t="shared" si="4"/>
        <v>476109.70767360018</v>
      </c>
      <c r="K15" s="43">
        <f t="shared" si="2"/>
        <v>2.7833726502002051E-2</v>
      </c>
      <c r="L15" s="39">
        <f t="shared" si="0"/>
        <v>0.25050353851801843</v>
      </c>
    </row>
    <row r="16" spans="2:15">
      <c r="B16" s="51"/>
      <c r="C16" s="50"/>
      <c r="D16" s="52"/>
      <c r="E16" s="50"/>
      <c r="F16" s="50"/>
      <c r="G16" s="50"/>
      <c r="H16" s="41">
        <f t="shared" si="3"/>
        <v>10</v>
      </c>
      <c r="I16" s="36">
        <f t="shared" si="1"/>
        <v>5</v>
      </c>
      <c r="J16" s="42">
        <f t="shared" si="4"/>
        <v>1142663.2984166404</v>
      </c>
      <c r="K16" s="43">
        <f t="shared" si="2"/>
        <v>6.6800943604804916E-2</v>
      </c>
      <c r="L16" s="39">
        <f t="shared" si="0"/>
        <v>0.66800943604804919</v>
      </c>
    </row>
    <row r="17" spans="2:12">
      <c r="B17" s="51"/>
      <c r="C17" s="50"/>
      <c r="D17" s="52"/>
      <c r="E17" s="50"/>
      <c r="F17" s="50"/>
      <c r="G17" s="50"/>
      <c r="H17" s="41">
        <f t="shared" si="3"/>
        <v>11</v>
      </c>
      <c r="I17" s="36">
        <f t="shared" si="1"/>
        <v>4</v>
      </c>
      <c r="J17" s="42">
        <f t="shared" si="4"/>
        <v>2285326.5968332808</v>
      </c>
      <c r="K17" s="43">
        <f t="shared" si="2"/>
        <v>0.13360188720960983</v>
      </c>
      <c r="L17" s="39">
        <f t="shared" si="0"/>
        <v>1.4696207593057082</v>
      </c>
    </row>
    <row r="18" spans="2:12">
      <c r="B18" s="51"/>
      <c r="C18" s="50"/>
      <c r="D18" s="52"/>
      <c r="E18" s="50"/>
      <c r="F18" s="50"/>
      <c r="G18" s="50"/>
      <c r="H18" s="41">
        <f t="shared" si="3"/>
        <v>12</v>
      </c>
      <c r="I18" s="36">
        <f t="shared" si="1"/>
        <v>3</v>
      </c>
      <c r="J18" s="42">
        <f t="shared" si="4"/>
        <v>3656522.5549332495</v>
      </c>
      <c r="K18" s="43">
        <f t="shared" si="2"/>
        <v>0.21376301953537574</v>
      </c>
      <c r="L18" s="39">
        <f t="shared" si="0"/>
        <v>2.5651562344245091</v>
      </c>
    </row>
    <row r="19" spans="2:12">
      <c r="B19" s="51"/>
      <c r="C19" s="50"/>
      <c r="D19" s="52"/>
      <c r="E19" s="50"/>
      <c r="F19" s="50"/>
      <c r="G19" s="50"/>
      <c r="H19" s="41">
        <f t="shared" si="3"/>
        <v>13</v>
      </c>
      <c r="I19" s="36">
        <f t="shared" si="1"/>
        <v>2</v>
      </c>
      <c r="J19" s="42">
        <f t="shared" si="4"/>
        <v>4387827.0659198994</v>
      </c>
      <c r="K19" s="43">
        <f t="shared" si="2"/>
        <v>0.25651562344245094</v>
      </c>
      <c r="L19" s="39">
        <f t="shared" si="0"/>
        <v>3.334703104751862</v>
      </c>
    </row>
    <row r="20" spans="2:12">
      <c r="B20" s="51"/>
      <c r="C20" s="50"/>
      <c r="D20" s="52"/>
      <c r="E20" s="50"/>
      <c r="F20" s="50"/>
      <c r="G20" s="50"/>
      <c r="H20" s="41">
        <f t="shared" si="3"/>
        <v>14</v>
      </c>
      <c r="I20" s="36">
        <f t="shared" si="1"/>
        <v>1</v>
      </c>
      <c r="J20" s="42">
        <f t="shared" si="4"/>
        <v>3510261.6527359197</v>
      </c>
      <c r="K20" s="43">
        <f t="shared" si="2"/>
        <v>0.20521249875396075</v>
      </c>
      <c r="L20" s="39">
        <f t="shared" si="0"/>
        <v>2.8729749825554505</v>
      </c>
    </row>
    <row r="21" spans="2:12">
      <c r="B21" s="51"/>
      <c r="C21" s="50"/>
      <c r="D21" s="52"/>
      <c r="E21" s="50"/>
      <c r="F21" s="50"/>
      <c r="G21" s="50"/>
      <c r="H21" s="41">
        <f t="shared" si="3"/>
        <v>15</v>
      </c>
      <c r="I21" s="36">
        <f t="shared" si="1"/>
        <v>0</v>
      </c>
      <c r="J21" s="42">
        <f t="shared" si="4"/>
        <v>1404104.661094368</v>
      </c>
      <c r="K21" s="43">
        <f t="shared" si="2"/>
        <v>8.2084999501584308E-2</v>
      </c>
      <c r="L21" s="39">
        <f t="shared" si="0"/>
        <v>1.2312749925237647</v>
      </c>
    </row>
    <row r="22" spans="2:12">
      <c r="B22" s="51"/>
      <c r="C22" s="50"/>
      <c r="D22" s="52"/>
      <c r="E22" s="50"/>
      <c r="F22" s="50"/>
      <c r="G22" s="50"/>
      <c r="H22" s="41">
        <f t="shared" si="3"/>
        <v>0</v>
      </c>
      <c r="I22" s="36">
        <f>IF(I21-1&gt;0,I21-1,0)</f>
        <v>0</v>
      </c>
      <c r="J22" s="42">
        <f t="shared" si="4"/>
        <v>0</v>
      </c>
      <c r="K22" s="43">
        <f t="shared" si="2"/>
        <v>0</v>
      </c>
      <c r="L22" s="39">
        <f t="shared" si="0"/>
        <v>0</v>
      </c>
    </row>
    <row r="23" spans="2:12">
      <c r="B23" s="51"/>
      <c r="C23" s="50"/>
      <c r="D23" s="52"/>
      <c r="E23" s="50"/>
      <c r="F23" s="50"/>
      <c r="G23" s="50"/>
      <c r="H23" s="41">
        <f t="shared" si="3"/>
        <v>0</v>
      </c>
      <c r="I23" s="36">
        <f t="shared" si="1"/>
        <v>0</v>
      </c>
      <c r="J23" s="42">
        <f t="shared" si="4"/>
        <v>0</v>
      </c>
      <c r="K23" s="43">
        <f t="shared" si="2"/>
        <v>0</v>
      </c>
      <c r="L23" s="39">
        <f t="shared" si="0"/>
        <v>0</v>
      </c>
    </row>
    <row r="24" spans="2:12">
      <c r="B24" s="51"/>
      <c r="C24" s="50"/>
      <c r="D24" s="52"/>
      <c r="E24" s="50"/>
      <c r="F24" s="50"/>
      <c r="G24" s="50"/>
      <c r="H24" s="41">
        <f t="shared" si="3"/>
        <v>0</v>
      </c>
      <c r="I24" s="36">
        <f t="shared" si="1"/>
        <v>0</v>
      </c>
      <c r="J24" s="42">
        <f t="shared" si="4"/>
        <v>0</v>
      </c>
      <c r="K24" s="43">
        <f t="shared" si="2"/>
        <v>0</v>
      </c>
      <c r="L24" s="39">
        <f t="shared" si="0"/>
        <v>0</v>
      </c>
    </row>
    <row r="25" spans="2:12">
      <c r="B25" s="51"/>
      <c r="C25" s="50"/>
      <c r="D25" s="52"/>
      <c r="E25" s="50"/>
      <c r="F25" s="50"/>
      <c r="G25" s="50"/>
      <c r="H25" s="41">
        <f t="shared" si="3"/>
        <v>0</v>
      </c>
      <c r="I25" s="36">
        <f t="shared" si="1"/>
        <v>0</v>
      </c>
      <c r="J25" s="42">
        <f t="shared" si="4"/>
        <v>0</v>
      </c>
      <c r="K25" s="43">
        <f t="shared" si="2"/>
        <v>0</v>
      </c>
      <c r="L25" s="39">
        <f t="shared" si="0"/>
        <v>0</v>
      </c>
    </row>
    <row r="26" spans="2:12">
      <c r="B26" s="51"/>
      <c r="C26" s="50"/>
      <c r="D26" s="52"/>
      <c r="E26" s="50"/>
      <c r="F26" s="50"/>
      <c r="G26" s="50"/>
      <c r="H26" s="53">
        <f t="shared" si="3"/>
        <v>0</v>
      </c>
      <c r="I26" s="54">
        <f t="shared" si="1"/>
        <v>0</v>
      </c>
      <c r="J26" s="55">
        <f t="shared" si="4"/>
        <v>0</v>
      </c>
      <c r="K26" s="56">
        <f t="shared" si="2"/>
        <v>0</v>
      </c>
      <c r="L26" s="39">
        <f t="shared" si="0"/>
        <v>0</v>
      </c>
    </row>
    <row r="27" spans="2:12" ht="15.75" thickBot="1">
      <c r="B27" s="57"/>
      <c r="C27" s="58"/>
      <c r="D27" s="59"/>
      <c r="E27" s="50"/>
      <c r="F27" s="50"/>
      <c r="G27" s="50"/>
      <c r="J27" s="60">
        <f>SUM(J6:J26)</f>
        <v>17105496.371078957</v>
      </c>
      <c r="K27" s="61">
        <f>SUM(K6:K26)</f>
        <v>1.0000000000000002</v>
      </c>
      <c r="L27" s="62">
        <f>SUM(L6:L26)</f>
        <v>12.500000146151859</v>
      </c>
    </row>
    <row r="28" spans="2:12">
      <c r="E28" s="50"/>
      <c r="F28" s="50"/>
      <c r="G28" s="50"/>
      <c r="H28" s="50"/>
    </row>
    <row r="31" spans="2:12">
      <c r="B31" s="63" t="s">
        <v>59</v>
      </c>
      <c r="C31" s="63"/>
      <c r="D31" s="63"/>
      <c r="E31" s="63"/>
      <c r="F31" s="63"/>
      <c r="G31" s="63"/>
    </row>
    <row r="32" spans="2:12">
      <c r="B32" t="s">
        <v>60</v>
      </c>
    </row>
    <row r="34" spans="3:9">
      <c r="C34" s="34" t="s">
        <v>53</v>
      </c>
      <c r="D34" s="34" t="s">
        <v>55</v>
      </c>
      <c r="E34" s="34" t="s">
        <v>57</v>
      </c>
      <c r="F34" s="50"/>
      <c r="G34" s="34" t="s">
        <v>43</v>
      </c>
      <c r="H34" s="30" t="s">
        <v>46</v>
      </c>
      <c r="I34" s="30" t="s">
        <v>49</v>
      </c>
    </row>
    <row r="35" spans="3:9" ht="24" customHeight="1">
      <c r="C35" s="34">
        <v>0.1</v>
      </c>
      <c r="D35" s="34">
        <v>1</v>
      </c>
      <c r="E35" s="64">
        <f>C35/D35</f>
        <v>0.1</v>
      </c>
      <c r="F35" s="65"/>
      <c r="G35" s="66">
        <v>2.145823431073473</v>
      </c>
      <c r="H35" s="34">
        <v>0.78541765689265275</v>
      </c>
      <c r="I35" s="34">
        <v>2.7320794385537406</v>
      </c>
    </row>
    <row r="36" spans="3:9" ht="26.25" customHeight="1">
      <c r="C36" s="34">
        <v>0.2</v>
      </c>
      <c r="D36" s="34">
        <v>1</v>
      </c>
      <c r="E36" s="64">
        <f t="shared" ref="E36:E45" si="5">C36/D36</f>
        <v>0.2</v>
      </c>
      <c r="F36" s="65"/>
      <c r="G36" s="67">
        <v>5.0919228516832398</v>
      </c>
      <c r="H36" s="68">
        <v>0.98161542966335191</v>
      </c>
      <c r="I36" s="68">
        <v>5.1872889298709675</v>
      </c>
    </row>
    <row r="37" spans="3:9" ht="25.5" customHeight="1">
      <c r="C37" s="34">
        <v>0.3</v>
      </c>
      <c r="D37" s="34">
        <v>1</v>
      </c>
      <c r="E37" s="64">
        <f t="shared" si="5"/>
        <v>0.3</v>
      </c>
      <c r="F37" s="65"/>
      <c r="G37" s="67">
        <v>6.672220020173909</v>
      </c>
      <c r="H37" s="68">
        <v>0.99833399394782707</v>
      </c>
      <c r="I37" s="68">
        <v>6.6833545292684873</v>
      </c>
    </row>
    <row r="38" spans="3:9" ht="27" customHeight="1">
      <c r="C38" s="34">
        <v>0.4</v>
      </c>
      <c r="D38" s="34">
        <v>1</v>
      </c>
      <c r="E38" s="64">
        <f t="shared" si="5"/>
        <v>0.4</v>
      </c>
      <c r="F38" s="65"/>
      <c r="G38" s="67">
        <v>7.5005393461994769</v>
      </c>
      <c r="H38" s="68">
        <v>0.99978426152020827</v>
      </c>
      <c r="I38" s="68">
        <v>7.5021578503292572</v>
      </c>
    </row>
    <row r="39" spans="3:9" ht="22.5" customHeight="1">
      <c r="C39" s="34">
        <v>0.5</v>
      </c>
      <c r="D39" s="34">
        <v>1</v>
      </c>
      <c r="E39" s="64">
        <f t="shared" si="5"/>
        <v>0.5</v>
      </c>
      <c r="F39" s="65"/>
      <c r="G39" s="67">
        <v>8.0000763803358819</v>
      </c>
      <c r="H39" s="68">
        <v>0.99996180983205873</v>
      </c>
      <c r="I39" s="68">
        <v>8.0003819162648551</v>
      </c>
    </row>
    <row r="40" spans="3:9" ht="24.75" customHeight="1">
      <c r="C40" s="34">
        <v>0.6</v>
      </c>
      <c r="D40" s="34">
        <v>1</v>
      </c>
      <c r="E40" s="64">
        <f t="shared" si="5"/>
        <v>0.6</v>
      </c>
      <c r="F40" s="65"/>
      <c r="G40" s="67">
        <v>8.3333476799578783</v>
      </c>
      <c r="H40" s="68">
        <v>0.99999139202527154</v>
      </c>
      <c r="I40" s="68">
        <v>8.3334194138215825</v>
      </c>
    </row>
    <row r="41" spans="3:9" ht="24" customHeight="1">
      <c r="C41" s="34">
        <v>0.8</v>
      </c>
      <c r="D41" s="34">
        <v>1</v>
      </c>
      <c r="E41" s="64">
        <f t="shared" si="5"/>
        <v>0.8</v>
      </c>
      <c r="F41" s="65"/>
      <c r="G41" s="67">
        <v>8.7500009191344592</v>
      </c>
      <c r="H41" s="68">
        <v>0.99999926469243294</v>
      </c>
      <c r="I41" s="68">
        <v>8.7500073530810809</v>
      </c>
    </row>
    <row r="42" spans="3:9" ht="24.75" customHeight="1">
      <c r="C42" s="34">
        <v>1</v>
      </c>
      <c r="D42" s="34">
        <v>1</v>
      </c>
      <c r="E42" s="64">
        <f t="shared" si="5"/>
        <v>1</v>
      </c>
      <c r="F42" s="65"/>
      <c r="G42" s="67">
        <v>9.0000001013777133</v>
      </c>
      <c r="H42" s="68">
        <v>0.999999898622287</v>
      </c>
      <c r="I42" s="68">
        <v>9.0000010137772364</v>
      </c>
    </row>
    <row r="43" spans="3:9" ht="24.75" customHeight="1">
      <c r="C43" s="34">
        <v>5</v>
      </c>
      <c r="D43" s="34">
        <v>1</v>
      </c>
      <c r="E43" s="64">
        <f t="shared" si="5"/>
        <v>5</v>
      </c>
      <c r="F43" s="65"/>
      <c r="G43" s="67">
        <v>9.8000000000000043</v>
      </c>
      <c r="H43" s="68">
        <v>0.99999999999997691</v>
      </c>
      <c r="I43" s="68">
        <v>9.8000000000002139</v>
      </c>
    </row>
    <row r="44" spans="3:9" ht="23.25" customHeight="1">
      <c r="C44" s="34">
        <v>10</v>
      </c>
      <c r="D44" s="34">
        <v>1</v>
      </c>
      <c r="E44" s="64">
        <f t="shared" si="5"/>
        <v>10</v>
      </c>
      <c r="F44" s="65"/>
      <c r="G44" s="67">
        <v>9.9000000000000021</v>
      </c>
      <c r="H44" s="68">
        <v>1</v>
      </c>
      <c r="I44" s="68">
        <v>9.9000000000002135</v>
      </c>
    </row>
    <row r="45" spans="3:9" ht="24.75" customHeight="1">
      <c r="C45" s="34">
        <v>20</v>
      </c>
      <c r="D45" s="34">
        <v>1</v>
      </c>
      <c r="E45" s="64">
        <f t="shared" si="5"/>
        <v>20</v>
      </c>
      <c r="F45" s="65"/>
      <c r="G45" s="67">
        <v>9.9500000000000011</v>
      </c>
      <c r="H45" s="68">
        <v>1</v>
      </c>
      <c r="I45" s="68">
        <v>9.9500000000002125</v>
      </c>
    </row>
    <row r="46" spans="3:9">
      <c r="C46" s="50"/>
      <c r="D46" s="50"/>
      <c r="E46" s="50"/>
      <c r="F46" s="50"/>
      <c r="G46" s="50"/>
      <c r="H46" s="50"/>
      <c r="I46" s="50"/>
    </row>
    <row r="47" spans="3:9">
      <c r="F47" s="50"/>
      <c r="G47" s="69"/>
    </row>
  </sheetData>
  <mergeCells count="1">
    <mergeCell ref="B31:G31"/>
  </mergeCells>
  <printOptions headings="1" gridLines="1"/>
  <pageMargins left="0.31496062992125984" right="0.23622047244094491" top="0.35433070866141736" bottom="0.47244094488188981" header="0.31496062992125984" footer="0.19685039370078741"/>
  <pageSetup paperSize="9" scale="85" orientation="landscape" verticalDpi="0" r:id="rId1"/>
  <headerFooter>
    <oddFooter>&amp;L&amp;Z&amp;F&amp;R&amp;A&amp;P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P331"/>
  <sheetViews>
    <sheetView tabSelected="1" workbookViewId="0">
      <selection activeCell="D7" sqref="D7"/>
    </sheetView>
  </sheetViews>
  <sheetFormatPr defaultRowHeight="15"/>
  <cols>
    <col min="1" max="1" width="3.7109375" customWidth="1"/>
    <col min="2" max="2" width="35" customWidth="1"/>
    <col min="3" max="3" width="14.5703125" customWidth="1"/>
    <col min="4" max="4" width="11.85546875" customWidth="1"/>
    <col min="5" max="5" width="5.42578125" customWidth="1"/>
    <col min="6" max="6" width="3.7109375" customWidth="1"/>
    <col min="7" max="7" width="8.7109375" customWidth="1"/>
    <col min="8" max="8" width="7.42578125" customWidth="1"/>
    <col min="9" max="10" width="8.28515625" customWidth="1"/>
    <col min="11" max="11" width="14" style="25" customWidth="1"/>
    <col min="12" max="12" width="14.5703125" customWidth="1"/>
    <col min="13" max="13" width="9.28515625" customWidth="1"/>
    <col min="14" max="14" width="4.7109375" customWidth="1"/>
    <col min="16" max="16" width="13.42578125" style="21" customWidth="1"/>
  </cols>
  <sheetData>
    <row r="1" spans="2:16">
      <c r="B1" s="76" t="s">
        <v>63</v>
      </c>
      <c r="C1" s="24"/>
      <c r="D1" s="24"/>
      <c r="E1" s="24"/>
      <c r="F1" s="24"/>
      <c r="G1" s="24"/>
      <c r="H1" s="24"/>
      <c r="I1" s="24"/>
      <c r="J1" s="24"/>
    </row>
    <row r="2" spans="2:16">
      <c r="B2" s="26" t="s">
        <v>64</v>
      </c>
      <c r="C2" s="26"/>
      <c r="D2" s="26"/>
      <c r="E2" s="26"/>
      <c r="F2" s="26"/>
      <c r="H2" s="26"/>
    </row>
    <row r="3" spans="2:16">
      <c r="J3" s="17" t="s">
        <v>34</v>
      </c>
      <c r="M3" s="32" t="s">
        <v>43</v>
      </c>
    </row>
    <row r="4" spans="2:16">
      <c r="K4" s="71">
        <f>SUM(K6:K300)</f>
        <v>147.94573605338334</v>
      </c>
      <c r="L4" s="71">
        <f t="shared" ref="L4:M4" si="0">SUM(L6:L300)</f>
        <v>1.0000000000000002</v>
      </c>
      <c r="M4" s="71">
        <f t="shared" si="0"/>
        <v>69.416818718222103</v>
      </c>
      <c r="O4" s="50"/>
      <c r="P4" s="72"/>
    </row>
    <row r="5" spans="2:16">
      <c r="B5" s="27" t="s">
        <v>35</v>
      </c>
      <c r="C5" s="27" t="s">
        <v>36</v>
      </c>
      <c r="D5" s="27" t="s">
        <v>37</v>
      </c>
      <c r="E5" s="75" t="s">
        <v>65</v>
      </c>
      <c r="H5" s="28" t="s">
        <v>38</v>
      </c>
      <c r="I5" s="28" t="s">
        <v>61</v>
      </c>
      <c r="J5" s="28" t="s">
        <v>62</v>
      </c>
      <c r="K5" s="29" t="s">
        <v>40</v>
      </c>
      <c r="L5" s="30" t="s">
        <v>41</v>
      </c>
      <c r="M5" s="31" t="s">
        <v>42</v>
      </c>
      <c r="O5" s="73"/>
      <c r="P5" s="72"/>
    </row>
    <row r="6" spans="2:16">
      <c r="B6" s="34" t="s">
        <v>71</v>
      </c>
      <c r="C6" s="3" t="s">
        <v>66</v>
      </c>
      <c r="D6" s="33">
        <v>2</v>
      </c>
      <c r="E6">
        <f>M4/D9</f>
        <v>105.51356445169759</v>
      </c>
      <c r="H6" s="35">
        <v>0</v>
      </c>
      <c r="I6" s="36">
        <v>1</v>
      </c>
      <c r="J6" s="36">
        <v>1</v>
      </c>
      <c r="K6" s="37">
        <f>1</f>
        <v>1</v>
      </c>
      <c r="L6" s="38">
        <f>1/$K$4</f>
        <v>6.7592350187042193E-3</v>
      </c>
      <c r="M6" s="39">
        <f>L6*H6</f>
        <v>0</v>
      </c>
      <c r="O6" s="74"/>
      <c r="P6" s="72"/>
    </row>
    <row r="7" spans="2:16">
      <c r="B7" s="34" t="s">
        <v>72</v>
      </c>
      <c r="C7" s="70" t="s">
        <v>67</v>
      </c>
      <c r="D7" s="33">
        <v>1.52</v>
      </c>
      <c r="H7" s="35">
        <f>H6+1</f>
        <v>1</v>
      </c>
      <c r="I7" s="36">
        <f>I6</f>
        <v>1</v>
      </c>
      <c r="J7" s="36">
        <f>MIN(H7,$D$6)</f>
        <v>1</v>
      </c>
      <c r="K7" s="37">
        <f>K6*I6/J7*$D$11</f>
        <v>1.9736842105263159</v>
      </c>
      <c r="L7" s="42">
        <f>L6*I6/J7*$D$11</f>
        <v>1.3340595431653066E-2</v>
      </c>
      <c r="M7" s="39">
        <f t="shared" ref="M7:M11" si="1">L7*H7</f>
        <v>1.3340595431653066E-2</v>
      </c>
      <c r="O7" s="74"/>
      <c r="P7" s="72"/>
    </row>
    <row r="8" spans="2:16">
      <c r="B8" s="34" t="s">
        <v>50</v>
      </c>
      <c r="C8" s="3" t="s">
        <v>68</v>
      </c>
      <c r="D8" s="33">
        <v>3</v>
      </c>
      <c r="H8" s="35">
        <f t="shared" ref="H8:H19" si="2">H7+1</f>
        <v>2</v>
      </c>
      <c r="I8" s="36">
        <f>I7</f>
        <v>1</v>
      </c>
      <c r="J8" s="36">
        <f>MIN(H8,$D$6)</f>
        <v>2</v>
      </c>
      <c r="K8" s="37">
        <f>K7*I7/J25*$D$11</f>
        <v>1.9477146814404436</v>
      </c>
      <c r="L8" s="42">
        <f>L7*I7/J25*$D$11</f>
        <v>1.316506128123658E-2</v>
      </c>
      <c r="M8" s="39">
        <f t="shared" ref="M8:M71" si="3">L8*H8</f>
        <v>2.6330122562473159E-2</v>
      </c>
      <c r="O8" s="50"/>
      <c r="P8" s="72"/>
    </row>
    <row r="9" spans="2:16">
      <c r="B9" s="34" t="s">
        <v>52</v>
      </c>
      <c r="C9" s="15" t="s">
        <v>69</v>
      </c>
      <c r="D9" s="33">
        <f>1/D7</f>
        <v>0.65789473684210531</v>
      </c>
      <c r="H9" s="35">
        <f t="shared" si="2"/>
        <v>3</v>
      </c>
      <c r="I9" s="36">
        <f t="shared" ref="I9:I23" si="4">I8</f>
        <v>1</v>
      </c>
      <c r="J9" s="36">
        <f t="shared" ref="J9:J23" si="5">MIN(H9,$D$6)</f>
        <v>2</v>
      </c>
      <c r="K9" s="37">
        <f>K8*I25/J9*$D$11</f>
        <v>1.9220868566846483</v>
      </c>
      <c r="L9" s="42">
        <f>L8*I25/J9*$D$11</f>
        <v>1.2991836790693994E-2</v>
      </c>
      <c r="M9" s="39">
        <f t="shared" si="3"/>
        <v>3.8975510372081981E-2</v>
      </c>
      <c r="O9" s="50"/>
      <c r="P9" s="72"/>
    </row>
    <row r="10" spans="2:16">
      <c r="B10" s="34" t="s">
        <v>54</v>
      </c>
      <c r="C10" s="3" t="s">
        <v>70</v>
      </c>
      <c r="D10" s="33">
        <f>1/D8</f>
        <v>0.33333333333333331</v>
      </c>
      <c r="H10" s="35">
        <f t="shared" ref="H10:H68" si="6">H9+1</f>
        <v>4</v>
      </c>
      <c r="I10" s="36">
        <f t="shared" si="4"/>
        <v>1</v>
      </c>
      <c r="J10" s="36">
        <f t="shared" si="5"/>
        <v>2</v>
      </c>
      <c r="K10" s="37">
        <f t="shared" ref="K10:K68" si="7">K9*I9/J10*$D$11</f>
        <v>1.8967962401493241</v>
      </c>
      <c r="L10" s="42">
        <f t="shared" ref="L10:L68" si="8">L9*I9/J10*$D$11</f>
        <v>1.2820891569763812E-2</v>
      </c>
      <c r="M10" s="39">
        <f t="shared" ref="M10:M68" si="9">L10*H10</f>
        <v>5.1283566279055247E-2</v>
      </c>
    </row>
    <row r="11" spans="2:16">
      <c r="B11" s="44" t="s">
        <v>56</v>
      </c>
      <c r="C11" s="3" t="s">
        <v>57</v>
      </c>
      <c r="D11" s="33">
        <f>D9/D10</f>
        <v>1.9736842105263159</v>
      </c>
      <c r="E11">
        <f>D11/D6</f>
        <v>0.98684210526315796</v>
      </c>
      <c r="H11" s="35">
        <f t="shared" si="6"/>
        <v>5</v>
      </c>
      <c r="I11" s="36">
        <f t="shared" si="4"/>
        <v>1</v>
      </c>
      <c r="J11" s="36">
        <f t="shared" si="5"/>
        <v>2</v>
      </c>
      <c r="K11" s="37">
        <f t="shared" si="7"/>
        <v>1.8718383948842017</v>
      </c>
      <c r="L11" s="42">
        <f t="shared" si="8"/>
        <v>1.2652195628056395E-2</v>
      </c>
      <c r="M11" s="39">
        <f t="shared" si="9"/>
        <v>6.3260978140281976E-2</v>
      </c>
    </row>
    <row r="12" spans="2:16">
      <c r="H12" s="35">
        <f t="shared" si="6"/>
        <v>6</v>
      </c>
      <c r="I12" s="36">
        <f t="shared" si="4"/>
        <v>1</v>
      </c>
      <c r="J12" s="36">
        <f t="shared" si="5"/>
        <v>2</v>
      </c>
      <c r="K12" s="37">
        <f t="shared" si="7"/>
        <v>1.847208942319936</v>
      </c>
      <c r="L12" s="42">
        <f t="shared" si="8"/>
        <v>1.2485719369792496E-2</v>
      </c>
      <c r="M12" s="39">
        <f t="shared" si="9"/>
        <v>7.4914316218754981E-2</v>
      </c>
    </row>
    <row r="13" spans="2:16" ht="15.75" thickBot="1">
      <c r="H13" s="35">
        <f t="shared" si="6"/>
        <v>7</v>
      </c>
      <c r="I13" s="36">
        <f t="shared" si="4"/>
        <v>1</v>
      </c>
      <c r="J13" s="36">
        <f t="shared" si="5"/>
        <v>2</v>
      </c>
      <c r="K13" s="37">
        <f t="shared" si="7"/>
        <v>1.8229035614999369</v>
      </c>
      <c r="L13" s="42">
        <f t="shared" si="8"/>
        <v>1.2321433588611017E-2</v>
      </c>
      <c r="M13" s="39">
        <f t="shared" si="9"/>
        <v>8.6250035120277124E-2</v>
      </c>
    </row>
    <row r="14" spans="2:16">
      <c r="B14" s="45"/>
      <c r="C14" s="46"/>
      <c r="D14" s="47"/>
      <c r="E14" s="48"/>
      <c r="F14" s="49"/>
      <c r="G14" s="50"/>
      <c r="H14" s="35">
        <f t="shared" si="6"/>
        <v>8</v>
      </c>
      <c r="I14" s="36">
        <f t="shared" si="4"/>
        <v>1</v>
      </c>
      <c r="J14" s="36">
        <f t="shared" si="5"/>
        <v>2</v>
      </c>
      <c r="K14" s="37">
        <f t="shared" si="7"/>
        <v>1.7989179883223063</v>
      </c>
      <c r="L14" s="42">
        <f t="shared" si="8"/>
        <v>1.2159309462445084E-2</v>
      </c>
      <c r="M14" s="39">
        <f t="shared" si="9"/>
        <v>9.7274475699560672E-2</v>
      </c>
    </row>
    <row r="15" spans="2:16">
      <c r="B15" s="51"/>
      <c r="C15" s="50"/>
      <c r="D15" s="52"/>
      <c r="E15" s="50"/>
      <c r="F15" s="50"/>
      <c r="G15" s="50"/>
      <c r="H15" s="35">
        <f t="shared" si="6"/>
        <v>9</v>
      </c>
      <c r="I15" s="36">
        <f t="shared" si="4"/>
        <v>1</v>
      </c>
      <c r="J15" s="36">
        <f t="shared" si="5"/>
        <v>2</v>
      </c>
      <c r="K15" s="37">
        <f t="shared" si="7"/>
        <v>1.7752480147917498</v>
      </c>
      <c r="L15" s="42">
        <f t="shared" si="8"/>
        <v>1.1999318548465544E-2</v>
      </c>
      <c r="M15" s="39">
        <f t="shared" si="9"/>
        <v>0.1079938669361899</v>
      </c>
    </row>
    <row r="16" spans="2:16">
      <c r="B16" s="51"/>
      <c r="C16" s="50"/>
      <c r="D16" s="52"/>
      <c r="E16" s="50"/>
      <c r="F16" s="50"/>
      <c r="G16" s="50"/>
      <c r="H16" s="35">
        <f t="shared" si="6"/>
        <v>10</v>
      </c>
      <c r="I16" s="36">
        <f t="shared" si="4"/>
        <v>1</v>
      </c>
      <c r="J16" s="36">
        <f t="shared" si="5"/>
        <v>2</v>
      </c>
      <c r="K16" s="37">
        <f t="shared" si="7"/>
        <v>1.7518894882813321</v>
      </c>
      <c r="L16" s="42">
        <f t="shared" si="8"/>
        <v>1.1841432778090999E-2</v>
      </c>
      <c r="M16" s="39">
        <f t="shared" si="9"/>
        <v>0.11841432778090999</v>
      </c>
    </row>
    <row r="17" spans="2:13">
      <c r="B17" s="51"/>
      <c r="C17" s="50"/>
      <c r="D17" s="52"/>
      <c r="E17" s="50"/>
      <c r="F17" s="50"/>
      <c r="G17" s="50"/>
      <c r="H17" s="35">
        <f t="shared" si="6"/>
        <v>11</v>
      </c>
      <c r="I17" s="36">
        <f t="shared" si="4"/>
        <v>1</v>
      </c>
      <c r="J17" s="36">
        <f t="shared" si="5"/>
        <v>2</v>
      </c>
      <c r="K17" s="37">
        <f t="shared" si="7"/>
        <v>1.7288383108039462</v>
      </c>
      <c r="L17" s="42">
        <f t="shared" si="8"/>
        <v>1.1685624452063486E-2</v>
      </c>
      <c r="M17" s="39">
        <f t="shared" si="9"/>
        <v>0.12854186897269834</v>
      </c>
    </row>
    <row r="18" spans="2:13">
      <c r="B18" s="51"/>
      <c r="C18" s="50"/>
      <c r="D18" s="52"/>
      <c r="E18" s="50"/>
      <c r="F18" s="50"/>
      <c r="G18" s="50"/>
      <c r="H18" s="35">
        <f t="shared" si="6"/>
        <v>12</v>
      </c>
      <c r="I18" s="36">
        <f t="shared" si="4"/>
        <v>1</v>
      </c>
      <c r="J18" s="36">
        <f t="shared" si="5"/>
        <v>2</v>
      </c>
      <c r="K18" s="37">
        <f t="shared" si="7"/>
        <v>1.7060904382933682</v>
      </c>
      <c r="L18" s="42">
        <f t="shared" si="8"/>
        <v>1.1531866235588967E-2</v>
      </c>
      <c r="M18" s="39">
        <f t="shared" si="9"/>
        <v>0.1383823948270676</v>
      </c>
    </row>
    <row r="19" spans="2:13">
      <c r="B19" s="51"/>
      <c r="C19" s="50"/>
      <c r="D19" s="52"/>
      <c r="E19" s="50"/>
      <c r="F19" s="50"/>
      <c r="G19" s="50"/>
      <c r="H19" s="35">
        <f t="shared" si="6"/>
        <v>13</v>
      </c>
      <c r="I19" s="36">
        <f t="shared" si="4"/>
        <v>1</v>
      </c>
      <c r="J19" s="36">
        <f t="shared" si="5"/>
        <v>2</v>
      </c>
      <c r="K19" s="37">
        <f t="shared" si="7"/>
        <v>1.6836418798947712</v>
      </c>
      <c r="L19" s="42">
        <f t="shared" si="8"/>
        <v>1.1380131153541743E-2</v>
      </c>
      <c r="M19" s="39">
        <f t="shared" si="9"/>
        <v>0.14794170499604267</v>
      </c>
    </row>
    <row r="20" spans="2:13">
      <c r="B20" s="51"/>
      <c r="C20" s="50"/>
      <c r="D20" s="52"/>
      <c r="E20" s="50"/>
      <c r="F20" s="50"/>
      <c r="G20" s="50"/>
      <c r="H20" s="35">
        <f t="shared" si="6"/>
        <v>14</v>
      </c>
      <c r="I20" s="36">
        <f t="shared" si="4"/>
        <v>1</v>
      </c>
      <c r="J20" s="36">
        <f t="shared" si="5"/>
        <v>2</v>
      </c>
      <c r="K20" s="37">
        <f t="shared" si="7"/>
        <v>1.661488697264577</v>
      </c>
      <c r="L20" s="42">
        <f t="shared" si="8"/>
        <v>1.1230392585731984E-2</v>
      </c>
      <c r="M20" s="39">
        <f t="shared" si="9"/>
        <v>0.15722549620024778</v>
      </c>
    </row>
    <row r="21" spans="2:13">
      <c r="B21" s="51"/>
      <c r="C21" s="50"/>
      <c r="D21" s="52"/>
      <c r="E21" s="50"/>
      <c r="F21" s="50"/>
      <c r="G21" s="50"/>
      <c r="H21" s="35">
        <f t="shared" si="6"/>
        <v>15</v>
      </c>
      <c r="I21" s="36">
        <f t="shared" si="4"/>
        <v>1</v>
      </c>
      <c r="J21" s="36">
        <f t="shared" si="5"/>
        <v>2</v>
      </c>
      <c r="K21" s="37">
        <f t="shared" si="7"/>
        <v>1.6396270038795169</v>
      </c>
      <c r="L21" s="42">
        <f t="shared" si="8"/>
        <v>1.1082624262235512E-2</v>
      </c>
      <c r="M21" s="39">
        <f t="shared" si="9"/>
        <v>0.16623936393353267</v>
      </c>
    </row>
    <row r="22" spans="2:13">
      <c r="B22" s="51"/>
      <c r="C22" s="50"/>
      <c r="D22" s="52"/>
      <c r="E22" s="50"/>
      <c r="F22" s="50"/>
      <c r="G22" s="50"/>
      <c r="H22" s="35">
        <f t="shared" si="6"/>
        <v>16</v>
      </c>
      <c r="I22" s="36">
        <f t="shared" si="4"/>
        <v>1</v>
      </c>
      <c r="J22" s="36">
        <f t="shared" si="5"/>
        <v>2</v>
      </c>
      <c r="K22" s="37">
        <f t="shared" si="7"/>
        <v>1.6180529643547865</v>
      </c>
      <c r="L22" s="42">
        <f t="shared" si="8"/>
        <v>1.0936800258785045E-2</v>
      </c>
      <c r="M22" s="39">
        <f t="shared" si="9"/>
        <v>0.17498880414056073</v>
      </c>
    </row>
    <row r="23" spans="2:13">
      <c r="B23" s="51"/>
      <c r="C23" s="50"/>
      <c r="D23" s="52"/>
      <c r="E23" s="50"/>
      <c r="F23" s="50"/>
      <c r="G23" s="50"/>
      <c r="H23" s="35">
        <f t="shared" si="6"/>
        <v>17</v>
      </c>
      <c r="I23" s="36">
        <f t="shared" si="4"/>
        <v>1</v>
      </c>
      <c r="J23" s="36">
        <f t="shared" si="5"/>
        <v>2</v>
      </c>
      <c r="K23" s="37">
        <f t="shared" si="7"/>
        <v>1.596762793771171</v>
      </c>
      <c r="L23" s="42">
        <f t="shared" si="8"/>
        <v>1.0792894992222085E-2</v>
      </c>
      <c r="M23" s="39">
        <f t="shared" si="9"/>
        <v>0.18347921486777544</v>
      </c>
    </row>
    <row r="24" spans="2:13">
      <c r="B24" s="51"/>
      <c r="C24" s="50"/>
      <c r="D24" s="52"/>
      <c r="E24" s="50"/>
      <c r="F24" s="50"/>
      <c r="G24" s="50"/>
      <c r="H24" s="35">
        <f t="shared" ref="H24:H58" si="10">H23+1</f>
        <v>18</v>
      </c>
      <c r="I24" s="36">
        <f t="shared" ref="I24:I58" si="11">I23</f>
        <v>1</v>
      </c>
      <c r="J24" s="36">
        <f t="shared" ref="J24:J58" si="12">MIN(H24,$D$6)</f>
        <v>2</v>
      </c>
      <c r="K24" s="37">
        <f t="shared" ref="K24:K58" si="13">K23*I23/J24*$D$11</f>
        <v>1.5757527570110241</v>
      </c>
      <c r="L24" s="42">
        <f t="shared" si="8"/>
        <v>1.0650883216008638E-2</v>
      </c>
      <c r="M24" s="39">
        <f t="shared" si="9"/>
        <v>0.19171589788815549</v>
      </c>
    </row>
    <row r="25" spans="2:13">
      <c r="B25" s="51"/>
      <c r="C25" s="50"/>
      <c r="D25" s="52"/>
      <c r="E25" s="50"/>
      <c r="F25" s="50"/>
      <c r="G25" s="50"/>
      <c r="H25" s="35">
        <f t="shared" si="10"/>
        <v>19</v>
      </c>
      <c r="I25" s="36">
        <f t="shared" si="11"/>
        <v>1</v>
      </c>
      <c r="J25" s="36">
        <f t="shared" si="12"/>
        <v>2</v>
      </c>
      <c r="K25" s="37">
        <f t="shared" ref="K25:K88" si="14">K24*I24/J25*$D$11</f>
        <v>1.5550191681029844</v>
      </c>
      <c r="L25" s="42">
        <f t="shared" ref="L25:L88" si="15">L24*I24/J25*$D$11</f>
        <v>1.0510740015797999E-2</v>
      </c>
      <c r="M25" s="39">
        <f t="shared" ref="M25:M88" si="16">L25*H25</f>
        <v>0.199704060300162</v>
      </c>
    </row>
    <row r="26" spans="2:13">
      <c r="B26" s="51"/>
      <c r="C26" s="50"/>
      <c r="D26" s="52"/>
      <c r="E26" s="50"/>
      <c r="F26" s="50"/>
      <c r="G26" s="50"/>
      <c r="H26" s="35">
        <f t="shared" si="10"/>
        <v>20</v>
      </c>
      <c r="I26" s="36">
        <f t="shared" si="11"/>
        <v>1</v>
      </c>
      <c r="J26" s="36">
        <f t="shared" si="12"/>
        <v>2</v>
      </c>
      <c r="K26" s="37">
        <f t="shared" si="14"/>
        <v>1.5345583895753137</v>
      </c>
      <c r="L26" s="42">
        <f t="shared" si="15"/>
        <v>1.0372440805063816E-2</v>
      </c>
      <c r="M26" s="39">
        <f t="shared" si="16"/>
        <v>0.20744881610127633</v>
      </c>
    </row>
    <row r="27" spans="2:13" ht="15.75" thickBot="1">
      <c r="B27" s="57"/>
      <c r="C27" s="58"/>
      <c r="D27" s="59"/>
      <c r="E27" s="50"/>
      <c r="F27" s="50"/>
      <c r="G27" s="50"/>
      <c r="H27" s="35">
        <f t="shared" si="10"/>
        <v>21</v>
      </c>
      <c r="I27" s="36">
        <f t="shared" si="11"/>
        <v>1</v>
      </c>
      <c r="J27" s="36">
        <f t="shared" si="12"/>
        <v>2</v>
      </c>
      <c r="K27" s="37">
        <f t="shared" si="14"/>
        <v>1.5143668318177439</v>
      </c>
      <c r="L27" s="42">
        <f t="shared" si="15"/>
        <v>1.0235961320786661E-2</v>
      </c>
      <c r="M27" s="39">
        <f t="shared" si="16"/>
        <v>0.21495518773651989</v>
      </c>
    </row>
    <row r="28" spans="2:13">
      <c r="E28" s="50"/>
      <c r="F28" s="50"/>
      <c r="G28" s="50"/>
      <c r="H28" s="35">
        <f t="shared" si="10"/>
        <v>22</v>
      </c>
      <c r="I28" s="36">
        <f t="shared" si="11"/>
        <v>1</v>
      </c>
      <c r="J28" s="36">
        <f t="shared" si="12"/>
        <v>2</v>
      </c>
      <c r="K28" s="37">
        <f t="shared" si="14"/>
        <v>1.494440952451721</v>
      </c>
      <c r="L28" s="42">
        <f t="shared" si="15"/>
        <v>1.0101277619197364E-2</v>
      </c>
      <c r="M28" s="39">
        <f t="shared" si="16"/>
        <v>0.22222810762234202</v>
      </c>
    </row>
    <row r="29" spans="2:13">
      <c r="H29" s="35">
        <f t="shared" si="10"/>
        <v>23</v>
      </c>
      <c r="I29" s="36">
        <f t="shared" si="11"/>
        <v>1</v>
      </c>
      <c r="J29" s="36">
        <f t="shared" si="12"/>
        <v>2</v>
      </c>
      <c r="K29" s="37">
        <f t="shared" si="14"/>
        <v>1.4747772557089354</v>
      </c>
      <c r="L29" s="42">
        <f t="shared" si="15"/>
        <v>9.9683660715763466E-3</v>
      </c>
      <c r="M29" s="39">
        <f t="shared" si="16"/>
        <v>0.22927241964625597</v>
      </c>
    </row>
    <row r="30" spans="2:13">
      <c r="H30" s="35">
        <f t="shared" si="10"/>
        <v>24</v>
      </c>
      <c r="I30" s="36">
        <f t="shared" si="11"/>
        <v>1</v>
      </c>
      <c r="J30" s="36">
        <f t="shared" si="12"/>
        <v>2</v>
      </c>
      <c r="K30" s="37">
        <f t="shared" si="14"/>
        <v>1.4553722918180285</v>
      </c>
      <c r="L30" s="42">
        <f t="shared" si="15"/>
        <v>9.8372033601082376E-3</v>
      </c>
      <c r="M30" s="39">
        <f t="shared" si="16"/>
        <v>0.2360928806425977</v>
      </c>
    </row>
    <row r="31" spans="2:13">
      <c r="H31" s="35">
        <f t="shared" si="10"/>
        <v>25</v>
      </c>
      <c r="I31" s="36">
        <f t="shared" si="11"/>
        <v>1</v>
      </c>
      <c r="J31" s="36">
        <f t="shared" si="12"/>
        <v>2</v>
      </c>
      <c r="K31" s="37">
        <f t="shared" si="14"/>
        <v>1.4362226563993703</v>
      </c>
      <c r="L31" s="42">
        <f t="shared" si="15"/>
        <v>9.7077664737910251E-3</v>
      </c>
      <c r="M31" s="39">
        <f t="shared" si="16"/>
        <v>0.24269416184477563</v>
      </c>
    </row>
    <row r="32" spans="2:13">
      <c r="H32" s="35">
        <f t="shared" si="10"/>
        <v>26</v>
      </c>
      <c r="I32" s="36">
        <f t="shared" si="11"/>
        <v>1</v>
      </c>
      <c r="J32" s="36">
        <f t="shared" si="12"/>
        <v>2</v>
      </c>
      <c r="K32" s="37">
        <f t="shared" si="14"/>
        <v>1.4173249898677998</v>
      </c>
      <c r="L32" s="42">
        <f t="shared" si="15"/>
        <v>9.5800327043990378E-3</v>
      </c>
      <c r="M32" s="39">
        <f t="shared" si="16"/>
        <v>0.24908085031437499</v>
      </c>
    </row>
    <row r="33" spans="8:13">
      <c r="H33" s="35">
        <f t="shared" si="10"/>
        <v>27</v>
      </c>
      <c r="I33" s="36">
        <f t="shared" si="11"/>
        <v>1</v>
      </c>
      <c r="J33" s="36">
        <f t="shared" si="12"/>
        <v>2</v>
      </c>
      <c r="K33" s="37">
        <f t="shared" si="14"/>
        <v>1.3986759768432235</v>
      </c>
      <c r="L33" s="42">
        <f t="shared" si="15"/>
        <v>9.4539796424990517E-3</v>
      </c>
      <c r="M33" s="39">
        <f t="shared" si="16"/>
        <v>0.25525745034747438</v>
      </c>
    </row>
    <row r="34" spans="8:13">
      <c r="H34" s="35">
        <f t="shared" si="10"/>
        <v>28</v>
      </c>
      <c r="I34" s="36">
        <f t="shared" si="11"/>
        <v>1</v>
      </c>
      <c r="J34" s="36">
        <f t="shared" si="12"/>
        <v>2</v>
      </c>
      <c r="K34" s="37">
        <f t="shared" si="14"/>
        <v>1.3802723455689707</v>
      </c>
      <c r="L34" s="42">
        <f t="shared" si="15"/>
        <v>9.3295851735188014E-3</v>
      </c>
      <c r="M34" s="39">
        <f t="shared" si="16"/>
        <v>0.26122838485852645</v>
      </c>
    </row>
    <row r="35" spans="8:13">
      <c r="H35" s="35">
        <f t="shared" si="10"/>
        <v>29</v>
      </c>
      <c r="I35" s="36">
        <f t="shared" si="11"/>
        <v>1</v>
      </c>
      <c r="J35" s="36">
        <f t="shared" si="12"/>
        <v>2</v>
      </c>
      <c r="K35" s="37">
        <f t="shared" si="14"/>
        <v>1.3621108673378002</v>
      </c>
      <c r="L35" s="42">
        <f t="shared" si="15"/>
        <v>9.2068274738672396E-3</v>
      </c>
      <c r="M35" s="39">
        <f t="shared" si="16"/>
        <v>0.26699799674214997</v>
      </c>
    </row>
    <row r="36" spans="8:13">
      <c r="H36" s="35">
        <f t="shared" si="10"/>
        <v>30</v>
      </c>
      <c r="I36" s="36">
        <f t="shared" si="11"/>
        <v>1</v>
      </c>
      <c r="J36" s="36">
        <f t="shared" si="12"/>
        <v>2</v>
      </c>
      <c r="K36" s="37">
        <f t="shared" si="14"/>
        <v>1.3441883559254608</v>
      </c>
      <c r="L36" s="42">
        <f t="shared" si="15"/>
        <v>9.0856850071058294E-3</v>
      </c>
      <c r="M36" s="39">
        <f t="shared" si="16"/>
        <v>0.27257055021317489</v>
      </c>
    </row>
    <row r="37" spans="8:13">
      <c r="H37" s="35">
        <f t="shared" si="10"/>
        <v>31</v>
      </c>
      <c r="I37" s="36">
        <f t="shared" si="11"/>
        <v>1</v>
      </c>
      <c r="J37" s="36">
        <f t="shared" si="12"/>
        <v>2</v>
      </c>
      <c r="K37" s="37">
        <f t="shared" si="14"/>
        <v>1.3265016670317049</v>
      </c>
      <c r="L37" s="42">
        <f t="shared" si="15"/>
        <v>8.9661365201702276E-3</v>
      </c>
      <c r="M37" s="39">
        <f t="shared" si="16"/>
        <v>0.27795023212527703</v>
      </c>
    </row>
    <row r="38" spans="8:13">
      <c r="H38" s="35">
        <f t="shared" si="10"/>
        <v>32</v>
      </c>
      <c r="I38" s="36">
        <f t="shared" si="11"/>
        <v>1</v>
      </c>
      <c r="J38" s="36">
        <f t="shared" si="12"/>
        <v>2</v>
      </c>
      <c r="K38" s="37">
        <f t="shared" si="14"/>
        <v>1.3090476977286563</v>
      </c>
      <c r="L38" s="42">
        <f t="shared" si="15"/>
        <v>8.8481610396416721E-3</v>
      </c>
      <c r="M38" s="39">
        <f t="shared" si="16"/>
        <v>0.28314115326853351</v>
      </c>
    </row>
    <row r="39" spans="8:13">
      <c r="H39" s="35">
        <f t="shared" si="10"/>
        <v>33</v>
      </c>
      <c r="I39" s="36">
        <f t="shared" si="11"/>
        <v>1</v>
      </c>
      <c r="J39" s="36">
        <f t="shared" si="12"/>
        <v>2</v>
      </c>
      <c r="K39" s="37">
        <f t="shared" si="14"/>
        <v>1.2918233859164372</v>
      </c>
      <c r="L39" s="42">
        <f t="shared" si="15"/>
        <v>8.7317378680674407E-3</v>
      </c>
      <c r="M39" s="39">
        <f t="shared" si="16"/>
        <v>0.28814734964622557</v>
      </c>
    </row>
    <row r="40" spans="8:13">
      <c r="H40" s="35">
        <f t="shared" si="10"/>
        <v>34</v>
      </c>
      <c r="I40" s="36">
        <f t="shared" si="11"/>
        <v>1</v>
      </c>
      <c r="J40" s="36">
        <f t="shared" si="12"/>
        <v>2</v>
      </c>
      <c r="K40" s="37">
        <f t="shared" si="14"/>
        <v>1.2748257097859579</v>
      </c>
      <c r="L40" s="42">
        <f t="shared" si="15"/>
        <v>8.6168465803297123E-3</v>
      </c>
      <c r="M40" s="39">
        <f t="shared" si="16"/>
        <v>0.29297278373121022</v>
      </c>
    </row>
    <row r="41" spans="8:13">
      <c r="H41" s="35">
        <f t="shared" si="10"/>
        <v>35</v>
      </c>
      <c r="I41" s="36">
        <f t="shared" si="11"/>
        <v>1</v>
      </c>
      <c r="J41" s="36">
        <f t="shared" si="12"/>
        <v>2</v>
      </c>
      <c r="K41" s="37">
        <f t="shared" si="14"/>
        <v>1.2580516872887744</v>
      </c>
      <c r="L41" s="42">
        <f t="shared" si="15"/>
        <v>8.5034670200622164E-3</v>
      </c>
      <c r="M41" s="39">
        <f t="shared" si="16"/>
        <v>0.29762134570217758</v>
      </c>
    </row>
    <row r="42" spans="8:13">
      <c r="H42" s="35">
        <f t="shared" si="10"/>
        <v>36</v>
      </c>
      <c r="I42" s="36">
        <f t="shared" si="11"/>
        <v>1</v>
      </c>
      <c r="J42" s="36">
        <f t="shared" si="12"/>
        <v>2</v>
      </c>
      <c r="K42" s="37">
        <f t="shared" si="14"/>
        <v>1.2414983756139222</v>
      </c>
      <c r="L42" s="42">
        <f t="shared" si="15"/>
        <v>8.3915792961140306E-3</v>
      </c>
      <c r="M42" s="39">
        <f t="shared" si="16"/>
        <v>0.30209685466010511</v>
      </c>
    </row>
    <row r="43" spans="8:13">
      <c r="H43" s="35">
        <f t="shared" si="10"/>
        <v>37</v>
      </c>
      <c r="I43" s="36">
        <f t="shared" si="11"/>
        <v>1</v>
      </c>
      <c r="J43" s="36">
        <f t="shared" si="12"/>
        <v>2</v>
      </c>
      <c r="K43" s="37">
        <f t="shared" si="14"/>
        <v>1.2251628706716338</v>
      </c>
      <c r="L43" s="42">
        <f t="shared" si="15"/>
        <v>8.2811637790598993E-3</v>
      </c>
      <c r="M43" s="39">
        <f t="shared" si="16"/>
        <v>0.30640305982521626</v>
      </c>
    </row>
    <row r="44" spans="8:13">
      <c r="H44" s="35">
        <f t="shared" si="10"/>
        <v>38</v>
      </c>
      <c r="I44" s="36">
        <f t="shared" si="11"/>
        <v>1</v>
      </c>
      <c r="J44" s="36">
        <f t="shared" si="12"/>
        <v>2</v>
      </c>
      <c r="K44" s="37">
        <f t="shared" si="14"/>
        <v>1.2090423065838491</v>
      </c>
      <c r="L44" s="42">
        <f t="shared" si="15"/>
        <v>8.1722010977564805E-3</v>
      </c>
      <c r="M44" s="39">
        <f t="shared" si="16"/>
        <v>0.31054364171474624</v>
      </c>
    </row>
    <row r="45" spans="8:13">
      <c r="H45" s="35">
        <f t="shared" si="10"/>
        <v>39</v>
      </c>
      <c r="I45" s="36">
        <f t="shared" si="11"/>
        <v>1</v>
      </c>
      <c r="J45" s="36">
        <f t="shared" si="12"/>
        <v>2</v>
      </c>
      <c r="K45" s="37">
        <f t="shared" si="14"/>
        <v>1.1931338551814301</v>
      </c>
      <c r="L45" s="42">
        <f t="shared" si="15"/>
        <v>8.0646721359438952E-3</v>
      </c>
      <c r="M45" s="39">
        <f t="shared" si="16"/>
        <v>0.3145222133018119</v>
      </c>
    </row>
    <row r="46" spans="8:13">
      <c r="H46" s="35">
        <f t="shared" si="10"/>
        <v>40</v>
      </c>
      <c r="I46" s="36">
        <f t="shared" si="11"/>
        <v>1</v>
      </c>
      <c r="J46" s="36">
        <f t="shared" si="12"/>
        <v>2</v>
      </c>
      <c r="K46" s="37">
        <f t="shared" si="14"/>
        <v>1.1774347255079902</v>
      </c>
      <c r="L46" s="42">
        <f t="shared" si="15"/>
        <v>7.9585580288920026E-3</v>
      </c>
      <c r="M46" s="39">
        <f t="shared" si="16"/>
        <v>0.31834232115568012</v>
      </c>
    </row>
    <row r="47" spans="8:13">
      <c r="H47" s="35">
        <f t="shared" si="10"/>
        <v>41</v>
      </c>
      <c r="I47" s="36">
        <f t="shared" si="11"/>
        <v>1</v>
      </c>
      <c r="J47" s="36">
        <f t="shared" si="12"/>
        <v>2</v>
      </c>
      <c r="K47" s="37">
        <f t="shared" si="14"/>
        <v>1.1619421633302536</v>
      </c>
      <c r="L47" s="42">
        <f t="shared" si="15"/>
        <v>7.8538401600907921E-3</v>
      </c>
      <c r="M47" s="39">
        <f t="shared" si="16"/>
        <v>0.32200744656372249</v>
      </c>
    </row>
    <row r="48" spans="8:13">
      <c r="H48" s="35">
        <f t="shared" si="10"/>
        <v>42</v>
      </c>
      <c r="I48" s="36">
        <f t="shared" si="11"/>
        <v>1</v>
      </c>
      <c r="J48" s="36">
        <f t="shared" si="12"/>
        <v>2</v>
      </c>
      <c r="K48" s="37">
        <f t="shared" si="14"/>
        <v>1.1466534506548556</v>
      </c>
      <c r="L48" s="42">
        <f t="shared" si="15"/>
        <v>7.7505001579843353E-3</v>
      </c>
      <c r="M48" s="39">
        <f t="shared" si="16"/>
        <v>0.32552100663534206</v>
      </c>
    </row>
    <row r="49" spans="8:13">
      <c r="H49" s="35">
        <f t="shared" si="10"/>
        <v>43</v>
      </c>
      <c r="I49" s="36">
        <f t="shared" si="11"/>
        <v>1</v>
      </c>
      <c r="J49" s="36">
        <f t="shared" si="12"/>
        <v>2</v>
      </c>
      <c r="K49" s="37">
        <f t="shared" si="14"/>
        <v>1.1315659052515024</v>
      </c>
      <c r="L49" s="42">
        <f t="shared" si="15"/>
        <v>7.6485198927476999E-3</v>
      </c>
      <c r="M49" s="39">
        <f t="shared" si="16"/>
        <v>0.32888635538815109</v>
      </c>
    </row>
    <row r="50" spans="8:13">
      <c r="H50" s="35">
        <f t="shared" si="10"/>
        <v>44</v>
      </c>
      <c r="I50" s="36">
        <f t="shared" si="11"/>
        <v>1</v>
      </c>
      <c r="J50" s="36">
        <f t="shared" si="12"/>
        <v>2</v>
      </c>
      <c r="K50" s="37">
        <f t="shared" si="14"/>
        <v>1.1166768801824036</v>
      </c>
      <c r="L50" s="42">
        <f t="shared" si="15"/>
        <v>7.5478814731062835E-3</v>
      </c>
      <c r="M50" s="39">
        <f t="shared" si="16"/>
        <v>0.33210678481667649</v>
      </c>
    </row>
    <row r="51" spans="8:13">
      <c r="H51" s="35">
        <f t="shared" si="10"/>
        <v>45</v>
      </c>
      <c r="I51" s="36">
        <f t="shared" si="11"/>
        <v>1</v>
      </c>
      <c r="J51" s="36">
        <f t="shared" si="12"/>
        <v>2</v>
      </c>
      <c r="K51" s="37">
        <f t="shared" si="14"/>
        <v>1.1019837633378984</v>
      </c>
      <c r="L51" s="42">
        <f t="shared" si="15"/>
        <v>7.4485672431969909E-3</v>
      </c>
      <c r="M51" s="39">
        <f t="shared" si="16"/>
        <v>0.33518552594386458</v>
      </c>
    </row>
    <row r="52" spans="8:13">
      <c r="H52" s="35">
        <f t="shared" si="10"/>
        <v>46</v>
      </c>
      <c r="I52" s="36">
        <f t="shared" si="11"/>
        <v>1</v>
      </c>
      <c r="J52" s="36">
        <f t="shared" si="12"/>
        <v>2</v>
      </c>
      <c r="K52" s="37">
        <f t="shared" si="14"/>
        <v>1.0874839769781892</v>
      </c>
      <c r="L52" s="42">
        <f t="shared" si="15"/>
        <v>7.350559779470715E-3</v>
      </c>
      <c r="M52" s="39">
        <f t="shared" si="16"/>
        <v>0.33812574985565291</v>
      </c>
    </row>
    <row r="53" spans="8:13">
      <c r="H53" s="35">
        <f t="shared" si="10"/>
        <v>47</v>
      </c>
      <c r="I53" s="36">
        <f t="shared" si="11"/>
        <v>1</v>
      </c>
      <c r="J53" s="36">
        <f t="shared" si="12"/>
        <v>2</v>
      </c>
      <c r="K53" s="37">
        <f t="shared" si="14"/>
        <v>1.0731749772811079</v>
      </c>
      <c r="L53" s="42">
        <f t="shared" si="15"/>
        <v>7.2538418876355749E-3</v>
      </c>
      <c r="M53" s="39">
        <f t="shared" si="16"/>
        <v>0.34093056871887201</v>
      </c>
    </row>
    <row r="54" spans="8:13">
      <c r="H54" s="35">
        <f t="shared" si="10"/>
        <v>48</v>
      </c>
      <c r="I54" s="36">
        <f t="shared" si="11"/>
        <v>1</v>
      </c>
      <c r="J54" s="36">
        <f t="shared" si="12"/>
        <v>2</v>
      </c>
      <c r="K54" s="37">
        <f t="shared" si="14"/>
        <v>1.0590542538958303</v>
      </c>
      <c r="L54" s="42">
        <f t="shared" si="15"/>
        <v>7.1583965996403704E-3</v>
      </c>
      <c r="M54" s="39">
        <f t="shared" si="16"/>
        <v>0.34360303678273779</v>
      </c>
    </row>
    <row r="55" spans="8:13">
      <c r="H55" s="35">
        <f t="shared" si="10"/>
        <v>49</v>
      </c>
      <c r="I55" s="36">
        <f t="shared" si="11"/>
        <v>1</v>
      </c>
      <c r="J55" s="36">
        <f t="shared" si="12"/>
        <v>2</v>
      </c>
      <c r="K55" s="37">
        <f t="shared" si="14"/>
        <v>1.0451193295024641</v>
      </c>
      <c r="L55" s="42">
        <f t="shared" si="15"/>
        <v>7.064207170697734E-3</v>
      </c>
      <c r="M55" s="39">
        <f t="shared" si="16"/>
        <v>0.34614615136418897</v>
      </c>
    </row>
    <row r="56" spans="8:13">
      <c r="H56" s="35">
        <f t="shared" si="10"/>
        <v>50</v>
      </c>
      <c r="I56" s="36">
        <f t="shared" si="11"/>
        <v>1</v>
      </c>
      <c r="J56" s="36">
        <f t="shared" si="12"/>
        <v>2</v>
      </c>
      <c r="K56" s="37">
        <f t="shared" si="14"/>
        <v>1.0313677593774317</v>
      </c>
      <c r="L56" s="42">
        <f t="shared" si="15"/>
        <v>6.9712570763464489E-3</v>
      </c>
      <c r="M56" s="39">
        <f t="shared" si="16"/>
        <v>0.34856285381732244</v>
      </c>
    </row>
    <row r="57" spans="8:13">
      <c r="H57" s="35">
        <f t="shared" si="10"/>
        <v>51</v>
      </c>
      <c r="I57" s="36">
        <f t="shared" si="11"/>
        <v>1</v>
      </c>
      <c r="J57" s="36">
        <f t="shared" si="12"/>
        <v>2</v>
      </c>
      <c r="K57" s="37">
        <f t="shared" si="14"/>
        <v>1.0177971309645708</v>
      </c>
      <c r="L57" s="42">
        <f t="shared" si="15"/>
        <v>6.879530009552417E-3</v>
      </c>
      <c r="M57" s="39">
        <f t="shared" si="16"/>
        <v>0.35085603048717329</v>
      </c>
    </row>
    <row r="58" spans="8:13">
      <c r="H58" s="35">
        <f t="shared" si="10"/>
        <v>52</v>
      </c>
      <c r="I58" s="36">
        <f t="shared" si="11"/>
        <v>1</v>
      </c>
      <c r="J58" s="36">
        <f t="shared" si="12"/>
        <v>2</v>
      </c>
      <c r="K58" s="37">
        <f t="shared" si="14"/>
        <v>1.0044050634518791</v>
      </c>
      <c r="L58" s="42">
        <f t="shared" si="15"/>
        <v>6.7890098778477801E-3</v>
      </c>
      <c r="M58" s="39">
        <f t="shared" si="16"/>
        <v>0.35302851364808457</v>
      </c>
    </row>
    <row r="59" spans="8:13">
      <c r="H59" s="35">
        <f t="shared" ref="H59:H103" si="17">H58+1</f>
        <v>53</v>
      </c>
      <c r="I59" s="36">
        <f t="shared" ref="I59:I103" si="18">I58</f>
        <v>1</v>
      </c>
      <c r="J59" s="36">
        <f t="shared" ref="J59:J103" si="19">MIN(H59,$D$6)</f>
        <v>2</v>
      </c>
      <c r="K59" s="37">
        <f t="shared" si="14"/>
        <v>0.99118920735382809</v>
      </c>
      <c r="L59" s="42">
        <f t="shared" si="15"/>
        <v>6.6996808005076779E-3</v>
      </c>
      <c r="M59" s="39">
        <f t="shared" si="16"/>
        <v>0.35508308242690695</v>
      </c>
    </row>
    <row r="60" spans="8:13">
      <c r="H60" s="35">
        <f t="shared" si="17"/>
        <v>54</v>
      </c>
      <c r="I60" s="36">
        <f t="shared" si="18"/>
        <v>1</v>
      </c>
      <c r="J60" s="36">
        <f t="shared" si="19"/>
        <v>2</v>
      </c>
      <c r="K60" s="37">
        <f t="shared" si="14"/>
        <v>0.97814724409917253</v>
      </c>
      <c r="L60" s="42">
        <f t="shared" si="15"/>
        <v>6.611527105764156E-3</v>
      </c>
      <c r="M60" s="39">
        <f t="shared" si="16"/>
        <v>0.35702246371126445</v>
      </c>
    </row>
    <row r="61" spans="8:13">
      <c r="H61" s="35">
        <f t="shared" si="17"/>
        <v>55</v>
      </c>
      <c r="I61" s="36">
        <f t="shared" si="18"/>
        <v>1</v>
      </c>
      <c r="J61" s="36">
        <f t="shared" si="19"/>
        <v>2</v>
      </c>
      <c r="K61" s="37">
        <f t="shared" si="14"/>
        <v>0.96527688562418346</v>
      </c>
      <c r="L61" s="42">
        <f t="shared" si="15"/>
        <v>6.5245333280567336E-3</v>
      </c>
      <c r="M61" s="39">
        <f t="shared" si="16"/>
        <v>0.35884933304312033</v>
      </c>
    </row>
    <row r="62" spans="8:13">
      <c r="H62" s="35">
        <f t="shared" si="17"/>
        <v>56</v>
      </c>
      <c r="I62" s="36">
        <f t="shared" si="18"/>
        <v>1</v>
      </c>
      <c r="J62" s="36">
        <f t="shared" si="19"/>
        <v>2</v>
      </c>
      <c r="K62" s="37">
        <f t="shared" si="14"/>
        <v>0.95257587397123378</v>
      </c>
      <c r="L62" s="42">
        <f t="shared" si="15"/>
        <v>6.4386842053191454E-3</v>
      </c>
      <c r="M62" s="39">
        <f t="shared" si="16"/>
        <v>0.36056631549787216</v>
      </c>
    </row>
    <row r="63" spans="8:13">
      <c r="H63" s="35">
        <f t="shared" si="17"/>
        <v>57</v>
      </c>
      <c r="I63" s="36">
        <f t="shared" si="18"/>
        <v>1</v>
      </c>
      <c r="J63" s="36">
        <f t="shared" si="19"/>
        <v>2</v>
      </c>
      <c r="K63" s="37">
        <f t="shared" si="14"/>
        <v>0.940041980892665</v>
      </c>
      <c r="L63" s="42">
        <f t="shared" si="15"/>
        <v>6.353964676301789E-3</v>
      </c>
      <c r="M63" s="39">
        <f t="shared" si="16"/>
        <v>0.36217598654920197</v>
      </c>
    </row>
    <row r="64" spans="8:13">
      <c r="H64" s="35">
        <f t="shared" si="17"/>
        <v>58</v>
      </c>
      <c r="I64" s="36">
        <f t="shared" si="18"/>
        <v>1</v>
      </c>
      <c r="J64" s="36">
        <f t="shared" si="19"/>
        <v>2</v>
      </c>
      <c r="K64" s="37">
        <f t="shared" si="14"/>
        <v>0.92767300745986681</v>
      </c>
      <c r="L64" s="42">
        <f t="shared" si="15"/>
        <v>6.2703598779293972E-3</v>
      </c>
      <c r="M64" s="39">
        <f t="shared" si="16"/>
        <v>0.36368087291990503</v>
      </c>
    </row>
    <row r="65" spans="8:13">
      <c r="H65" s="35">
        <f t="shared" si="17"/>
        <v>59</v>
      </c>
      <c r="I65" s="36">
        <f t="shared" si="18"/>
        <v>1</v>
      </c>
      <c r="J65" s="36">
        <f t="shared" si="19"/>
        <v>2</v>
      </c>
      <c r="K65" s="37">
        <f t="shared" si="14"/>
        <v>0.91546678367750023</v>
      </c>
      <c r="L65" s="42">
        <f t="shared" si="15"/>
        <v>6.1878551426934846E-3</v>
      </c>
      <c r="M65" s="39">
        <f t="shared" si="16"/>
        <v>0.36508345341891557</v>
      </c>
    </row>
    <row r="66" spans="8:13">
      <c r="H66" s="35">
        <f t="shared" si="17"/>
        <v>60</v>
      </c>
      <c r="I66" s="36">
        <f t="shared" si="18"/>
        <v>1</v>
      </c>
      <c r="J66" s="36">
        <f t="shared" si="19"/>
        <v>2</v>
      </c>
      <c r="K66" s="37">
        <f t="shared" si="14"/>
        <v>0.90342116810279638</v>
      </c>
      <c r="L66" s="42">
        <f t="shared" si="15"/>
        <v>6.1064359960790971E-3</v>
      </c>
      <c r="M66" s="39">
        <f t="shared" si="16"/>
        <v>0.36638615976474581</v>
      </c>
    </row>
    <row r="67" spans="8:13">
      <c r="H67" s="35">
        <f t="shared" si="17"/>
        <v>61</v>
      </c>
      <c r="I67" s="36">
        <f t="shared" si="18"/>
        <v>1</v>
      </c>
      <c r="J67" s="36">
        <f t="shared" si="19"/>
        <v>2</v>
      </c>
      <c r="K67" s="37">
        <f t="shared" si="14"/>
        <v>0.89153404746986487</v>
      </c>
      <c r="L67" s="42">
        <f t="shared" si="15"/>
        <v>6.026088154025425E-3</v>
      </c>
      <c r="M67" s="39">
        <f t="shared" si="16"/>
        <v>0.36759137739555092</v>
      </c>
    </row>
    <row r="68" spans="8:13">
      <c r="H68" s="35">
        <f t="shared" si="17"/>
        <v>62</v>
      </c>
      <c r="I68" s="36">
        <f t="shared" si="18"/>
        <v>1</v>
      </c>
      <c r="J68" s="36">
        <f t="shared" si="19"/>
        <v>2</v>
      </c>
      <c r="K68" s="37">
        <f t="shared" si="14"/>
        <v>0.87980333631894569</v>
      </c>
      <c r="L68" s="42">
        <f t="shared" si="15"/>
        <v>5.9467975204198281E-3</v>
      </c>
      <c r="M68" s="39">
        <f t="shared" si="16"/>
        <v>0.36870144626602935</v>
      </c>
    </row>
    <row r="69" spans="8:13">
      <c r="H69" s="35">
        <f t="shared" si="17"/>
        <v>63</v>
      </c>
      <c r="I69" s="36">
        <f t="shared" si="18"/>
        <v>1</v>
      </c>
      <c r="J69" s="36">
        <f t="shared" si="19"/>
        <v>2</v>
      </c>
      <c r="K69" s="37">
        <f t="shared" si="14"/>
        <v>0.8682269766305386</v>
      </c>
      <c r="L69" s="42">
        <f t="shared" si="15"/>
        <v>5.8685501846248303E-3</v>
      </c>
      <c r="M69" s="39">
        <f t="shared" si="16"/>
        <v>0.3697186616313643</v>
      </c>
    </row>
    <row r="70" spans="8:13">
      <c r="H70" s="35">
        <f t="shared" si="17"/>
        <v>64</v>
      </c>
      <c r="I70" s="36">
        <f t="shared" si="18"/>
        <v>1</v>
      </c>
      <c r="J70" s="36">
        <f t="shared" si="19"/>
        <v>2</v>
      </c>
      <c r="K70" s="37">
        <f t="shared" si="14"/>
        <v>0.85680293746434733</v>
      </c>
      <c r="L70" s="42">
        <f t="shared" si="15"/>
        <v>5.7913324190376619E-3</v>
      </c>
      <c r="M70" s="39">
        <f t="shared" si="16"/>
        <v>0.37064527481841036</v>
      </c>
    </row>
    <row r="71" spans="8:13">
      <c r="H71" s="35">
        <f t="shared" si="17"/>
        <v>65</v>
      </c>
      <c r="I71" s="36">
        <f t="shared" si="18"/>
        <v>1</v>
      </c>
      <c r="J71" s="36">
        <f t="shared" si="19"/>
        <v>2</v>
      </c>
      <c r="K71" s="37">
        <f t="shared" si="14"/>
        <v>0.84552921460297437</v>
      </c>
      <c r="L71" s="42">
        <f t="shared" si="15"/>
        <v>5.7151306766819038E-3</v>
      </c>
      <c r="M71" s="39">
        <f t="shared" si="16"/>
        <v>0.37148349398432373</v>
      </c>
    </row>
    <row r="72" spans="8:13">
      <c r="H72" s="35">
        <f t="shared" si="17"/>
        <v>66</v>
      </c>
      <c r="I72" s="36">
        <f t="shared" si="18"/>
        <v>1</v>
      </c>
      <c r="J72" s="36">
        <f t="shared" si="19"/>
        <v>2</v>
      </c>
      <c r="K72" s="37">
        <f t="shared" si="14"/>
        <v>0.83440383020030373</v>
      </c>
      <c r="L72" s="42">
        <f t="shared" si="15"/>
        <v>5.6399315888308269E-3</v>
      </c>
      <c r="M72" s="39">
        <f t="shared" si="16"/>
        <v>0.37223548486283459</v>
      </c>
    </row>
    <row r="73" spans="8:13">
      <c r="H73" s="35">
        <f t="shared" si="17"/>
        <v>67</v>
      </c>
      <c r="I73" s="36">
        <f t="shared" si="18"/>
        <v>1</v>
      </c>
      <c r="J73" s="36">
        <f t="shared" si="19"/>
        <v>2</v>
      </c>
      <c r="K73" s="37">
        <f t="shared" si="14"/>
        <v>0.82342483243451037</v>
      </c>
      <c r="L73" s="42">
        <f t="shared" si="15"/>
        <v>5.5657219626620005E-3</v>
      </c>
      <c r="M73" s="39">
        <f t="shared" si="16"/>
        <v>0.37290337149835401</v>
      </c>
    </row>
    <row r="74" spans="8:13">
      <c r="H74" s="35">
        <f t="shared" si="17"/>
        <v>68</v>
      </c>
      <c r="I74" s="36">
        <f t="shared" si="18"/>
        <v>1</v>
      </c>
      <c r="J74" s="36">
        <f t="shared" si="19"/>
        <v>2</v>
      </c>
      <c r="K74" s="37">
        <f t="shared" si="14"/>
        <v>0.8125902951656353</v>
      </c>
      <c r="L74" s="42">
        <f t="shared" si="15"/>
        <v>5.4924887789427638E-3</v>
      </c>
      <c r="M74" s="39">
        <f t="shared" si="16"/>
        <v>0.37348923696810793</v>
      </c>
    </row>
    <row r="75" spans="8:13">
      <c r="H75" s="35">
        <f t="shared" si="17"/>
        <v>69</v>
      </c>
      <c r="I75" s="36">
        <f t="shared" si="18"/>
        <v>1</v>
      </c>
      <c r="J75" s="36">
        <f t="shared" si="19"/>
        <v>2</v>
      </c>
      <c r="K75" s="37">
        <f t="shared" si="14"/>
        <v>0.8018983175976665</v>
      </c>
      <c r="L75" s="42">
        <f t="shared" si="15"/>
        <v>5.4202191897461489E-3</v>
      </c>
      <c r="M75" s="39">
        <f t="shared" si="16"/>
        <v>0.37399512409248425</v>
      </c>
    </row>
    <row r="76" spans="8:13">
      <c r="H76" s="35">
        <f t="shared" si="17"/>
        <v>70</v>
      </c>
      <c r="I76" s="36">
        <f t="shared" si="18"/>
        <v>1</v>
      </c>
      <c r="J76" s="36">
        <f t="shared" si="19"/>
        <v>2</v>
      </c>
      <c r="K76" s="37">
        <f t="shared" si="14"/>
        <v>0.79134702394506573</v>
      </c>
      <c r="L76" s="42">
        <f t="shared" si="15"/>
        <v>5.348900516196858E-3</v>
      </c>
      <c r="M76" s="39">
        <f t="shared" si="16"/>
        <v>0.37442303613378008</v>
      </c>
    </row>
    <row r="77" spans="8:13">
      <c r="H77" s="35">
        <f t="shared" si="17"/>
        <v>71</v>
      </c>
      <c r="I77" s="36">
        <f t="shared" si="18"/>
        <v>1</v>
      </c>
      <c r="J77" s="36">
        <f t="shared" si="19"/>
        <v>2</v>
      </c>
      <c r="K77" s="37">
        <f t="shared" si="14"/>
        <v>0.78093456310368337</v>
      </c>
      <c r="L77" s="42">
        <f t="shared" si="15"/>
        <v>5.2785202462468997E-3</v>
      </c>
      <c r="M77" s="39">
        <f t="shared" si="16"/>
        <v>0.37477493748352986</v>
      </c>
    </row>
    <row r="78" spans="8:13">
      <c r="H78" s="35">
        <f t="shared" si="17"/>
        <v>72</v>
      </c>
      <c r="I78" s="36">
        <f t="shared" si="18"/>
        <v>1</v>
      </c>
      <c r="J78" s="36">
        <f t="shared" si="19"/>
        <v>2</v>
      </c>
      <c r="K78" s="37">
        <f t="shared" si="14"/>
        <v>0.77065910832600337</v>
      </c>
      <c r="L78" s="42">
        <f t="shared" si="15"/>
        <v>5.2090660324804932E-3</v>
      </c>
      <c r="M78" s="39">
        <f t="shared" si="16"/>
        <v>0.37505275433859553</v>
      </c>
    </row>
    <row r="79" spans="8:13">
      <c r="H79" s="35">
        <f t="shared" si="17"/>
        <v>73</v>
      </c>
      <c r="I79" s="36">
        <f t="shared" si="18"/>
        <v>1</v>
      </c>
      <c r="J79" s="36">
        <f t="shared" si="19"/>
        <v>2</v>
      </c>
      <c r="K79" s="37">
        <f t="shared" si="14"/>
        <v>0.76051885690066123</v>
      </c>
      <c r="L79" s="42">
        <f t="shared" si="15"/>
        <v>5.1405256899478557E-3</v>
      </c>
      <c r="M79" s="39">
        <f t="shared" si="16"/>
        <v>0.37525837536619344</v>
      </c>
    </row>
    <row r="80" spans="8:13">
      <c r="H80" s="35">
        <f t="shared" si="17"/>
        <v>74</v>
      </c>
      <c r="I80" s="36">
        <f t="shared" si="18"/>
        <v>1</v>
      </c>
      <c r="J80" s="36">
        <f t="shared" si="19"/>
        <v>2</v>
      </c>
      <c r="K80" s="37">
        <f t="shared" si="14"/>
        <v>0.75051202983617893</v>
      </c>
      <c r="L80" s="42">
        <f t="shared" si="15"/>
        <v>5.0728871940274893E-3</v>
      </c>
      <c r="M80" s="39">
        <f t="shared" si="16"/>
        <v>0.37539365235803418</v>
      </c>
    </row>
    <row r="81" spans="8:13">
      <c r="H81" s="35">
        <f t="shared" si="17"/>
        <v>75</v>
      </c>
      <c r="I81" s="36">
        <f t="shared" si="18"/>
        <v>1</v>
      </c>
      <c r="J81" s="36">
        <f t="shared" si="19"/>
        <v>2</v>
      </c>
      <c r="K81" s="37">
        <f t="shared" si="14"/>
        <v>0.74063687154886082</v>
      </c>
      <c r="L81" s="42">
        <f t="shared" si="15"/>
        <v>5.0061386783166019E-3</v>
      </c>
      <c r="M81" s="39">
        <f t="shared" si="16"/>
        <v>0.37546040087374516</v>
      </c>
    </row>
    <row r="82" spans="8:13">
      <c r="H82" s="35">
        <f t="shared" si="17"/>
        <v>76</v>
      </c>
      <c r="I82" s="36">
        <f t="shared" si="18"/>
        <v>1</v>
      </c>
      <c r="J82" s="36">
        <f t="shared" si="19"/>
        <v>2</v>
      </c>
      <c r="K82" s="37">
        <f t="shared" si="14"/>
        <v>0.73089164955479691</v>
      </c>
      <c r="L82" s="42">
        <f t="shared" si="15"/>
        <v>4.9402684325492788E-3</v>
      </c>
      <c r="M82" s="39">
        <f t="shared" si="16"/>
        <v>0.37546040087374521</v>
      </c>
    </row>
    <row r="83" spans="8:13">
      <c r="H83" s="35">
        <f t="shared" si="17"/>
        <v>77</v>
      </c>
      <c r="I83" s="36">
        <f t="shared" si="18"/>
        <v>1</v>
      </c>
      <c r="J83" s="36">
        <f t="shared" si="19"/>
        <v>2</v>
      </c>
      <c r="K83" s="37">
        <f t="shared" si="14"/>
        <v>0.72127465416591807</v>
      </c>
      <c r="L83" s="42">
        <f t="shared" si="15"/>
        <v>4.8752649005420522E-3</v>
      </c>
      <c r="M83" s="39">
        <f t="shared" si="16"/>
        <v>0.37539539734173805</v>
      </c>
    </row>
    <row r="84" spans="8:13">
      <c r="H84" s="35">
        <f t="shared" si="17"/>
        <v>78</v>
      </c>
      <c r="I84" s="36">
        <f t="shared" si="18"/>
        <v>1</v>
      </c>
      <c r="J84" s="36">
        <f t="shared" si="19"/>
        <v>2</v>
      </c>
      <c r="K84" s="37">
        <f t="shared" si="14"/>
        <v>0.71178419819005079</v>
      </c>
      <c r="L84" s="42">
        <f t="shared" si="15"/>
        <v>4.8111166781664993E-3</v>
      </c>
      <c r="M84" s="39">
        <f t="shared" si="16"/>
        <v>0.37526710089698695</v>
      </c>
    </row>
    <row r="85" spans="8:13">
      <c r="H85" s="35">
        <f t="shared" si="17"/>
        <v>79</v>
      </c>
      <c r="I85" s="36">
        <f t="shared" si="18"/>
        <v>1</v>
      </c>
      <c r="J85" s="36">
        <f t="shared" si="19"/>
        <v>2</v>
      </c>
      <c r="K85" s="37">
        <f t="shared" si="14"/>
        <v>0.70241861663491856</v>
      </c>
      <c r="L85" s="42">
        <f t="shared" si="15"/>
        <v>4.7478125113485196E-3</v>
      </c>
      <c r="M85" s="39">
        <f t="shared" si="16"/>
        <v>0.37507718839653303</v>
      </c>
    </row>
    <row r="86" spans="8:13">
      <c r="H86" s="35">
        <f t="shared" si="17"/>
        <v>80</v>
      </c>
      <c r="I86" s="36">
        <f t="shared" si="18"/>
        <v>1</v>
      </c>
      <c r="J86" s="36">
        <f t="shared" si="19"/>
        <v>2</v>
      </c>
      <c r="K86" s="37">
        <f t="shared" si="14"/>
        <v>0.69317626641603813</v>
      </c>
      <c r="L86" s="42">
        <f t="shared" si="15"/>
        <v>4.6853412940939341E-3</v>
      </c>
      <c r="M86" s="39">
        <f t="shared" si="16"/>
        <v>0.3748273035275147</v>
      </c>
    </row>
    <row r="87" spans="8:13">
      <c r="H87" s="35">
        <f t="shared" si="17"/>
        <v>81</v>
      </c>
      <c r="I87" s="36">
        <f t="shared" si="18"/>
        <v>1</v>
      </c>
      <c r="J87" s="36">
        <f t="shared" si="19"/>
        <v>2</v>
      </c>
      <c r="K87" s="37">
        <f t="shared" si="14"/>
        <v>0.68405552606845876</v>
      </c>
      <c r="L87" s="42">
        <f t="shared" si="15"/>
        <v>4.6236920665400673E-3</v>
      </c>
      <c r="M87" s="39">
        <f t="shared" si="16"/>
        <v>0.37451905738974545</v>
      </c>
    </row>
    <row r="88" spans="8:13">
      <c r="H88" s="35">
        <f t="shared" si="17"/>
        <v>82</v>
      </c>
      <c r="I88" s="36">
        <f t="shared" si="18"/>
        <v>1</v>
      </c>
      <c r="J88" s="36">
        <f t="shared" si="19"/>
        <v>2</v>
      </c>
      <c r="K88" s="37">
        <f t="shared" si="14"/>
        <v>0.67505479546229485</v>
      </c>
      <c r="L88" s="42">
        <f t="shared" si="15"/>
        <v>4.5628540130329617E-3</v>
      </c>
      <c r="M88" s="39">
        <f t="shared" si="16"/>
        <v>0.37415402906870288</v>
      </c>
    </row>
    <row r="89" spans="8:13">
      <c r="H89" s="35">
        <f t="shared" si="17"/>
        <v>83</v>
      </c>
      <c r="I89" s="36">
        <f t="shared" si="18"/>
        <v>1</v>
      </c>
      <c r="J89" s="36">
        <f t="shared" si="19"/>
        <v>2</v>
      </c>
      <c r="K89" s="37">
        <f t="shared" ref="K89:K152" si="20">K88*I88/J89*$D$11</f>
        <v>0.66617249552200153</v>
      </c>
      <c r="L89" s="42">
        <f t="shared" ref="L89:L152" si="21">L88*I88/J89*$D$11</f>
        <v>4.5028164602298965E-3</v>
      </c>
      <c r="M89" s="39">
        <f t="shared" ref="M89:M152" si="22">L89*H89</f>
        <v>0.37373376619908139</v>
      </c>
    </row>
    <row r="90" spans="8:13">
      <c r="H90" s="35">
        <f t="shared" si="17"/>
        <v>84</v>
      </c>
      <c r="I90" s="36">
        <f t="shared" si="18"/>
        <v>1</v>
      </c>
      <c r="J90" s="36">
        <f t="shared" si="19"/>
        <v>2</v>
      </c>
      <c r="K90" s="37">
        <f t="shared" si="20"/>
        <v>0.65740706794934367</v>
      </c>
      <c r="L90" s="42">
        <f t="shared" si="21"/>
        <v>4.4435688752268721E-3</v>
      </c>
      <c r="M90" s="39">
        <f t="shared" si="22"/>
        <v>0.37325978551905725</v>
      </c>
    </row>
    <row r="91" spans="8:13">
      <c r="H91" s="35">
        <f t="shared" si="17"/>
        <v>85</v>
      </c>
      <c r="I91" s="36">
        <f t="shared" si="18"/>
        <v>1</v>
      </c>
      <c r="J91" s="36">
        <f t="shared" si="19"/>
        <v>2</v>
      </c>
      <c r="K91" s="37">
        <f t="shared" si="20"/>
        <v>0.64875697495001028</v>
      </c>
      <c r="L91" s="42">
        <f t="shared" si="21"/>
        <v>4.3851008637107291E-3</v>
      </c>
      <c r="M91" s="39">
        <f t="shared" si="22"/>
        <v>0.37273357341541197</v>
      </c>
    </row>
    <row r="92" spans="8:13">
      <c r="H92" s="35">
        <f t="shared" si="17"/>
        <v>86</v>
      </c>
      <c r="I92" s="36">
        <f t="shared" si="18"/>
        <v>1</v>
      </c>
      <c r="J92" s="36">
        <f t="shared" si="19"/>
        <v>2</v>
      </c>
      <c r="K92" s="37">
        <f t="shared" si="20"/>
        <v>0.64022069896382594</v>
      </c>
      <c r="L92" s="42">
        <f t="shared" si="21"/>
        <v>4.3274021681355881E-3</v>
      </c>
      <c r="M92" s="39">
        <f t="shared" si="22"/>
        <v>0.3721565864596606</v>
      </c>
    </row>
    <row r="93" spans="8:13">
      <c r="H93" s="35">
        <f t="shared" si="17"/>
        <v>87</v>
      </c>
      <c r="I93" s="36">
        <f t="shared" si="18"/>
        <v>1</v>
      </c>
      <c r="J93" s="36">
        <f t="shared" si="19"/>
        <v>2</v>
      </c>
      <c r="K93" s="37">
        <f t="shared" si="20"/>
        <v>0.63179674239851247</v>
      </c>
      <c r="L93" s="42">
        <f t="shared" si="21"/>
        <v>4.2704626659232784E-3</v>
      </c>
      <c r="M93" s="39">
        <f t="shared" si="22"/>
        <v>0.37153025193532524</v>
      </c>
    </row>
    <row r="94" spans="8:13">
      <c r="H94" s="35">
        <f t="shared" si="17"/>
        <v>88</v>
      </c>
      <c r="I94" s="36">
        <f t="shared" si="18"/>
        <v>1</v>
      </c>
      <c r="J94" s="36">
        <f t="shared" si="19"/>
        <v>2</v>
      </c>
      <c r="K94" s="37">
        <f t="shared" si="20"/>
        <v>0.62348362736695317</v>
      </c>
      <c r="L94" s="42">
        <f t="shared" si="21"/>
        <v>4.2142723676874463E-3</v>
      </c>
      <c r="M94" s="39">
        <f t="shared" si="22"/>
        <v>0.37085596835649526</v>
      </c>
    </row>
    <row r="95" spans="8:13">
      <c r="H95" s="35">
        <f t="shared" si="17"/>
        <v>89</v>
      </c>
      <c r="I95" s="36">
        <f t="shared" si="18"/>
        <v>1</v>
      </c>
      <c r="J95" s="36">
        <f t="shared" si="19"/>
        <v>2</v>
      </c>
      <c r="K95" s="37">
        <f t="shared" si="20"/>
        <v>0.61527989542791439</v>
      </c>
      <c r="L95" s="42">
        <f t="shared" si="21"/>
        <v>4.1588214154810324E-3</v>
      </c>
      <c r="M95" s="39">
        <f t="shared" si="22"/>
        <v>0.37013510597781191</v>
      </c>
    </row>
    <row r="96" spans="8:13">
      <c r="H96" s="35">
        <f t="shared" si="17"/>
        <v>90</v>
      </c>
      <c r="I96" s="36">
        <f t="shared" si="18"/>
        <v>1</v>
      </c>
      <c r="J96" s="36">
        <f t="shared" si="19"/>
        <v>2</v>
      </c>
      <c r="K96" s="37">
        <f t="shared" si="20"/>
        <v>0.60718410733017869</v>
      </c>
      <c r="L96" s="42">
        <f t="shared" si="21"/>
        <v>4.1041000810668089E-3</v>
      </c>
      <c r="M96" s="39">
        <f t="shared" si="22"/>
        <v>0.3693690072960128</v>
      </c>
    </row>
    <row r="97" spans="8:13">
      <c r="H97" s="35">
        <f t="shared" si="17"/>
        <v>91</v>
      </c>
      <c r="I97" s="36">
        <f t="shared" si="18"/>
        <v>1</v>
      </c>
      <c r="J97" s="36">
        <f t="shared" si="19"/>
        <v>2</v>
      </c>
      <c r="K97" s="37">
        <f t="shared" si="20"/>
        <v>0.59919484276004475</v>
      </c>
      <c r="L97" s="42">
        <f t="shared" si="21"/>
        <v>4.0500987642106672E-3</v>
      </c>
      <c r="M97" s="39">
        <f t="shared" si="22"/>
        <v>0.36855898754317074</v>
      </c>
    </row>
    <row r="98" spans="8:13">
      <c r="H98" s="35">
        <f t="shared" si="17"/>
        <v>92</v>
      </c>
      <c r="I98" s="36">
        <f t="shared" si="18"/>
        <v>1</v>
      </c>
      <c r="J98" s="36">
        <f t="shared" si="19"/>
        <v>2</v>
      </c>
      <c r="K98" s="37">
        <f t="shared" si="20"/>
        <v>0.59131070009214948</v>
      </c>
      <c r="L98" s="42">
        <f t="shared" si="21"/>
        <v>3.996807990997369E-3</v>
      </c>
      <c r="M98" s="39">
        <f t="shared" si="22"/>
        <v>0.36770633517175794</v>
      </c>
    </row>
    <row r="99" spans="8:13">
      <c r="H99" s="35">
        <f t="shared" si="17"/>
        <v>93</v>
      </c>
      <c r="I99" s="36">
        <f t="shared" si="18"/>
        <v>1</v>
      </c>
      <c r="J99" s="36">
        <f t="shared" si="19"/>
        <v>2</v>
      </c>
      <c r="K99" s="37">
        <f t="shared" si="20"/>
        <v>0.58353029614356855</v>
      </c>
      <c r="L99" s="42">
        <f t="shared" si="21"/>
        <v>3.9442184121684567E-3</v>
      </c>
      <c r="M99" s="39">
        <f t="shared" si="22"/>
        <v>0.36681231233166645</v>
      </c>
    </row>
    <row r="100" spans="8:13">
      <c r="H100" s="35">
        <f t="shared" si="17"/>
        <v>94</v>
      </c>
      <c r="I100" s="36">
        <f t="shared" si="18"/>
        <v>1</v>
      </c>
      <c r="J100" s="36">
        <f t="shared" si="19"/>
        <v>2</v>
      </c>
      <c r="K100" s="37">
        <f t="shared" si="20"/>
        <v>0.57585226593115324</v>
      </c>
      <c r="L100" s="42">
        <f t="shared" si="21"/>
        <v>3.8923208014820299E-3</v>
      </c>
      <c r="M100" s="39">
        <f t="shared" si="22"/>
        <v>0.36587815533931084</v>
      </c>
    </row>
    <row r="101" spans="8:13">
      <c r="H101" s="35">
        <f t="shared" si="17"/>
        <v>95</v>
      </c>
      <c r="I101" s="36">
        <f t="shared" si="18"/>
        <v>1</v>
      </c>
      <c r="J101" s="36">
        <f t="shared" si="19"/>
        <v>2</v>
      </c>
      <c r="K101" s="37">
        <f t="shared" si="20"/>
        <v>0.56827526243205917</v>
      </c>
      <c r="L101" s="42">
        <f t="shared" si="21"/>
        <v>3.8411060540941089E-3</v>
      </c>
      <c r="M101" s="39">
        <f t="shared" si="22"/>
        <v>0.36490507513894033</v>
      </c>
    </row>
    <row r="102" spans="8:13">
      <c r="H102" s="35">
        <f t="shared" si="17"/>
        <v>96</v>
      </c>
      <c r="I102" s="36">
        <f t="shared" si="18"/>
        <v>1</v>
      </c>
      <c r="J102" s="36">
        <f t="shared" si="19"/>
        <v>2</v>
      </c>
      <c r="K102" s="37">
        <f t="shared" si="20"/>
        <v>0.56079795634742691</v>
      </c>
      <c r="L102" s="42">
        <f t="shared" si="21"/>
        <v>3.790565184961292E-3</v>
      </c>
      <c r="M102" s="39">
        <f t="shared" si="22"/>
        <v>0.36389425775628403</v>
      </c>
    </row>
    <row r="103" spans="8:13">
      <c r="H103" s="35">
        <f t="shared" si="17"/>
        <v>97</v>
      </c>
      <c r="I103" s="36">
        <f t="shared" si="18"/>
        <v>1</v>
      </c>
      <c r="J103" s="36">
        <f t="shared" si="19"/>
        <v>2</v>
      </c>
      <c r="K103" s="37">
        <f t="shared" si="20"/>
        <v>0.55341903586917129</v>
      </c>
      <c r="L103" s="42">
        <f t="shared" si="21"/>
        <v>3.7406893272644332E-3</v>
      </c>
      <c r="M103" s="39">
        <f t="shared" si="22"/>
        <v>0.36284686474465</v>
      </c>
    </row>
    <row r="104" spans="8:13">
      <c r="H104" s="35">
        <f t="shared" ref="H104:H156" si="23">H103+1</f>
        <v>98</v>
      </c>
      <c r="I104" s="36">
        <f t="shared" ref="I104:I156" si="24">I103</f>
        <v>1</v>
      </c>
      <c r="J104" s="36">
        <f t="shared" ref="J104:J156" si="25">MIN(H104,$D$6)</f>
        <v>2</v>
      </c>
      <c r="K104" s="37">
        <f t="shared" si="20"/>
        <v>0.5461372064498401</v>
      </c>
      <c r="L104" s="42">
        <f t="shared" si="21"/>
        <v>3.6914697308530592E-3</v>
      </c>
      <c r="M104" s="39">
        <f t="shared" si="22"/>
        <v>0.36176403362359982</v>
      </c>
    </row>
    <row r="105" spans="8:13">
      <c r="H105" s="35">
        <f t="shared" si="23"/>
        <v>99</v>
      </c>
      <c r="I105" s="36">
        <f t="shared" si="24"/>
        <v>1</v>
      </c>
      <c r="J105" s="36">
        <f t="shared" si="25"/>
        <v>2</v>
      </c>
      <c r="K105" s="37">
        <f t="shared" si="20"/>
        <v>0.53895119057550012</v>
      </c>
      <c r="L105" s="42">
        <f t="shared" si="21"/>
        <v>3.642897760710256E-3</v>
      </c>
      <c r="M105" s="39">
        <f t="shared" si="22"/>
        <v>0.36064687831031533</v>
      </c>
    </row>
    <row r="106" spans="8:13">
      <c r="H106" s="35">
        <f t="shared" si="23"/>
        <v>100</v>
      </c>
      <c r="I106" s="36">
        <f t="shared" si="24"/>
        <v>1</v>
      </c>
      <c r="J106" s="36">
        <f t="shared" si="25"/>
        <v>2</v>
      </c>
      <c r="K106" s="37">
        <f t="shared" si="20"/>
        <v>0.53185972754161204</v>
      </c>
      <c r="L106" s="42">
        <f t="shared" si="21"/>
        <v>3.594964895437753E-3</v>
      </c>
      <c r="M106" s="39">
        <f t="shared" si="22"/>
        <v>0.35949648954377528</v>
      </c>
    </row>
    <row r="107" spans="8:13">
      <c r="H107" s="35">
        <f t="shared" si="23"/>
        <v>101</v>
      </c>
      <c r="I107" s="36">
        <f t="shared" si="24"/>
        <v>1</v>
      </c>
      <c r="J107" s="36">
        <f t="shared" si="25"/>
        <v>2</v>
      </c>
      <c r="K107" s="37">
        <f t="shared" si="20"/>
        <v>0.52486157323185401</v>
      </c>
      <c r="L107" s="42">
        <f t="shared" si="21"/>
        <v>3.5476627257609405E-3</v>
      </c>
      <c r="M107" s="39">
        <f t="shared" si="22"/>
        <v>0.35831393530185501</v>
      </c>
    </row>
    <row r="108" spans="8:13">
      <c r="H108" s="35">
        <f t="shared" si="23"/>
        <v>102</v>
      </c>
      <c r="I108" s="36">
        <f t="shared" si="24"/>
        <v>1</v>
      </c>
      <c r="J108" s="36">
        <f t="shared" si="25"/>
        <v>2</v>
      </c>
      <c r="K108" s="37">
        <f t="shared" si="20"/>
        <v>0.51795549989985601</v>
      </c>
      <c r="L108" s="42">
        <f t="shared" si="21"/>
        <v>3.5009829530535598E-3</v>
      </c>
      <c r="M108" s="39">
        <f t="shared" si="22"/>
        <v>0.3571002612114631</v>
      </c>
    </row>
    <row r="109" spans="8:13">
      <c r="H109" s="35">
        <f t="shared" si="23"/>
        <v>103</v>
      </c>
      <c r="I109" s="36">
        <f t="shared" si="24"/>
        <v>1</v>
      </c>
      <c r="J109" s="36">
        <f t="shared" si="25"/>
        <v>2</v>
      </c>
      <c r="K109" s="37">
        <f t="shared" si="20"/>
        <v>0.51114029595380528</v>
      </c>
      <c r="L109" s="42">
        <f t="shared" si="21"/>
        <v>3.4549173878818027E-3</v>
      </c>
      <c r="M109" s="39">
        <f t="shared" si="22"/>
        <v>0.3558564909518257</v>
      </c>
    </row>
    <row r="110" spans="8:13">
      <c r="H110" s="35">
        <f t="shared" si="23"/>
        <v>104</v>
      </c>
      <c r="I110" s="36">
        <f t="shared" si="24"/>
        <v>1</v>
      </c>
      <c r="J110" s="36">
        <f t="shared" si="25"/>
        <v>2</v>
      </c>
      <c r="K110" s="37">
        <f t="shared" si="20"/>
        <v>0.50441476574388677</v>
      </c>
      <c r="L110" s="42">
        <f t="shared" si="21"/>
        <v>3.4094579485675685E-3</v>
      </c>
      <c r="M110" s="39">
        <f t="shared" si="22"/>
        <v>0.35458362665102711</v>
      </c>
    </row>
    <row r="111" spans="8:13">
      <c r="H111" s="35">
        <f t="shared" si="23"/>
        <v>105</v>
      </c>
      <c r="I111" s="36">
        <f t="shared" si="24"/>
        <v>1</v>
      </c>
      <c r="J111" s="36">
        <f t="shared" si="25"/>
        <v>2</v>
      </c>
      <c r="K111" s="37">
        <f t="shared" si="20"/>
        <v>0.4977777293525199</v>
      </c>
      <c r="L111" s="42">
        <f t="shared" si="21"/>
        <v>3.3645966597706271E-3</v>
      </c>
      <c r="M111" s="39">
        <f t="shared" si="22"/>
        <v>0.35328264927591585</v>
      </c>
    </row>
    <row r="112" spans="8:13">
      <c r="H112" s="35">
        <f t="shared" si="23"/>
        <v>106</v>
      </c>
      <c r="I112" s="36">
        <f t="shared" si="24"/>
        <v>1</v>
      </c>
      <c r="J112" s="36">
        <f t="shared" si="25"/>
        <v>2</v>
      </c>
      <c r="K112" s="37">
        <f t="shared" si="20"/>
        <v>0.49122802238735519</v>
      </c>
      <c r="L112" s="42">
        <f t="shared" si="21"/>
        <v>3.3203256510894348E-3</v>
      </c>
      <c r="M112" s="39">
        <f t="shared" si="22"/>
        <v>0.35195451901548008</v>
      </c>
    </row>
    <row r="113" spans="8:13">
      <c r="H113" s="35">
        <f t="shared" si="23"/>
        <v>107</v>
      </c>
      <c r="I113" s="36">
        <f t="shared" si="24"/>
        <v>1</v>
      </c>
      <c r="J113" s="36">
        <f t="shared" si="25"/>
        <v>2</v>
      </c>
      <c r="K113" s="37">
        <f t="shared" si="20"/>
        <v>0.48476449577699526</v>
      </c>
      <c r="L113" s="42">
        <f t="shared" si="21"/>
        <v>3.2766371556803633E-3</v>
      </c>
      <c r="M113" s="39">
        <f t="shared" si="22"/>
        <v>0.35060017565779888</v>
      </c>
    </row>
    <row r="114" spans="8:13">
      <c r="H114" s="35">
        <f t="shared" si="23"/>
        <v>108</v>
      </c>
      <c r="I114" s="36">
        <f t="shared" si="24"/>
        <v>1</v>
      </c>
      <c r="J114" s="36">
        <f t="shared" si="25"/>
        <v>2</v>
      </c>
      <c r="K114" s="37">
        <f t="shared" si="20"/>
        <v>0.47838601556940324</v>
      </c>
      <c r="L114" s="42">
        <f t="shared" si="21"/>
        <v>3.2335235088950956E-3</v>
      </c>
      <c r="M114" s="39">
        <f t="shared" si="22"/>
        <v>0.34922053896067035</v>
      </c>
    </row>
    <row r="115" spans="8:13">
      <c r="H115" s="35">
        <f t="shared" si="23"/>
        <v>109</v>
      </c>
      <c r="I115" s="36">
        <f t="shared" si="24"/>
        <v>1</v>
      </c>
      <c r="J115" s="36">
        <f t="shared" si="25"/>
        <v>2</v>
      </c>
      <c r="K115" s="37">
        <f t="shared" si="20"/>
        <v>0.47209146273296376</v>
      </c>
      <c r="L115" s="42">
        <f t="shared" si="21"/>
        <v>3.1909771469359497E-3</v>
      </c>
      <c r="M115" s="39">
        <f t="shared" si="22"/>
        <v>0.34781650901601852</v>
      </c>
    </row>
    <row r="116" spans="8:13">
      <c r="H116" s="35">
        <f t="shared" si="23"/>
        <v>110</v>
      </c>
      <c r="I116" s="36">
        <f t="shared" si="24"/>
        <v>1</v>
      </c>
      <c r="J116" s="36">
        <f t="shared" si="25"/>
        <v>2</v>
      </c>
      <c r="K116" s="37">
        <f t="shared" si="20"/>
        <v>0.46587973296016166</v>
      </c>
      <c r="L116" s="42">
        <f t="shared" si="21"/>
        <v>3.1489906055288978E-3</v>
      </c>
      <c r="M116" s="39">
        <f t="shared" si="22"/>
        <v>0.34638896660817875</v>
      </c>
    </row>
    <row r="117" spans="8:13">
      <c r="H117" s="35">
        <f t="shared" si="23"/>
        <v>111</v>
      </c>
      <c r="I117" s="36">
        <f t="shared" si="24"/>
        <v>1</v>
      </c>
      <c r="J117" s="36">
        <f t="shared" si="25"/>
        <v>2</v>
      </c>
      <c r="K117" s="37">
        <f t="shared" si="20"/>
        <v>0.45974973647384376</v>
      </c>
      <c r="L117" s="42">
        <f t="shared" si="21"/>
        <v>3.1075565186140441E-3</v>
      </c>
      <c r="M117" s="39">
        <f t="shared" si="22"/>
        <v>0.34493877356615887</v>
      </c>
    </row>
    <row r="118" spans="8:13">
      <c r="H118" s="35">
        <f t="shared" si="23"/>
        <v>112</v>
      </c>
      <c r="I118" s="36">
        <f t="shared" si="24"/>
        <v>1</v>
      </c>
      <c r="J118" s="36">
        <f t="shared" si="25"/>
        <v>2</v>
      </c>
      <c r="K118" s="37">
        <f t="shared" si="20"/>
        <v>0.45370039783603006</v>
      </c>
      <c r="L118" s="42">
        <f t="shared" si="21"/>
        <v>3.0666676170533333E-3</v>
      </c>
      <c r="M118" s="39">
        <f t="shared" si="22"/>
        <v>0.34346677310997331</v>
      </c>
    </row>
    <row r="119" spans="8:13">
      <c r="H119" s="35">
        <f t="shared" si="23"/>
        <v>113</v>
      </c>
      <c r="I119" s="36">
        <f t="shared" si="24"/>
        <v>1</v>
      </c>
      <c r="J119" s="36">
        <f t="shared" si="25"/>
        <v>2</v>
      </c>
      <c r="K119" s="37">
        <f t="shared" si="20"/>
        <v>0.4477306557592402</v>
      </c>
      <c r="L119" s="42">
        <f t="shared" si="21"/>
        <v>3.0263167273552635E-3</v>
      </c>
      <c r="M119" s="39">
        <f t="shared" si="22"/>
        <v>0.34197379019114477</v>
      </c>
    </row>
    <row r="120" spans="8:13">
      <c r="H120" s="35">
        <f t="shared" si="23"/>
        <v>114</v>
      </c>
      <c r="I120" s="36">
        <f t="shared" si="24"/>
        <v>1</v>
      </c>
      <c r="J120" s="36">
        <f t="shared" si="25"/>
        <v>2</v>
      </c>
      <c r="K120" s="37">
        <f t="shared" si="20"/>
        <v>0.44183946292030285</v>
      </c>
      <c r="L120" s="42">
        <f t="shared" si="21"/>
        <v>2.9864967704163786E-3</v>
      </c>
      <c r="M120" s="39">
        <f t="shared" si="22"/>
        <v>0.34046063182746716</v>
      </c>
    </row>
    <row r="121" spans="8:13">
      <c r="H121" s="35">
        <f t="shared" si="23"/>
        <v>115</v>
      </c>
      <c r="I121" s="36">
        <f t="shared" si="24"/>
        <v>1</v>
      </c>
      <c r="J121" s="36">
        <f t="shared" si="25"/>
        <v>2</v>
      </c>
      <c r="K121" s="37">
        <f t="shared" si="20"/>
        <v>0.43602578577661466</v>
      </c>
      <c r="L121" s="42">
        <f t="shared" si="21"/>
        <v>2.9472007602793214E-3</v>
      </c>
      <c r="M121" s="39">
        <f t="shared" si="22"/>
        <v>0.33892808743212194</v>
      </c>
    </row>
    <row r="122" spans="8:13">
      <c r="H122" s="35">
        <f t="shared" si="23"/>
        <v>116</v>
      </c>
      <c r="I122" s="36">
        <f t="shared" si="24"/>
        <v>1</v>
      </c>
      <c r="J122" s="36">
        <f t="shared" si="25"/>
        <v>2</v>
      </c>
      <c r="K122" s="37">
        <f t="shared" si="20"/>
        <v>0.43028860438481714</v>
      </c>
      <c r="L122" s="42">
        <f t="shared" si="21"/>
        <v>2.9084218029072251E-3</v>
      </c>
      <c r="M122" s="39">
        <f t="shared" si="22"/>
        <v>0.3373769291372381</v>
      </c>
    </row>
    <row r="123" spans="8:13">
      <c r="H123" s="35">
        <f t="shared" si="23"/>
        <v>117</v>
      </c>
      <c r="I123" s="36">
        <f t="shared" si="24"/>
        <v>1</v>
      </c>
      <c r="J123" s="36">
        <f t="shared" si="25"/>
        <v>2</v>
      </c>
      <c r="K123" s="37">
        <f t="shared" si="20"/>
        <v>0.42462691222185905</v>
      </c>
      <c r="L123" s="42">
        <f t="shared" si="21"/>
        <v>2.8701530949742354E-3</v>
      </c>
      <c r="M123" s="39">
        <f t="shared" si="22"/>
        <v>0.33580791211198552</v>
      </c>
    </row>
    <row r="124" spans="8:13">
      <c r="H124" s="35">
        <f t="shared" si="23"/>
        <v>118</v>
      </c>
      <c r="I124" s="36">
        <f t="shared" si="24"/>
        <v>1</v>
      </c>
      <c r="J124" s="36">
        <f t="shared" si="25"/>
        <v>2</v>
      </c>
      <c r="K124" s="37">
        <f t="shared" si="20"/>
        <v>0.41903971600841355</v>
      </c>
      <c r="L124" s="42">
        <f t="shared" si="21"/>
        <v>2.8323879226719432E-3</v>
      </c>
      <c r="M124" s="39">
        <f t="shared" si="22"/>
        <v>0.33422177487528931</v>
      </c>
    </row>
    <row r="125" spans="8:13">
      <c r="H125" s="35">
        <f t="shared" si="23"/>
        <v>119</v>
      </c>
      <c r="I125" s="36">
        <f t="shared" si="24"/>
        <v>1</v>
      </c>
      <c r="J125" s="36">
        <f t="shared" si="25"/>
        <v>2</v>
      </c>
      <c r="K125" s="37">
        <f t="shared" si="20"/>
        <v>0.41352603553461864</v>
      </c>
      <c r="L125" s="42">
        <f t="shared" si="21"/>
        <v>2.7951196605315231E-3</v>
      </c>
      <c r="M125" s="39">
        <f t="shared" si="22"/>
        <v>0.33261923960325124</v>
      </c>
    </row>
    <row r="126" spans="8:13">
      <c r="H126" s="35">
        <f t="shared" si="23"/>
        <v>120</v>
      </c>
      <c r="I126" s="36">
        <f t="shared" si="24"/>
        <v>1</v>
      </c>
      <c r="J126" s="36">
        <f t="shared" si="25"/>
        <v>2</v>
      </c>
      <c r="K126" s="37">
        <f t="shared" si="20"/>
        <v>0.40808490348811055</v>
      </c>
      <c r="L126" s="42">
        <f t="shared" si="21"/>
        <v>2.7583417702613717E-3</v>
      </c>
      <c r="M126" s="39">
        <f t="shared" si="22"/>
        <v>0.33100101243136459</v>
      </c>
    </row>
    <row r="127" spans="8:13">
      <c r="H127" s="35">
        <f t="shared" si="23"/>
        <v>121</v>
      </c>
      <c r="I127" s="36">
        <f t="shared" si="24"/>
        <v>1</v>
      </c>
      <c r="J127" s="36">
        <f t="shared" si="25"/>
        <v>2</v>
      </c>
      <c r="K127" s="37">
        <f t="shared" si="20"/>
        <v>0.40271536528431967</v>
      </c>
      <c r="L127" s="42">
        <f t="shared" si="21"/>
        <v>2.7220477996000381E-3</v>
      </c>
      <c r="M127" s="39">
        <f t="shared" si="22"/>
        <v>0.32936778375160464</v>
      </c>
    </row>
    <row r="128" spans="8:13">
      <c r="H128" s="35">
        <f t="shared" si="23"/>
        <v>122</v>
      </c>
      <c r="I128" s="36">
        <f t="shared" si="24"/>
        <v>1</v>
      </c>
      <c r="J128" s="36">
        <f t="shared" si="25"/>
        <v>2</v>
      </c>
      <c r="K128" s="37">
        <f t="shared" si="20"/>
        <v>0.39741647889899973</v>
      </c>
      <c r="L128" s="42">
        <f t="shared" si="21"/>
        <v>2.6862313811842485E-3</v>
      </c>
      <c r="M128" s="39">
        <f t="shared" si="22"/>
        <v>0.32772022850447829</v>
      </c>
    </row>
    <row r="129" spans="8:13">
      <c r="H129" s="35">
        <f t="shared" si="23"/>
        <v>123</v>
      </c>
      <c r="I129" s="36">
        <f t="shared" si="24"/>
        <v>1</v>
      </c>
      <c r="J129" s="36">
        <f t="shared" si="25"/>
        <v>2</v>
      </c>
      <c r="K129" s="37">
        <f t="shared" si="20"/>
        <v>0.39218731470296031</v>
      </c>
      <c r="L129" s="42">
        <f t="shared" si="21"/>
        <v>2.6508862314318245E-3</v>
      </c>
      <c r="M129" s="39">
        <f t="shared" si="22"/>
        <v>0.32605900646611441</v>
      </c>
    </row>
    <row r="130" spans="8:13">
      <c r="H130" s="35">
        <f t="shared" si="23"/>
        <v>124</v>
      </c>
      <c r="I130" s="36">
        <f t="shared" si="24"/>
        <v>1</v>
      </c>
      <c r="J130" s="36">
        <f t="shared" si="25"/>
        <v>2</v>
      </c>
      <c r="K130" s="37">
        <f t="shared" si="20"/>
        <v>0.38702695529897402</v>
      </c>
      <c r="L130" s="42">
        <f t="shared" si="21"/>
        <v>2.6160061494393005E-3</v>
      </c>
      <c r="M130" s="39">
        <f t="shared" si="22"/>
        <v>0.32438476253047327</v>
      </c>
    </row>
    <row r="131" spans="8:13">
      <c r="H131" s="35">
        <f t="shared" si="23"/>
        <v>125</v>
      </c>
      <c r="I131" s="36">
        <f t="shared" si="24"/>
        <v>1</v>
      </c>
      <c r="J131" s="36">
        <f t="shared" si="25"/>
        <v>2</v>
      </c>
      <c r="K131" s="37">
        <f t="shared" si="20"/>
        <v>0.38193449536082963</v>
      </c>
      <c r="L131" s="42">
        <f t="shared" si="21"/>
        <v>2.5815850158940469E-3</v>
      </c>
      <c r="M131" s="39">
        <f t="shared" si="22"/>
        <v>0.32269812698675587</v>
      </c>
    </row>
    <row r="132" spans="8:13">
      <c r="H132" s="35">
        <f t="shared" si="23"/>
        <v>126</v>
      </c>
      <c r="I132" s="36">
        <f t="shared" si="24"/>
        <v>1</v>
      </c>
      <c r="J132" s="36">
        <f t="shared" si="25"/>
        <v>2</v>
      </c>
      <c r="K132" s="37">
        <f t="shared" si="20"/>
        <v>0.37690904147450294</v>
      </c>
      <c r="L132" s="42">
        <f t="shared" si="21"/>
        <v>2.5476167920007045E-3</v>
      </c>
      <c r="M132" s="39">
        <f t="shared" si="22"/>
        <v>0.32099971579208875</v>
      </c>
    </row>
    <row r="133" spans="8:13">
      <c r="H133" s="35">
        <f t="shared" si="23"/>
        <v>127</v>
      </c>
      <c r="I133" s="36">
        <f t="shared" si="24"/>
        <v>1</v>
      </c>
      <c r="J133" s="36">
        <f t="shared" si="25"/>
        <v>2</v>
      </c>
      <c r="K133" s="37">
        <f t="shared" si="20"/>
        <v>0.37194971198141741</v>
      </c>
      <c r="L133" s="42">
        <f t="shared" si="21"/>
        <v>2.5140955184217483E-3</v>
      </c>
      <c r="M133" s="39">
        <f t="shared" si="22"/>
        <v>0.31929013083956204</v>
      </c>
    </row>
    <row r="134" spans="8:13">
      <c r="H134" s="35">
        <f t="shared" si="23"/>
        <v>128</v>
      </c>
      <c r="I134" s="36">
        <f t="shared" si="24"/>
        <v>1</v>
      </c>
      <c r="J134" s="36">
        <f t="shared" si="25"/>
        <v>2</v>
      </c>
      <c r="K134" s="37">
        <f t="shared" si="20"/>
        <v>0.36705563682376718</v>
      </c>
      <c r="L134" s="42">
        <f t="shared" si="21"/>
        <v>2.4810153142319886E-3</v>
      </c>
      <c r="M134" s="39">
        <f t="shared" si="22"/>
        <v>0.31756996022169454</v>
      </c>
    </row>
    <row r="135" spans="8:13">
      <c r="H135" s="35">
        <f t="shared" si="23"/>
        <v>129</v>
      </c>
      <c r="I135" s="36">
        <f t="shared" si="24"/>
        <v>1</v>
      </c>
      <c r="J135" s="36">
        <f t="shared" si="25"/>
        <v>2</v>
      </c>
      <c r="K135" s="37">
        <f t="shared" si="20"/>
        <v>0.36222595739187552</v>
      </c>
      <c r="L135" s="42">
        <f t="shared" si="21"/>
        <v>2.4483703758868308E-3</v>
      </c>
      <c r="M135" s="39">
        <f t="shared" si="22"/>
        <v>0.3158397784894012</v>
      </c>
    </row>
    <row r="136" spans="8:13">
      <c r="H136" s="35">
        <f t="shared" si="23"/>
        <v>130</v>
      </c>
      <c r="I136" s="36">
        <f t="shared" si="24"/>
        <v>1</v>
      </c>
      <c r="J136" s="36">
        <f t="shared" si="25"/>
        <v>2</v>
      </c>
      <c r="K136" s="37">
        <f t="shared" si="20"/>
        <v>0.35745982637356138</v>
      </c>
      <c r="L136" s="42">
        <f t="shared" si="21"/>
        <v>2.4161549762041095E-3</v>
      </c>
      <c r="M136" s="39">
        <f t="shared" si="22"/>
        <v>0.31410014690653426</v>
      </c>
    </row>
    <row r="137" spans="8:13">
      <c r="H137" s="35">
        <f t="shared" si="23"/>
        <v>131</v>
      </c>
      <c r="I137" s="36">
        <f t="shared" si="24"/>
        <v>1</v>
      </c>
      <c r="J137" s="36">
        <f t="shared" si="25"/>
        <v>2</v>
      </c>
      <c r="K137" s="37">
        <f t="shared" si="20"/>
        <v>0.35275640760548821</v>
      </c>
      <c r="L137" s="42">
        <f t="shared" si="21"/>
        <v>2.3843634633593188E-3</v>
      </c>
      <c r="M137" s="39">
        <f t="shared" si="22"/>
        <v>0.31235161370007075</v>
      </c>
    </row>
    <row r="138" spans="8:13">
      <c r="H138" s="35">
        <f t="shared" si="23"/>
        <v>132</v>
      </c>
      <c r="I138" s="36">
        <f t="shared" si="24"/>
        <v>1</v>
      </c>
      <c r="J138" s="36">
        <f t="shared" si="25"/>
        <v>2</v>
      </c>
      <c r="K138" s="37">
        <f t="shared" si="20"/>
        <v>0.34811487592646867</v>
      </c>
      <c r="L138" s="42">
        <f t="shared" si="21"/>
        <v>2.3529902598940647E-3</v>
      </c>
      <c r="M138" s="39">
        <f t="shared" si="22"/>
        <v>0.31059471430601654</v>
      </c>
    </row>
    <row r="139" spans="8:13">
      <c r="H139" s="35">
        <f t="shared" si="23"/>
        <v>133</v>
      </c>
      <c r="I139" s="36">
        <f t="shared" si="24"/>
        <v>1</v>
      </c>
      <c r="J139" s="36">
        <f t="shared" si="25"/>
        <v>2</v>
      </c>
      <c r="K139" s="37">
        <f t="shared" si="20"/>
        <v>0.34353441703269938</v>
      </c>
      <c r="L139" s="42">
        <f t="shared" si="21"/>
        <v>2.3220298617375639E-3</v>
      </c>
      <c r="M139" s="39">
        <f t="shared" si="22"/>
        <v>0.30882997161109599</v>
      </c>
    </row>
    <row r="140" spans="8:13">
      <c r="H140" s="35">
        <f t="shared" si="23"/>
        <v>134</v>
      </c>
      <c r="I140" s="36">
        <f t="shared" si="24"/>
        <v>1</v>
      </c>
      <c r="J140" s="36">
        <f t="shared" si="25"/>
        <v>2</v>
      </c>
      <c r="K140" s="37">
        <f t="shared" si="20"/>
        <v>0.33901422733490072</v>
      </c>
      <c r="L140" s="42">
        <f t="shared" si="21"/>
        <v>2.2914768372410172E-3</v>
      </c>
      <c r="M140" s="39">
        <f t="shared" si="22"/>
        <v>0.30705789619029628</v>
      </c>
    </row>
    <row r="141" spans="8:13">
      <c r="H141" s="35">
        <f t="shared" si="23"/>
        <v>135</v>
      </c>
      <c r="I141" s="36">
        <f t="shared" si="24"/>
        <v>1</v>
      </c>
      <c r="J141" s="36">
        <f t="shared" si="25"/>
        <v>2</v>
      </c>
      <c r="K141" s="37">
        <f t="shared" si="20"/>
        <v>0.33455351381733628</v>
      </c>
      <c r="L141" s="42">
        <f t="shared" si="21"/>
        <v>2.2613258262246883E-3</v>
      </c>
      <c r="M141" s="39">
        <f t="shared" si="22"/>
        <v>0.30527898654033292</v>
      </c>
    </row>
    <row r="142" spans="8:13">
      <c r="H142" s="35">
        <f t="shared" si="23"/>
        <v>136</v>
      </c>
      <c r="I142" s="36">
        <f t="shared" si="24"/>
        <v>1</v>
      </c>
      <c r="J142" s="36">
        <f t="shared" si="25"/>
        <v>2</v>
      </c>
      <c r="K142" s="37">
        <f t="shared" si="20"/>
        <v>0.33015149389868714</v>
      </c>
      <c r="L142" s="42">
        <f t="shared" si="21"/>
        <v>2.2315715390375216E-3</v>
      </c>
      <c r="M142" s="39">
        <f t="shared" si="22"/>
        <v>0.30349372930910296</v>
      </c>
    </row>
    <row r="143" spans="8:13">
      <c r="H143" s="35">
        <f t="shared" si="23"/>
        <v>137</v>
      </c>
      <c r="I143" s="36">
        <f t="shared" si="24"/>
        <v>1</v>
      </c>
      <c r="J143" s="36">
        <f t="shared" si="25"/>
        <v>2</v>
      </c>
      <c r="K143" s="37">
        <f t="shared" si="20"/>
        <v>0.32580739529475705</v>
      </c>
      <c r="L143" s="42">
        <f t="shared" si="21"/>
        <v>2.2022087556291333E-3</v>
      </c>
      <c r="M143" s="39">
        <f t="shared" si="22"/>
        <v>0.30170259952119127</v>
      </c>
    </row>
    <row r="144" spans="8:13">
      <c r="H144" s="35">
        <f t="shared" si="23"/>
        <v>138</v>
      </c>
      <c r="I144" s="36">
        <f t="shared" si="24"/>
        <v>1</v>
      </c>
      <c r="J144" s="36">
        <f t="shared" si="25"/>
        <v>2</v>
      </c>
      <c r="K144" s="37">
        <f t="shared" si="20"/>
        <v>0.32152045588298395</v>
      </c>
      <c r="L144" s="42">
        <f t="shared" si="21"/>
        <v>2.1732323246340134E-3</v>
      </c>
      <c r="M144" s="39">
        <f t="shared" si="22"/>
        <v>0.29990606079949383</v>
      </c>
    </row>
    <row r="145" spans="8:13">
      <c r="H145" s="35">
        <f t="shared" si="23"/>
        <v>139</v>
      </c>
      <c r="I145" s="36">
        <f t="shared" si="24"/>
        <v>1</v>
      </c>
      <c r="J145" s="36">
        <f t="shared" si="25"/>
        <v>2</v>
      </c>
      <c r="K145" s="37">
        <f t="shared" si="20"/>
        <v>0.3172899235687342</v>
      </c>
      <c r="L145" s="42">
        <f t="shared" si="21"/>
        <v>2.1446371624677767E-3</v>
      </c>
      <c r="M145" s="39">
        <f t="shared" si="22"/>
        <v>0.29810456558302095</v>
      </c>
    </row>
    <row r="146" spans="8:13">
      <c r="H146" s="35">
        <f t="shared" si="23"/>
        <v>140</v>
      </c>
      <c r="I146" s="36">
        <f t="shared" si="24"/>
        <v>1</v>
      </c>
      <c r="J146" s="36">
        <f t="shared" si="25"/>
        <v>2</v>
      </c>
      <c r="K146" s="37">
        <f t="shared" si="20"/>
        <v>0.31311505615335616</v>
      </c>
      <c r="L146" s="42">
        <f t="shared" si="21"/>
        <v>2.1164182524353063E-3</v>
      </c>
      <c r="M146" s="39">
        <f t="shared" si="22"/>
        <v>0.2962985553409429</v>
      </c>
    </row>
    <row r="147" spans="8:13">
      <c r="H147" s="35">
        <f t="shared" si="23"/>
        <v>141</v>
      </c>
      <c r="I147" s="36">
        <f t="shared" si="24"/>
        <v>1</v>
      </c>
      <c r="J147" s="36">
        <f t="shared" si="25"/>
        <v>2</v>
      </c>
      <c r="K147" s="37">
        <f t="shared" si="20"/>
        <v>0.30899512120396994</v>
      </c>
      <c r="L147" s="42">
        <f t="shared" si="21"/>
        <v>2.0885706438506313E-3</v>
      </c>
      <c r="M147" s="39">
        <f t="shared" si="22"/>
        <v>0.294488460782939</v>
      </c>
    </row>
    <row r="148" spans="8:13">
      <c r="H148" s="35">
        <f t="shared" si="23"/>
        <v>142</v>
      </c>
      <c r="I148" s="36">
        <f t="shared" si="24"/>
        <v>1</v>
      </c>
      <c r="J148" s="36">
        <f t="shared" si="25"/>
        <v>2</v>
      </c>
      <c r="K148" s="37">
        <f t="shared" si="20"/>
        <v>0.30492939592497037</v>
      </c>
      <c r="L148" s="42">
        <f t="shared" si="21"/>
        <v>2.0610894511683864E-3</v>
      </c>
      <c r="M148" s="39">
        <f t="shared" si="22"/>
        <v>0.29267470206591084</v>
      </c>
    </row>
    <row r="149" spans="8:13">
      <c r="H149" s="35">
        <f t="shared" si="23"/>
        <v>143</v>
      </c>
      <c r="I149" s="36">
        <f t="shared" si="24"/>
        <v>1</v>
      </c>
      <c r="J149" s="36">
        <f t="shared" si="25"/>
        <v>2</v>
      </c>
      <c r="K149" s="37">
        <f t="shared" si="20"/>
        <v>0.30091716703122079</v>
      </c>
      <c r="L149" s="42">
        <f t="shared" si="21"/>
        <v>2.0339698531266974E-3</v>
      </c>
      <c r="M149" s="39">
        <f t="shared" si="22"/>
        <v>0.29085768899711772</v>
      </c>
    </row>
    <row r="150" spans="8:13">
      <c r="H150" s="35">
        <f t="shared" si="23"/>
        <v>144</v>
      </c>
      <c r="I150" s="36">
        <f t="shared" si="24"/>
        <v>1</v>
      </c>
      <c r="J150" s="36">
        <f t="shared" si="25"/>
        <v>2</v>
      </c>
      <c r="K150" s="37">
        <f t="shared" si="20"/>
        <v>0.29695773062291525</v>
      </c>
      <c r="L150" s="42">
        <f t="shared" si="21"/>
        <v>2.0072070919013463E-3</v>
      </c>
      <c r="M150" s="39">
        <f t="shared" si="22"/>
        <v>0.28903782123379385</v>
      </c>
    </row>
    <row r="151" spans="8:13">
      <c r="H151" s="35">
        <f t="shared" si="23"/>
        <v>145</v>
      </c>
      <c r="I151" s="36">
        <f t="shared" si="24"/>
        <v>1</v>
      </c>
      <c r="J151" s="36">
        <f t="shared" si="25"/>
        <v>2</v>
      </c>
      <c r="K151" s="37">
        <f t="shared" si="20"/>
        <v>0.29305039206208744</v>
      </c>
      <c r="L151" s="42">
        <f t="shared" si="21"/>
        <v>1.9807964722710655E-3</v>
      </c>
      <c r="M151" s="39">
        <f t="shared" si="22"/>
        <v>0.2872154884793045</v>
      </c>
    </row>
    <row r="152" spans="8:13">
      <c r="H152" s="35">
        <f t="shared" si="23"/>
        <v>146</v>
      </c>
      <c r="I152" s="36">
        <f t="shared" si="24"/>
        <v>1</v>
      </c>
      <c r="J152" s="36">
        <f t="shared" si="25"/>
        <v>2</v>
      </c>
      <c r="K152" s="37">
        <f t="shared" si="20"/>
        <v>0.28919446585074421</v>
      </c>
      <c r="L152" s="42">
        <f t="shared" si="21"/>
        <v>1.9547333607938147E-3</v>
      </c>
      <c r="M152" s="39">
        <f t="shared" si="22"/>
        <v>0.28539107067589692</v>
      </c>
    </row>
    <row r="153" spans="8:13">
      <c r="H153" s="35">
        <f t="shared" si="23"/>
        <v>147</v>
      </c>
      <c r="I153" s="36">
        <f t="shared" si="24"/>
        <v>1</v>
      </c>
      <c r="J153" s="36">
        <f t="shared" si="25"/>
        <v>2</v>
      </c>
      <c r="K153" s="37">
        <f t="shared" ref="K153:K158" si="26">K152*I152/J153*$D$11</f>
        <v>0.28538927551060284</v>
      </c>
      <c r="L153" s="42">
        <f t="shared" ref="L153:L158" si="27">L152*I152/J153*$D$11</f>
        <v>1.9290131849938963E-3</v>
      </c>
      <c r="M153" s="39">
        <f t="shared" ref="M153:M158" si="28">L153*H153</f>
        <v>0.28356493819410278</v>
      </c>
    </row>
    <row r="154" spans="8:13">
      <c r="H154" s="35">
        <f t="shared" si="23"/>
        <v>148</v>
      </c>
      <c r="I154" s="36">
        <f t="shared" si="24"/>
        <v>1</v>
      </c>
      <c r="J154" s="36">
        <f t="shared" si="25"/>
        <v>2</v>
      </c>
      <c r="K154" s="37">
        <f t="shared" si="26"/>
        <v>0.28163415346441073</v>
      </c>
      <c r="L154" s="42">
        <f t="shared" si="27"/>
        <v>1.9036314325597662E-3</v>
      </c>
      <c r="M154" s="39">
        <f t="shared" si="28"/>
        <v>0.28173745201884542</v>
      </c>
    </row>
    <row r="155" spans="8:13">
      <c r="H155" s="35">
        <f t="shared" si="23"/>
        <v>149</v>
      </c>
      <c r="I155" s="36">
        <f t="shared" si="24"/>
        <v>1</v>
      </c>
      <c r="J155" s="36">
        <f t="shared" si="25"/>
        <v>2</v>
      </c>
      <c r="K155" s="37">
        <f t="shared" si="26"/>
        <v>0.2779284409188264</v>
      </c>
      <c r="L155" s="42">
        <f t="shared" si="27"/>
        <v>1.8785836505524011E-3</v>
      </c>
      <c r="M155" s="39">
        <f t="shared" si="28"/>
        <v>0.27990896393230774</v>
      </c>
    </row>
    <row r="156" spans="8:13">
      <c r="H156" s="35">
        <f t="shared" ref="H156:H175" si="29">H155+1</f>
        <v>150</v>
      </c>
      <c r="I156" s="36">
        <f t="shared" ref="I156:I175" si="30">I155</f>
        <v>1</v>
      </c>
      <c r="J156" s="36">
        <f t="shared" ref="J156:J175" si="31">MIN(H156,$D$6)</f>
        <v>2</v>
      </c>
      <c r="K156" s="37">
        <f t="shared" ref="K156:K175" si="32">K155*I155/J156*$D$11</f>
        <v>0.27427148774884186</v>
      </c>
      <c r="L156" s="42">
        <f t="shared" ref="L156:L175" si="33">L155*I155/J156*$D$11</f>
        <v>1.8538654446240801E-3</v>
      </c>
      <c r="M156" s="39">
        <f t="shared" ref="M156:M175" si="34">L156*H156</f>
        <v>0.27807981669361204</v>
      </c>
    </row>
    <row r="157" spans="8:13">
      <c r="H157" s="35">
        <f t="shared" si="29"/>
        <v>151</v>
      </c>
      <c r="I157" s="36">
        <f t="shared" si="30"/>
        <v>1</v>
      </c>
      <c r="J157" s="36">
        <f t="shared" si="31"/>
        <v>2</v>
      </c>
      <c r="K157" s="37">
        <f t="shared" si="32"/>
        <v>0.27066265238372555</v>
      </c>
      <c r="L157" s="42">
        <f t="shared" si="33"/>
        <v>1.8294724782474477E-3</v>
      </c>
      <c r="M157" s="39">
        <f t="shared" si="34"/>
        <v>0.2762503442153646</v>
      </c>
    </row>
    <row r="158" spans="8:13">
      <c r="H158" s="35">
        <f t="shared" si="29"/>
        <v>152</v>
      </c>
      <c r="I158" s="36">
        <f t="shared" si="30"/>
        <v>1</v>
      </c>
      <c r="J158" s="36">
        <f t="shared" si="31"/>
        <v>2</v>
      </c>
      <c r="K158" s="37">
        <f t="shared" si="32"/>
        <v>0.26710130169446605</v>
      </c>
      <c r="L158" s="42">
        <f t="shared" si="33"/>
        <v>1.8054004719547183E-3</v>
      </c>
      <c r="M158" s="39">
        <f t="shared" si="34"/>
        <v>0.27442087173711721</v>
      </c>
    </row>
    <row r="159" spans="8:13">
      <c r="H159" s="35">
        <f t="shared" si="29"/>
        <v>153</v>
      </c>
      <c r="I159" s="36">
        <f t="shared" si="30"/>
        <v>1</v>
      </c>
      <c r="J159" s="36">
        <f t="shared" si="31"/>
        <v>2</v>
      </c>
      <c r="K159" s="37">
        <f t="shared" si="32"/>
        <v>0.26358681088269681</v>
      </c>
      <c r="L159" s="42">
        <f t="shared" si="33"/>
        <v>1.7816452025868933E-3</v>
      </c>
      <c r="M159" s="39">
        <f t="shared" si="34"/>
        <v>0.27259171599579468</v>
      </c>
    </row>
    <row r="160" spans="8:13">
      <c r="H160" s="35">
        <f t="shared" si="29"/>
        <v>154</v>
      </c>
      <c r="I160" s="36">
        <f t="shared" si="30"/>
        <v>1</v>
      </c>
      <c r="J160" s="36">
        <f t="shared" si="31"/>
        <v>2</v>
      </c>
      <c r="K160" s="37">
        <f t="shared" si="32"/>
        <v>0.26011856337108241</v>
      </c>
      <c r="L160" s="42">
        <f t="shared" si="33"/>
        <v>1.7582025025528554E-3</v>
      </c>
      <c r="M160" s="39">
        <f t="shared" si="34"/>
        <v>0.2707631853931397</v>
      </c>
    </row>
    <row r="161" spans="8:13">
      <c r="H161" s="35">
        <f t="shared" si="29"/>
        <v>155</v>
      </c>
      <c r="I161" s="36">
        <f t="shared" si="30"/>
        <v>1</v>
      </c>
      <c r="J161" s="36">
        <f t="shared" si="31"/>
        <v>2</v>
      </c>
      <c r="K161" s="37">
        <f t="shared" si="32"/>
        <v>0.25669595069514711</v>
      </c>
      <c r="L161" s="42">
        <f t="shared" si="33"/>
        <v>1.7350682590982127E-3</v>
      </c>
      <c r="M161" s="39">
        <f t="shared" si="34"/>
        <v>0.26893558016022295</v>
      </c>
    </row>
    <row r="162" spans="8:13">
      <c r="H162" s="35">
        <f t="shared" si="29"/>
        <v>156</v>
      </c>
      <c r="I162" s="36">
        <f t="shared" si="30"/>
        <v>1</v>
      </c>
      <c r="J162" s="36">
        <f t="shared" si="31"/>
        <v>2</v>
      </c>
      <c r="K162" s="37">
        <f t="shared" si="32"/>
        <v>0.25331837239652677</v>
      </c>
      <c r="L162" s="42">
        <f t="shared" si="33"/>
        <v>1.7122384135837628E-3</v>
      </c>
      <c r="M162" s="39">
        <f t="shared" si="34"/>
        <v>0.26710919251906701</v>
      </c>
    </row>
    <row r="163" spans="8:13">
      <c r="H163" s="35">
        <f t="shared" si="29"/>
        <v>157</v>
      </c>
      <c r="I163" s="36">
        <f t="shared" si="30"/>
        <v>1</v>
      </c>
      <c r="J163" s="36">
        <f t="shared" si="31"/>
        <v>2</v>
      </c>
      <c r="K163" s="37">
        <f t="shared" si="32"/>
        <v>0.24998523591762511</v>
      </c>
      <c r="L163" s="42">
        <f t="shared" si="33"/>
        <v>1.6897089607734502E-3</v>
      </c>
      <c r="M163" s="39">
        <f t="shared" si="34"/>
        <v>0.26528430684143167</v>
      </c>
    </row>
    <row r="164" spans="8:13">
      <c r="H164" s="35">
        <f t="shared" si="29"/>
        <v>158</v>
      </c>
      <c r="I164" s="36">
        <f t="shared" si="30"/>
        <v>1</v>
      </c>
      <c r="J164" s="36">
        <f t="shared" si="31"/>
        <v>2</v>
      </c>
      <c r="K164" s="37">
        <f t="shared" si="32"/>
        <v>0.24669595649765638</v>
      </c>
      <c r="L164" s="42">
        <f t="shared" si="33"/>
        <v>1.6674759481316943E-3</v>
      </c>
      <c r="M164" s="39">
        <f t="shared" si="34"/>
        <v>0.2634611998048077</v>
      </c>
    </row>
    <row r="165" spans="8:13">
      <c r="H165" s="35">
        <f t="shared" si="29"/>
        <v>159</v>
      </c>
      <c r="I165" s="36">
        <f t="shared" si="30"/>
        <v>1</v>
      </c>
      <c r="J165" s="36">
        <f t="shared" si="31"/>
        <v>2</v>
      </c>
      <c r="K165" s="37">
        <f t="shared" si="32"/>
        <v>0.24344995707005565</v>
      </c>
      <c r="L165" s="42">
        <f t="shared" si="33"/>
        <v>1.6455354751299617E-3</v>
      </c>
      <c r="M165" s="39">
        <f t="shared" si="34"/>
        <v>0.26164014054566392</v>
      </c>
    </row>
    <row r="166" spans="8:13">
      <c r="H166" s="35">
        <f t="shared" si="29"/>
        <v>160</v>
      </c>
      <c r="I166" s="36">
        <f t="shared" si="30"/>
        <v>1</v>
      </c>
      <c r="J166" s="36">
        <f t="shared" si="31"/>
        <v>2</v>
      </c>
      <c r="K166" s="37">
        <f t="shared" si="32"/>
        <v>0.24024666816123916</v>
      </c>
      <c r="L166" s="42">
        <f t="shared" si="33"/>
        <v>1.6238836925624623E-3</v>
      </c>
      <c r="M166" s="39">
        <f t="shared" si="34"/>
        <v>0.25982139080999395</v>
      </c>
    </row>
    <row r="167" spans="8:13">
      <c r="H167" s="35">
        <f t="shared" si="29"/>
        <v>161</v>
      </c>
      <c r="I167" s="36">
        <f t="shared" si="30"/>
        <v>1</v>
      </c>
      <c r="J167" s="36">
        <f t="shared" si="31"/>
        <v>2</v>
      </c>
      <c r="K167" s="37">
        <f t="shared" si="32"/>
        <v>0.23708552779069655</v>
      </c>
      <c r="L167" s="42">
        <f t="shared" si="33"/>
        <v>1.602516801870851E-3</v>
      </c>
      <c r="M167" s="39">
        <f t="shared" si="34"/>
        <v>0.258005205101207</v>
      </c>
    </row>
    <row r="168" spans="8:13">
      <c r="H168" s="35">
        <f t="shared" si="29"/>
        <v>162</v>
      </c>
      <c r="I168" s="36">
        <f t="shared" si="30"/>
        <v>1</v>
      </c>
      <c r="J168" s="36">
        <f t="shared" si="31"/>
        <v>2</v>
      </c>
      <c r="K168" s="37">
        <f t="shared" si="32"/>
        <v>0.23396598137239794</v>
      </c>
      <c r="L168" s="42">
        <f t="shared" si="33"/>
        <v>1.5814310544778136E-3</v>
      </c>
      <c r="M168" s="39">
        <f t="shared" si="34"/>
        <v>0.25619183082540581</v>
      </c>
    </row>
    <row r="169" spans="8:13">
      <c r="H169" s="35">
        <f t="shared" si="29"/>
        <v>163</v>
      </c>
      <c r="I169" s="36">
        <f t="shared" si="30"/>
        <v>1</v>
      </c>
      <c r="J169" s="36">
        <f t="shared" si="31"/>
        <v>2</v>
      </c>
      <c r="K169" s="37">
        <f t="shared" si="32"/>
        <v>0.23088748161749797</v>
      </c>
      <c r="L169" s="42">
        <f t="shared" si="33"/>
        <v>1.5606227511294215E-3</v>
      </c>
      <c r="M169" s="39">
        <f t="shared" si="34"/>
        <v>0.25438150843409568</v>
      </c>
    </row>
    <row r="170" spans="8:13">
      <c r="H170" s="35">
        <f t="shared" si="29"/>
        <v>164</v>
      </c>
      <c r="I170" s="36">
        <f t="shared" si="30"/>
        <v>1</v>
      </c>
      <c r="J170" s="36">
        <f t="shared" si="31"/>
        <v>2</v>
      </c>
      <c r="K170" s="37">
        <f t="shared" si="32"/>
        <v>0.2278494884383204</v>
      </c>
      <c r="L170" s="42">
        <f t="shared" si="33"/>
        <v>1.5400882412461398E-3</v>
      </c>
      <c r="M170" s="39">
        <f t="shared" si="34"/>
        <v>0.25257447156436691</v>
      </c>
    </row>
    <row r="171" spans="8:13">
      <c r="H171" s="35">
        <f t="shared" si="29"/>
        <v>165</v>
      </c>
      <c r="I171" s="36">
        <f t="shared" si="30"/>
        <v>1</v>
      </c>
      <c r="J171" s="36">
        <f t="shared" si="31"/>
        <v>2</v>
      </c>
      <c r="K171" s="37">
        <f t="shared" si="32"/>
        <v>0.22485146885360566</v>
      </c>
      <c r="L171" s="42">
        <f t="shared" si="33"/>
        <v>1.5198239222823748E-3</v>
      </c>
      <c r="M171" s="39">
        <f t="shared" si="34"/>
        <v>0.25077094717659187</v>
      </c>
    </row>
    <row r="172" spans="8:13">
      <c r="H172" s="35">
        <f t="shared" si="29"/>
        <v>166</v>
      </c>
      <c r="I172" s="36">
        <f t="shared" si="30"/>
        <v>1</v>
      </c>
      <c r="J172" s="36">
        <f t="shared" si="31"/>
        <v>2</v>
      </c>
      <c r="K172" s="37">
        <f t="shared" si="32"/>
        <v>0.2218928968950056</v>
      </c>
      <c r="L172" s="42">
        <f t="shared" si="33"/>
        <v>1.499826239094449E-3</v>
      </c>
      <c r="M172" s="39">
        <f t="shared" si="34"/>
        <v>0.24897115568967854</v>
      </c>
    </row>
    <row r="173" spans="8:13">
      <c r="H173" s="35">
        <f t="shared" si="29"/>
        <v>167</v>
      </c>
      <c r="I173" s="36">
        <f t="shared" si="30"/>
        <v>1</v>
      </c>
      <c r="J173" s="36">
        <f t="shared" si="31"/>
        <v>2</v>
      </c>
      <c r="K173" s="37">
        <f t="shared" si="32"/>
        <v>0.21897325351480817</v>
      </c>
      <c r="L173" s="42">
        <f t="shared" si="33"/>
        <v>1.4800916833168905E-3</v>
      </c>
      <c r="M173" s="39">
        <f t="shared" si="34"/>
        <v>0.24717531111392071</v>
      </c>
    </row>
    <row r="174" spans="8:13">
      <c r="H174" s="35">
        <f t="shared" si="29"/>
        <v>168</v>
      </c>
      <c r="I174" s="36">
        <f t="shared" si="30"/>
        <v>1</v>
      </c>
      <c r="J174" s="36">
        <f t="shared" si="31"/>
        <v>2</v>
      </c>
      <c r="K174" s="37">
        <f t="shared" si="32"/>
        <v>0.21609202649487649</v>
      </c>
      <c r="L174" s="42">
        <f t="shared" si="33"/>
        <v>1.4606167927469316E-3</v>
      </c>
      <c r="M174" s="39">
        <f t="shared" si="34"/>
        <v>0.24538362118148449</v>
      </c>
    </row>
    <row r="175" spans="8:13">
      <c r="H175" s="35">
        <f t="shared" si="29"/>
        <v>169</v>
      </c>
      <c r="I175" s="36">
        <f t="shared" si="30"/>
        <v>1</v>
      </c>
      <c r="J175" s="36">
        <f t="shared" si="31"/>
        <v>2</v>
      </c>
      <c r="K175" s="37">
        <f t="shared" si="32"/>
        <v>0.21324871035678603</v>
      </c>
      <c r="L175" s="42">
        <f t="shared" si="33"/>
        <v>1.4413981507371036E-3</v>
      </c>
      <c r="M175" s="39">
        <f t="shared" si="34"/>
        <v>0.24359628747457049</v>
      </c>
    </row>
    <row r="176" spans="8:13">
      <c r="H176" s="35">
        <f t="shared" ref="H176:H201" si="35">H175+1</f>
        <v>170</v>
      </c>
      <c r="I176" s="36">
        <f t="shared" ref="I176:I201" si="36">I175</f>
        <v>1</v>
      </c>
      <c r="J176" s="36">
        <f t="shared" ref="J176:J201" si="37">MIN(H176,$D$6)</f>
        <v>2</v>
      </c>
      <c r="K176" s="37">
        <f t="shared" ref="K176:K201" si="38">K175*I175/J176*$D$11</f>
        <v>0.21044280627314413</v>
      </c>
      <c r="L176" s="42">
        <f t="shared" ref="L176:L201" si="39">L175*I175/J176*$D$11</f>
        <v>1.4224323855958261E-3</v>
      </c>
      <c r="M176" s="39">
        <f t="shared" ref="M176:M201" si="40">L176*H176</f>
        <v>0.24181350555129044</v>
      </c>
    </row>
    <row r="177" spans="8:13">
      <c r="H177" s="35">
        <f t="shared" si="35"/>
        <v>171</v>
      </c>
      <c r="I177" s="36">
        <f t="shared" si="36"/>
        <v>1</v>
      </c>
      <c r="J177" s="36">
        <f t="shared" si="37"/>
        <v>2</v>
      </c>
      <c r="K177" s="37">
        <f t="shared" si="38"/>
        <v>0.20767382198007645</v>
      </c>
      <c r="L177" s="42">
        <f t="shared" si="39"/>
        <v>1.403716169995881E-3</v>
      </c>
      <c r="M177" s="39">
        <f t="shared" si="40"/>
        <v>0.24003546506929566</v>
      </c>
    </row>
    <row r="178" spans="8:13">
      <c r="H178" s="35">
        <f t="shared" si="35"/>
        <v>172</v>
      </c>
      <c r="I178" s="36">
        <f t="shared" si="36"/>
        <v>1</v>
      </c>
      <c r="J178" s="36">
        <f t="shared" si="37"/>
        <v>2</v>
      </c>
      <c r="K178" s="37">
        <f t="shared" si="38"/>
        <v>0.20494127169086493</v>
      </c>
      <c r="L178" s="42">
        <f t="shared" si="39"/>
        <v>1.3852462203906722E-3</v>
      </c>
      <c r="M178" s="39">
        <f t="shared" si="40"/>
        <v>0.23826234990719561</v>
      </c>
    </row>
    <row r="179" spans="8:13">
      <c r="H179" s="35">
        <f t="shared" si="35"/>
        <v>173</v>
      </c>
      <c r="I179" s="36">
        <f t="shared" si="36"/>
        <v>1</v>
      </c>
      <c r="J179" s="36">
        <f t="shared" si="37"/>
        <v>2</v>
      </c>
      <c r="K179" s="37">
        <f t="shared" si="38"/>
        <v>0.20224467601072199</v>
      </c>
      <c r="L179" s="42">
        <f t="shared" si="39"/>
        <v>1.3670192964381634E-3</v>
      </c>
      <c r="M179" s="39">
        <f t="shared" si="40"/>
        <v>0.23649433828380229</v>
      </c>
    </row>
    <row r="180" spans="8:13">
      <c r="H180" s="35">
        <f t="shared" si="35"/>
        <v>174</v>
      </c>
      <c r="I180" s="36">
        <f t="shared" si="36"/>
        <v>1</v>
      </c>
      <c r="J180" s="36">
        <f t="shared" si="37"/>
        <v>2</v>
      </c>
      <c r="K180" s="37">
        <f t="shared" si="38"/>
        <v>0.19958356185268619</v>
      </c>
      <c r="L180" s="42">
        <f t="shared" si="39"/>
        <v>1.3490322004323981E-3</v>
      </c>
      <c r="M180" s="39">
        <f t="shared" si="40"/>
        <v>0.23473160287523728</v>
      </c>
    </row>
    <row r="181" spans="8:13">
      <c r="H181" s="35">
        <f t="shared" si="35"/>
        <v>175</v>
      </c>
      <c r="I181" s="36">
        <f t="shared" si="36"/>
        <v>1</v>
      </c>
      <c r="J181" s="36">
        <f t="shared" si="37"/>
        <v>2</v>
      </c>
      <c r="K181" s="37">
        <f t="shared" si="38"/>
        <v>0.19695746235462455</v>
      </c>
      <c r="L181" s="42">
        <f t="shared" si="39"/>
        <v>1.3312817767424981E-3</v>
      </c>
      <c r="M181" s="39">
        <f t="shared" si="40"/>
        <v>0.23297431092993717</v>
      </c>
    </row>
    <row r="182" spans="8:13">
      <c r="H182" s="35">
        <f t="shared" si="35"/>
        <v>176</v>
      </c>
      <c r="I182" s="36">
        <f t="shared" si="36"/>
        <v>1</v>
      </c>
      <c r="J182" s="36">
        <f t="shared" si="37"/>
        <v>2</v>
      </c>
      <c r="K182" s="37">
        <f t="shared" si="38"/>
        <v>0.19436591679732687</v>
      </c>
      <c r="L182" s="42">
        <f t="shared" si="39"/>
        <v>1.3137649112590444E-3</v>
      </c>
      <c r="M182" s="39">
        <f t="shared" si="40"/>
        <v>0.2312226243815918</v>
      </c>
    </row>
    <row r="183" spans="8:13">
      <c r="H183" s="35">
        <f t="shared" si="35"/>
        <v>177</v>
      </c>
      <c r="I183" s="36">
        <f t="shared" si="36"/>
        <v>1</v>
      </c>
      <c r="J183" s="36">
        <f t="shared" si="37"/>
        <v>2</v>
      </c>
      <c r="K183" s="37">
        <f t="shared" si="38"/>
        <v>0.19180847052367786</v>
      </c>
      <c r="L183" s="42">
        <f t="shared" si="39"/>
        <v>1.2964785308477412E-3</v>
      </c>
      <c r="M183" s="39">
        <f t="shared" si="40"/>
        <v>0.22947669996005018</v>
      </c>
    </row>
    <row r="184" spans="8:13">
      <c r="H184" s="35">
        <f t="shared" si="35"/>
        <v>178</v>
      </c>
      <c r="I184" s="36">
        <f t="shared" si="36"/>
        <v>1</v>
      </c>
      <c r="J184" s="36">
        <f t="shared" si="37"/>
        <v>2</v>
      </c>
      <c r="K184" s="37">
        <f t="shared" si="38"/>
        <v>0.18928467485889264</v>
      </c>
      <c r="L184" s="42">
        <f t="shared" si="39"/>
        <v>1.2794196028102711E-3</v>
      </c>
      <c r="M184" s="39">
        <f t="shared" si="40"/>
        <v>0.22773668930022825</v>
      </c>
    </row>
    <row r="185" spans="8:13">
      <c r="H185" s="35">
        <f t="shared" si="35"/>
        <v>179</v>
      </c>
      <c r="I185" s="36">
        <f t="shared" si="36"/>
        <v>1</v>
      </c>
      <c r="J185" s="36">
        <f t="shared" si="37"/>
        <v>2</v>
      </c>
      <c r="K185" s="37">
        <f t="shared" si="38"/>
        <v>0.18679408703180195</v>
      </c>
      <c r="L185" s="42">
        <f t="shared" si="39"/>
        <v>1.2625851343522412E-3</v>
      </c>
      <c r="M185" s="39">
        <f t="shared" si="40"/>
        <v>0.22600273904905119</v>
      </c>
    </row>
    <row r="186" spans="8:13">
      <c r="H186" s="35">
        <f t="shared" si="35"/>
        <v>180</v>
      </c>
      <c r="I186" s="36">
        <f t="shared" si="36"/>
        <v>1</v>
      </c>
      <c r="J186" s="36">
        <f t="shared" si="37"/>
        <v>2</v>
      </c>
      <c r="K186" s="37">
        <f t="shared" si="38"/>
        <v>0.18433627009717299</v>
      </c>
      <c r="L186" s="42">
        <f t="shared" si="39"/>
        <v>1.2459721720581329E-3</v>
      </c>
      <c r="M186" s="39">
        <f t="shared" si="40"/>
        <v>0.22427499097046391</v>
      </c>
    </row>
    <row r="187" spans="8:13">
      <c r="H187" s="35">
        <f t="shared" si="35"/>
        <v>181</v>
      </c>
      <c r="I187" s="36">
        <f t="shared" si="36"/>
        <v>1</v>
      </c>
      <c r="J187" s="36">
        <f t="shared" si="37"/>
        <v>2</v>
      </c>
      <c r="K187" s="37">
        <f t="shared" si="38"/>
        <v>0.18191079285905232</v>
      </c>
      <c r="L187" s="42">
        <f t="shared" si="39"/>
        <v>1.2295778013731574E-3</v>
      </c>
      <c r="M187" s="39">
        <f t="shared" si="40"/>
        <v>0.2225535820485415</v>
      </c>
    </row>
    <row r="188" spans="8:13">
      <c r="H188" s="35">
        <f t="shared" si="35"/>
        <v>182</v>
      </c>
      <c r="I188" s="36">
        <f t="shared" si="36"/>
        <v>1</v>
      </c>
      <c r="J188" s="36">
        <f t="shared" si="37"/>
        <v>2</v>
      </c>
      <c r="K188" s="37">
        <f t="shared" si="38"/>
        <v>0.17951722979511744</v>
      </c>
      <c r="L188" s="42">
        <f t="shared" si="39"/>
        <v>1.2133991460919317E-3</v>
      </c>
      <c r="M188" s="39">
        <f t="shared" si="40"/>
        <v>0.22083864458873156</v>
      </c>
    </row>
    <row r="189" spans="8:13">
      <c r="H189" s="35">
        <f t="shared" si="35"/>
        <v>183</v>
      </c>
      <c r="I189" s="36">
        <f t="shared" si="36"/>
        <v>1</v>
      </c>
      <c r="J189" s="36">
        <f t="shared" si="37"/>
        <v>2</v>
      </c>
      <c r="K189" s="37">
        <f t="shared" si="38"/>
        <v>0.1771551609820238</v>
      </c>
      <c r="L189" s="42">
        <f t="shared" si="39"/>
        <v>1.1974333678538801E-3</v>
      </c>
      <c r="M189" s="39">
        <f t="shared" si="40"/>
        <v>0.21913030631726005</v>
      </c>
    </row>
    <row r="190" spans="8:13">
      <c r="H190" s="35">
        <f t="shared" si="35"/>
        <v>184</v>
      </c>
      <c r="I190" s="36">
        <f t="shared" si="36"/>
        <v>1</v>
      </c>
      <c r="J190" s="36">
        <f t="shared" si="37"/>
        <v>2</v>
      </c>
      <c r="K190" s="37">
        <f t="shared" si="38"/>
        <v>0.17482417202173403</v>
      </c>
      <c r="L190" s="42">
        <f t="shared" si="39"/>
        <v>1.1816776656452764E-3</v>
      </c>
      <c r="M190" s="39">
        <f t="shared" si="40"/>
        <v>0.21742869047873087</v>
      </c>
    </row>
    <row r="191" spans="8:13">
      <c r="H191" s="35">
        <f t="shared" si="35"/>
        <v>185</v>
      </c>
      <c r="I191" s="36">
        <f t="shared" si="36"/>
        <v>1</v>
      </c>
      <c r="J191" s="36">
        <f t="shared" si="37"/>
        <v>2</v>
      </c>
      <c r="K191" s="37">
        <f t="shared" si="38"/>
        <v>0.1725238539688165</v>
      </c>
      <c r="L191" s="42">
        <f t="shared" si="39"/>
        <v>1.1661292753078387E-3</v>
      </c>
      <c r="M191" s="39">
        <f t="shared" si="40"/>
        <v>0.21573391593195015</v>
      </c>
    </row>
    <row r="192" spans="8:13">
      <c r="H192" s="35">
        <f t="shared" si="35"/>
        <v>186</v>
      </c>
      <c r="I192" s="36">
        <f t="shared" si="36"/>
        <v>1</v>
      </c>
      <c r="J192" s="36">
        <f t="shared" si="37"/>
        <v>2</v>
      </c>
      <c r="K192" s="37">
        <f t="shared" si="38"/>
        <v>0.17025380325870051</v>
      </c>
      <c r="L192" s="42">
        <f t="shared" si="39"/>
        <v>1.1507854690537883E-3</v>
      </c>
      <c r="M192" s="39">
        <f t="shared" si="40"/>
        <v>0.21404609724400461</v>
      </c>
    </row>
    <row r="193" spans="8:13">
      <c r="H193" s="35">
        <f t="shared" si="35"/>
        <v>187</v>
      </c>
      <c r="I193" s="36">
        <f t="shared" si="36"/>
        <v>1</v>
      </c>
      <c r="J193" s="36">
        <f t="shared" si="37"/>
        <v>2</v>
      </c>
      <c r="K193" s="37">
        <f t="shared" si="38"/>
        <v>0.16801362163687553</v>
      </c>
      <c r="L193" s="42">
        <f t="shared" si="39"/>
        <v>1.1356435549872911E-3</v>
      </c>
      <c r="M193" s="39">
        <f t="shared" si="40"/>
        <v>0.21236534478262345</v>
      </c>
    </row>
    <row r="194" spans="8:13">
      <c r="H194" s="35">
        <f t="shared" si="35"/>
        <v>188</v>
      </c>
      <c r="I194" s="36">
        <f t="shared" si="36"/>
        <v>1</v>
      </c>
      <c r="J194" s="36">
        <f t="shared" si="37"/>
        <v>2</v>
      </c>
      <c r="K194" s="37">
        <f t="shared" si="38"/>
        <v>0.16580291608902192</v>
      </c>
      <c r="L194" s="42">
        <f t="shared" si="39"/>
        <v>1.1207008766321953E-3</v>
      </c>
      <c r="M194" s="39">
        <f t="shared" si="40"/>
        <v>0.21069176480685273</v>
      </c>
    </row>
    <row r="195" spans="8:13">
      <c r="H195" s="35">
        <f t="shared" si="35"/>
        <v>189</v>
      </c>
      <c r="I195" s="36">
        <f t="shared" si="36"/>
        <v>1</v>
      </c>
      <c r="J195" s="36">
        <f t="shared" si="37"/>
        <v>2</v>
      </c>
      <c r="K195" s="37">
        <f t="shared" si="38"/>
        <v>0.16362129877206111</v>
      </c>
      <c r="L195" s="42">
        <f t="shared" si="39"/>
        <v>1.1059548124659822E-3</v>
      </c>
      <c r="M195" s="39">
        <f t="shared" si="40"/>
        <v>0.20902545955607063</v>
      </c>
    </row>
    <row r="196" spans="8:13">
      <c r="H196" s="35">
        <f t="shared" si="35"/>
        <v>190</v>
      </c>
      <c r="I196" s="36">
        <f t="shared" si="36"/>
        <v>1</v>
      </c>
      <c r="J196" s="36">
        <f t="shared" si="37"/>
        <v>2</v>
      </c>
      <c r="K196" s="37">
        <f t="shared" si="38"/>
        <v>0.16146838694611296</v>
      </c>
      <c r="L196" s="42">
        <f t="shared" si="39"/>
        <v>1.0914027754598508E-3</v>
      </c>
      <c r="M196" s="39">
        <f t="shared" si="40"/>
        <v>0.20736652733737165</v>
      </c>
    </row>
    <row r="197" spans="8:13">
      <c r="H197" s="35">
        <f t="shared" si="35"/>
        <v>191</v>
      </c>
      <c r="I197" s="36">
        <f t="shared" si="36"/>
        <v>1</v>
      </c>
      <c r="J197" s="36">
        <f t="shared" si="37"/>
        <v>2</v>
      </c>
      <c r="K197" s="37">
        <f t="shared" si="38"/>
        <v>0.15934380290734831</v>
      </c>
      <c r="L197" s="42">
        <f t="shared" si="39"/>
        <v>1.0770422126248529E-3</v>
      </c>
      <c r="M197" s="39">
        <f t="shared" si="40"/>
        <v>0.20571506261134689</v>
      </c>
    </row>
    <row r="198" spans="8:13">
      <c r="H198" s="35">
        <f t="shared" si="35"/>
        <v>192</v>
      </c>
      <c r="I198" s="36">
        <f t="shared" si="36"/>
        <v>1</v>
      </c>
      <c r="J198" s="36">
        <f t="shared" si="37"/>
        <v>2</v>
      </c>
      <c r="K198" s="37">
        <f t="shared" si="38"/>
        <v>0.15724717392172533</v>
      </c>
      <c r="L198" s="42">
        <f t="shared" si="39"/>
        <v>1.0628706045639996E-3</v>
      </c>
      <c r="M198" s="39">
        <f t="shared" si="40"/>
        <v>0.20407115607628792</v>
      </c>
    </row>
    <row r="199" spans="8:13">
      <c r="H199" s="35">
        <f t="shared" si="35"/>
        <v>193</v>
      </c>
      <c r="I199" s="36">
        <f t="shared" si="36"/>
        <v>1</v>
      </c>
      <c r="J199" s="36">
        <f t="shared" si="37"/>
        <v>2</v>
      </c>
      <c r="K199" s="37">
        <f t="shared" si="38"/>
        <v>0.15517813215959736</v>
      </c>
      <c r="L199" s="42">
        <f t="shared" si="39"/>
        <v>1.0488854650302628E-3</v>
      </c>
      <c r="M199" s="39">
        <f t="shared" si="40"/>
        <v>0.20243489475084073</v>
      </c>
    </row>
    <row r="200" spans="8:13">
      <c r="H200" s="35">
        <f t="shared" si="35"/>
        <v>194</v>
      </c>
      <c r="I200" s="36">
        <f t="shared" si="36"/>
        <v>1</v>
      </c>
      <c r="J200" s="36">
        <f t="shared" si="37"/>
        <v>2</v>
      </c>
      <c r="K200" s="37">
        <f t="shared" si="38"/>
        <v>0.1531363146311816</v>
      </c>
      <c r="L200" s="42">
        <f t="shared" si="39"/>
        <v>1.035084340490391E-3</v>
      </c>
      <c r="M200" s="39">
        <f t="shared" si="40"/>
        <v>0.20080636205513586</v>
      </c>
    </row>
    <row r="201" spans="8:13">
      <c r="H201" s="35">
        <f t="shared" si="35"/>
        <v>195</v>
      </c>
      <c r="I201" s="36">
        <f t="shared" si="36"/>
        <v>1</v>
      </c>
      <c r="J201" s="36">
        <f t="shared" si="37"/>
        <v>2</v>
      </c>
      <c r="K201" s="37">
        <f t="shared" si="38"/>
        <v>0.15112136312287658</v>
      </c>
      <c r="L201" s="42">
        <f t="shared" si="39"/>
        <v>1.0214648096944648E-3</v>
      </c>
      <c r="M201" s="39">
        <f t="shared" si="40"/>
        <v>0.19918563789042065</v>
      </c>
    </row>
    <row r="202" spans="8:13">
      <c r="H202" s="35">
        <f t="shared" ref="H202:H265" si="41">H201+1</f>
        <v>196</v>
      </c>
      <c r="I202" s="36">
        <f t="shared" ref="I202:I265" si="42">I201</f>
        <v>1</v>
      </c>
      <c r="J202" s="36">
        <f t="shared" ref="J202:J265" si="43">MIN(H202,$D$6)</f>
        <v>2</v>
      </c>
      <c r="K202" s="37">
        <f t="shared" ref="K202:K265" si="44">K201*I201/J202*$D$11</f>
        <v>0.1491329241344177</v>
      </c>
      <c r="L202" s="42">
        <f t="shared" ref="L202:L265" si="45">L201*I201/J202*$D$11</f>
        <v>1.0080244832511166E-3</v>
      </c>
      <c r="M202" s="39">
        <f t="shared" ref="M202:M265" si="46">L202*H202</f>
        <v>0.19757279871721886</v>
      </c>
    </row>
    <row r="203" spans="8:13">
      <c r="H203" s="35">
        <f t="shared" si="41"/>
        <v>197</v>
      </c>
      <c r="I203" s="36">
        <f t="shared" si="42"/>
        <v>1</v>
      </c>
      <c r="J203" s="36">
        <f t="shared" si="43"/>
        <v>2</v>
      </c>
      <c r="K203" s="37">
        <f t="shared" si="44"/>
        <v>0.14717064881685959</v>
      </c>
      <c r="L203" s="42">
        <f t="shared" si="45"/>
        <v>9.947610032083388E-4</v>
      </c>
      <c r="M203" s="39">
        <f t="shared" si="46"/>
        <v>0.19596791763204274</v>
      </c>
    </row>
    <row r="204" spans="8:13">
      <c r="H204" s="35">
        <f t="shared" si="41"/>
        <v>198</v>
      </c>
      <c r="I204" s="36">
        <f t="shared" si="42"/>
        <v>1</v>
      </c>
      <c r="J204" s="36">
        <f t="shared" si="43"/>
        <v>2</v>
      </c>
      <c r="K204" s="37">
        <f t="shared" si="44"/>
        <v>0.1452341929113746</v>
      </c>
      <c r="L204" s="42">
        <f t="shared" si="45"/>
        <v>9.8167204263980819E-4</v>
      </c>
      <c r="M204" s="39">
        <f t="shared" si="46"/>
        <v>0.19437106444268201</v>
      </c>
    </row>
    <row r="205" spans="8:13">
      <c r="H205" s="35">
        <f t="shared" si="41"/>
        <v>199</v>
      </c>
      <c r="I205" s="36">
        <f t="shared" si="42"/>
        <v>1</v>
      </c>
      <c r="J205" s="36">
        <f t="shared" si="43"/>
        <v>2</v>
      </c>
      <c r="K205" s="37">
        <f t="shared" si="44"/>
        <v>0.14332321668885653</v>
      </c>
      <c r="L205" s="42">
        <f t="shared" si="45"/>
        <v>9.6875530523665287E-4</v>
      </c>
      <c r="M205" s="39">
        <f t="shared" si="46"/>
        <v>0.19278230574209393</v>
      </c>
    </row>
    <row r="206" spans="8:13">
      <c r="H206" s="35">
        <f t="shared" si="41"/>
        <v>200</v>
      </c>
      <c r="I206" s="36">
        <f t="shared" si="42"/>
        <v>1</v>
      </c>
      <c r="J206" s="36">
        <f t="shared" si="43"/>
        <v>2</v>
      </c>
      <c r="K206" s="37">
        <f t="shared" si="44"/>
        <v>0.14143738489031896</v>
      </c>
      <c r="L206" s="42">
        <f t="shared" si="45"/>
        <v>9.5600852490459174E-4</v>
      </c>
      <c r="M206" s="39">
        <f t="shared" si="46"/>
        <v>0.19120170498091835</v>
      </c>
    </row>
    <row r="207" spans="8:13">
      <c r="H207" s="35">
        <f t="shared" si="41"/>
        <v>201</v>
      </c>
      <c r="I207" s="36">
        <f t="shared" si="42"/>
        <v>1</v>
      </c>
      <c r="J207" s="36">
        <f t="shared" si="43"/>
        <v>2</v>
      </c>
      <c r="K207" s="37">
        <f t="shared" si="44"/>
        <v>0.13957636666807793</v>
      </c>
      <c r="L207" s="42">
        <f t="shared" si="45"/>
        <v>9.4342946536637344E-4</v>
      </c>
      <c r="M207" s="39">
        <f t="shared" si="46"/>
        <v>0.18962932253864107</v>
      </c>
    </row>
    <row r="208" spans="8:13">
      <c r="H208" s="35">
        <f t="shared" si="41"/>
        <v>202</v>
      </c>
      <c r="I208" s="36">
        <f t="shared" si="42"/>
        <v>1</v>
      </c>
      <c r="J208" s="36">
        <f t="shared" si="43"/>
        <v>2</v>
      </c>
      <c r="K208" s="37">
        <f t="shared" si="44"/>
        <v>0.13773983552770849</v>
      </c>
      <c r="L208" s="42">
        <f t="shared" si="45"/>
        <v>9.3101591976944755E-4</v>
      </c>
      <c r="M208" s="39">
        <f t="shared" si="46"/>
        <v>0.18806521579342841</v>
      </c>
    </row>
    <row r="209" spans="8:13">
      <c r="H209" s="35">
        <f t="shared" si="41"/>
        <v>203</v>
      </c>
      <c r="I209" s="36">
        <f t="shared" si="42"/>
        <v>1</v>
      </c>
      <c r="J209" s="36">
        <f t="shared" si="43"/>
        <v>2</v>
      </c>
      <c r="K209" s="37">
        <f t="shared" si="44"/>
        <v>0.13592746927076496</v>
      </c>
      <c r="L209" s="42">
        <f t="shared" si="45"/>
        <v>9.1876571029879698E-4</v>
      </c>
      <c r="M209" s="39">
        <f t="shared" si="46"/>
        <v>0.1865094391906558</v>
      </c>
    </row>
    <row r="210" spans="8:13">
      <c r="H210" s="35">
        <f t="shared" si="41"/>
        <v>204</v>
      </c>
      <c r="I210" s="36">
        <f t="shared" si="42"/>
        <v>1</v>
      </c>
      <c r="J210" s="36">
        <f t="shared" si="43"/>
        <v>2</v>
      </c>
      <c r="K210" s="37">
        <f t="shared" si="44"/>
        <v>0.1341389499382549</v>
      </c>
      <c r="L210" s="42">
        <f t="shared" si="45"/>
        <v>9.0667668779486547E-4</v>
      </c>
      <c r="M210" s="39">
        <f t="shared" si="46"/>
        <v>0.18496204431015256</v>
      </c>
    </row>
    <row r="211" spans="8:13">
      <c r="H211" s="35">
        <f t="shared" si="41"/>
        <v>205</v>
      </c>
      <c r="I211" s="36">
        <f t="shared" si="42"/>
        <v>1</v>
      </c>
      <c r="J211" s="36">
        <f t="shared" si="43"/>
        <v>2</v>
      </c>
      <c r="K211" s="37">
        <f t="shared" si="44"/>
        <v>0.13237396375485683</v>
      </c>
      <c r="L211" s="42">
        <f t="shared" si="45"/>
        <v>8.9474673137651206E-4</v>
      </c>
      <c r="M211" s="39">
        <f t="shared" si="46"/>
        <v>0.18342307993218498</v>
      </c>
    </row>
    <row r="212" spans="8:13">
      <c r="H212" s="35">
        <f t="shared" si="41"/>
        <v>206</v>
      </c>
      <c r="I212" s="36">
        <f t="shared" si="42"/>
        <v>1</v>
      </c>
      <c r="J212" s="36">
        <f t="shared" si="43"/>
        <v>2</v>
      </c>
      <c r="K212" s="37">
        <f t="shared" si="44"/>
        <v>0.13063220107387188</v>
      </c>
      <c r="L212" s="42">
        <f t="shared" si="45"/>
        <v>8.8297374806892647E-4</v>
      </c>
      <c r="M212" s="39">
        <f t="shared" si="46"/>
        <v>0.18189259210219885</v>
      </c>
    </row>
    <row r="213" spans="8:13">
      <c r="H213" s="35">
        <f t="shared" si="41"/>
        <v>207</v>
      </c>
      <c r="I213" s="36">
        <f t="shared" si="42"/>
        <v>1</v>
      </c>
      <c r="J213" s="36">
        <f t="shared" si="43"/>
        <v>2</v>
      </c>
      <c r="K213" s="37">
        <f t="shared" si="44"/>
        <v>0.12891335632289991</v>
      </c>
      <c r="L213" s="42">
        <f t="shared" si="45"/>
        <v>8.713556724364406E-4</v>
      </c>
      <c r="M213" s="39">
        <f t="shared" si="46"/>
        <v>0.18037062419434322</v>
      </c>
    </row>
    <row r="214" spans="8:13">
      <c r="H214" s="35">
        <f t="shared" si="41"/>
        <v>208</v>
      </c>
      <c r="I214" s="36">
        <f t="shared" si="42"/>
        <v>1</v>
      </c>
      <c r="J214" s="36">
        <f t="shared" si="43"/>
        <v>2</v>
      </c>
      <c r="K214" s="37">
        <f t="shared" si="44"/>
        <v>0.12721712795023019</v>
      </c>
      <c r="L214" s="42">
        <f t="shared" si="45"/>
        <v>8.5989046622017172E-4</v>
      </c>
      <c r="M214" s="39">
        <f t="shared" si="46"/>
        <v>0.17885721697379572</v>
      </c>
    </row>
    <row r="215" spans="8:13">
      <c r="H215" s="35">
        <f t="shared" si="41"/>
        <v>209</v>
      </c>
      <c r="I215" s="36">
        <f t="shared" si="42"/>
        <v>1</v>
      </c>
      <c r="J215" s="36">
        <f t="shared" si="43"/>
        <v>2</v>
      </c>
      <c r="K215" s="37">
        <f t="shared" si="44"/>
        <v>0.12554321837193769</v>
      </c>
      <c r="L215" s="42">
        <f t="shared" si="45"/>
        <v>8.4857611798043269E-4</v>
      </c>
      <c r="M215" s="39">
        <f t="shared" si="46"/>
        <v>0.17735240865791044</v>
      </c>
    </row>
    <row r="216" spans="8:13">
      <c r="H216" s="35">
        <f t="shared" si="41"/>
        <v>210</v>
      </c>
      <c r="I216" s="36">
        <f t="shared" si="42"/>
        <v>1</v>
      </c>
      <c r="J216" s="36">
        <f t="shared" si="43"/>
        <v>2</v>
      </c>
      <c r="K216" s="37">
        <f t="shared" si="44"/>
        <v>0.12389133391967536</v>
      </c>
      <c r="L216" s="42">
        <f t="shared" si="45"/>
        <v>8.3741064274384807E-4</v>
      </c>
      <c r="M216" s="39">
        <f t="shared" si="46"/>
        <v>0.17585623497620809</v>
      </c>
    </row>
    <row r="217" spans="8:13">
      <c r="H217" s="35">
        <f t="shared" si="41"/>
        <v>211</v>
      </c>
      <c r="I217" s="36">
        <f t="shared" si="42"/>
        <v>1</v>
      </c>
      <c r="J217" s="36">
        <f t="shared" si="43"/>
        <v>2</v>
      </c>
      <c r="K217" s="37">
        <f t="shared" si="44"/>
        <v>0.12226118478915332</v>
      </c>
      <c r="L217" s="42">
        <f t="shared" si="45"/>
        <v>8.2639208165511324E-4</v>
      </c>
      <c r="M217" s="39">
        <f t="shared" si="46"/>
        <v>0.17436872922922889</v>
      </c>
    </row>
    <row r="218" spans="8:13">
      <c r="H218" s="35">
        <f t="shared" si="41"/>
        <v>212</v>
      </c>
      <c r="I218" s="36">
        <f t="shared" si="42"/>
        <v>1</v>
      </c>
      <c r="J218" s="36">
        <f t="shared" si="43"/>
        <v>2</v>
      </c>
      <c r="K218" s="37">
        <f t="shared" si="44"/>
        <v>0.12065248498929605</v>
      </c>
      <c r="L218" s="42">
        <f t="shared" si="45"/>
        <v>8.1551850163333545E-4</v>
      </c>
      <c r="M218" s="39">
        <f t="shared" si="46"/>
        <v>0.17288992234626713</v>
      </c>
    </row>
    <row r="219" spans="8:13">
      <c r="H219" s="35">
        <f t="shared" si="41"/>
        <v>213</v>
      </c>
      <c r="I219" s="36">
        <f t="shared" si="42"/>
        <v>1</v>
      </c>
      <c r="J219" s="36">
        <f t="shared" si="43"/>
        <v>2</v>
      </c>
      <c r="K219" s="37">
        <f t="shared" si="44"/>
        <v>0.11906495229206848</v>
      </c>
      <c r="L219" s="42">
        <f t="shared" si="45"/>
        <v>8.0478799503289685E-4</v>
      </c>
      <c r="M219" s="39">
        <f t="shared" si="46"/>
        <v>0.17141984294200702</v>
      </c>
    </row>
    <row r="220" spans="8:13">
      <c r="H220" s="35">
        <f t="shared" si="41"/>
        <v>214</v>
      </c>
      <c r="I220" s="36">
        <f t="shared" si="42"/>
        <v>1</v>
      </c>
      <c r="J220" s="36">
        <f t="shared" si="43"/>
        <v>2</v>
      </c>
      <c r="K220" s="37">
        <f t="shared" si="44"/>
        <v>0.11749830818296232</v>
      </c>
      <c r="L220" s="42">
        <f t="shared" si="45"/>
        <v>7.9419867930877988E-4</v>
      </c>
      <c r="M220" s="39">
        <f t="shared" si="46"/>
        <v>0.1699585173720789</v>
      </c>
    </row>
    <row r="221" spans="8:13">
      <c r="H221" s="35">
        <f t="shared" si="41"/>
        <v>215</v>
      </c>
      <c r="I221" s="36">
        <f t="shared" si="42"/>
        <v>1</v>
      </c>
      <c r="J221" s="36">
        <f t="shared" si="43"/>
        <v>2</v>
      </c>
      <c r="K221" s="37">
        <f t="shared" si="44"/>
        <v>0.11595227781213388</v>
      </c>
      <c r="L221" s="42">
        <f t="shared" si="45"/>
        <v>7.8374869668629602E-4</v>
      </c>
      <c r="M221" s="39">
        <f t="shared" si="46"/>
        <v>0.16850596978755364</v>
      </c>
    </row>
    <row r="222" spans="8:13">
      <c r="H222" s="35">
        <f t="shared" si="41"/>
        <v>216</v>
      </c>
      <c r="I222" s="36">
        <f t="shared" si="42"/>
        <v>1</v>
      </c>
      <c r="J222" s="36">
        <f t="shared" si="43"/>
        <v>2</v>
      </c>
      <c r="K222" s="37">
        <f t="shared" si="44"/>
        <v>0.11442658994618476</v>
      </c>
      <c r="L222" s="42">
        <f t="shared" si="45"/>
        <v>7.7343621383516058E-4</v>
      </c>
      <c r="M222" s="39">
        <f t="shared" si="46"/>
        <v>0.1670622221883947</v>
      </c>
    </row>
    <row r="223" spans="8:13">
      <c r="H223" s="35">
        <f t="shared" si="41"/>
        <v>217</v>
      </c>
      <c r="I223" s="36">
        <f t="shared" si="42"/>
        <v>1</v>
      </c>
      <c r="J223" s="36">
        <f t="shared" si="43"/>
        <v>2</v>
      </c>
      <c r="K223" s="37">
        <f t="shared" si="44"/>
        <v>0.11292097692057708</v>
      </c>
      <c r="L223" s="42">
        <f t="shared" si="45"/>
        <v>7.6325942154785594E-4</v>
      </c>
      <c r="M223" s="39">
        <f t="shared" si="46"/>
        <v>0.16562729447588473</v>
      </c>
    </row>
    <row r="224" spans="8:13">
      <c r="H224" s="35">
        <f t="shared" si="41"/>
        <v>218</v>
      </c>
      <c r="I224" s="36">
        <f t="shared" si="42"/>
        <v>1</v>
      </c>
      <c r="J224" s="36">
        <f t="shared" si="43"/>
        <v>2</v>
      </c>
      <c r="K224" s="37">
        <f t="shared" si="44"/>
        <v>0.11143517459267475</v>
      </c>
      <c r="L224" s="42">
        <f t="shared" si="45"/>
        <v>7.5321653442222633E-4</v>
      </c>
      <c r="M224" s="39">
        <f t="shared" si="46"/>
        <v>0.16420120450404535</v>
      </c>
    </row>
    <row r="225" spans="8:13">
      <c r="H225" s="35">
        <f t="shared" si="41"/>
        <v>219</v>
      </c>
      <c r="I225" s="36">
        <f t="shared" si="42"/>
        <v>1</v>
      </c>
      <c r="J225" s="36">
        <f t="shared" si="43"/>
        <v>2</v>
      </c>
      <c r="K225" s="37">
        <f t="shared" si="44"/>
        <v>0.10996892229540273</v>
      </c>
      <c r="L225" s="42">
        <f t="shared" si="45"/>
        <v>7.4330579054824968E-4</v>
      </c>
      <c r="M225" s="39">
        <f t="shared" si="46"/>
        <v>0.16278396813006668</v>
      </c>
    </row>
    <row r="226" spans="8:13">
      <c r="H226" s="35">
        <f t="shared" si="41"/>
        <v>220</v>
      </c>
      <c r="I226" s="36">
        <f t="shared" si="42"/>
        <v>1</v>
      </c>
      <c r="J226" s="36">
        <f t="shared" si="43"/>
        <v>2</v>
      </c>
      <c r="K226" s="37">
        <f t="shared" si="44"/>
        <v>0.10852196279151585</v>
      </c>
      <c r="L226" s="42">
        <f t="shared" si="45"/>
        <v>7.335254511989306E-4</v>
      </c>
      <c r="M226" s="39">
        <f t="shared" si="46"/>
        <v>0.16137559926376474</v>
      </c>
    </row>
    <row r="227" spans="8:13">
      <c r="H227" s="35">
        <f t="shared" si="41"/>
        <v>221</v>
      </c>
      <c r="I227" s="36">
        <f t="shared" si="42"/>
        <v>1</v>
      </c>
      <c r="J227" s="36">
        <f t="shared" si="43"/>
        <v>2</v>
      </c>
      <c r="K227" s="37">
        <f t="shared" si="44"/>
        <v>0.1070940422284696</v>
      </c>
      <c r="L227" s="42">
        <f t="shared" si="45"/>
        <v>7.2387380052526054E-4</v>
      </c>
      <c r="M227" s="39">
        <f t="shared" si="46"/>
        <v>0.15997610991608258</v>
      </c>
    </row>
    <row r="228" spans="8:13">
      <c r="H228" s="35">
        <f t="shared" si="41"/>
        <v>222</v>
      </c>
      <c r="I228" s="36">
        <f t="shared" si="42"/>
        <v>1</v>
      </c>
      <c r="J228" s="36">
        <f t="shared" si="43"/>
        <v>2</v>
      </c>
      <c r="K228" s="37">
        <f t="shared" si="44"/>
        <v>0.10568491009388449</v>
      </c>
      <c r="L228" s="42">
        <f t="shared" si="45"/>
        <v>7.1434914525519142E-4</v>
      </c>
      <c r="M228" s="39">
        <f t="shared" si="46"/>
        <v>0.15858551024665249</v>
      </c>
    </row>
    <row r="229" spans="8:13">
      <c r="H229" s="35">
        <f t="shared" si="41"/>
        <v>223</v>
      </c>
      <c r="I229" s="36">
        <f t="shared" si="42"/>
        <v>1</v>
      </c>
      <c r="J229" s="36">
        <f t="shared" si="43"/>
        <v>2</v>
      </c>
      <c r="K229" s="37">
        <f t="shared" si="44"/>
        <v>0.10429431917159654</v>
      </c>
      <c r="L229" s="42">
        <f t="shared" si="45"/>
        <v>7.0494981439657054E-4</v>
      </c>
      <c r="M229" s="39">
        <f t="shared" si="46"/>
        <v>0.15720380861043523</v>
      </c>
    </row>
    <row r="230" spans="8:13">
      <c r="H230" s="35">
        <f t="shared" si="41"/>
        <v>224</v>
      </c>
      <c r="I230" s="36">
        <f t="shared" si="42"/>
        <v>1</v>
      </c>
      <c r="J230" s="36">
        <f t="shared" si="43"/>
        <v>2</v>
      </c>
      <c r="K230" s="37">
        <f t="shared" si="44"/>
        <v>0.10292202549828607</v>
      </c>
      <c r="L230" s="42">
        <f t="shared" si="45"/>
        <v>6.9567415894398413E-4</v>
      </c>
      <c r="M230" s="39">
        <f t="shared" si="46"/>
        <v>0.15583101160345245</v>
      </c>
    </row>
    <row r="231" spans="8:13">
      <c r="H231" s="35">
        <f t="shared" si="41"/>
        <v>225</v>
      </c>
      <c r="I231" s="36">
        <f t="shared" si="42"/>
        <v>1</v>
      </c>
      <c r="J231" s="36">
        <f t="shared" si="43"/>
        <v>2</v>
      </c>
      <c r="K231" s="37">
        <f t="shared" si="44"/>
        <v>0.10156778832067705</v>
      </c>
      <c r="L231" s="42">
        <f t="shared" si="45"/>
        <v>6.8652055158945806E-4</v>
      </c>
      <c r="M231" s="39">
        <f t="shared" si="46"/>
        <v>0.15446712410762806</v>
      </c>
    </row>
    <row r="232" spans="8:13">
      <c r="H232" s="35">
        <f t="shared" si="41"/>
        <v>226</v>
      </c>
      <c r="I232" s="36">
        <f t="shared" si="42"/>
        <v>1</v>
      </c>
      <c r="J232" s="36">
        <f t="shared" si="43"/>
        <v>2</v>
      </c>
      <c r="K232" s="37">
        <f t="shared" si="44"/>
        <v>0.10023137005329973</v>
      </c>
      <c r="L232" s="42">
        <f t="shared" si="45"/>
        <v>6.7748738643696527E-4</v>
      </c>
      <c r="M232" s="39">
        <f t="shared" si="46"/>
        <v>0.15311214933475414</v>
      </c>
    </row>
    <row r="233" spans="8:13">
      <c r="H233" s="35">
        <f t="shared" si="41"/>
        <v>227</v>
      </c>
      <c r="I233" s="36">
        <f t="shared" si="42"/>
        <v>1</v>
      </c>
      <c r="J233" s="36">
        <f t="shared" si="43"/>
        <v>2</v>
      </c>
      <c r="K233" s="37">
        <f t="shared" si="44"/>
        <v>9.8912536236808943E-2</v>
      </c>
      <c r="L233" s="42">
        <f t="shared" si="45"/>
        <v>6.6857307872068947E-4</v>
      </c>
      <c r="M233" s="39">
        <f t="shared" si="46"/>
        <v>0.1517660888695965</v>
      </c>
    </row>
    <row r="234" spans="8:13">
      <c r="H234" s="35">
        <f t="shared" si="41"/>
        <v>228</v>
      </c>
      <c r="I234" s="36">
        <f t="shared" si="42"/>
        <v>1</v>
      </c>
      <c r="J234" s="36">
        <f t="shared" si="43"/>
        <v>2</v>
      </c>
      <c r="K234" s="37">
        <f t="shared" si="44"/>
        <v>9.7611055496850938E-2</v>
      </c>
      <c r="L234" s="42">
        <f t="shared" si="45"/>
        <v>6.5977606452699621E-4</v>
      </c>
      <c r="M234" s="39">
        <f t="shared" si="46"/>
        <v>0.15042894271215512</v>
      </c>
    </row>
    <row r="235" spans="8:13">
      <c r="H235" s="35">
        <f t="shared" si="41"/>
        <v>229</v>
      </c>
      <c r="I235" s="36">
        <f t="shared" si="42"/>
        <v>1</v>
      </c>
      <c r="J235" s="36">
        <f t="shared" si="43"/>
        <v>2</v>
      </c>
      <c r="K235" s="37">
        <f t="shared" si="44"/>
        <v>9.6326699503471322E-2</v>
      </c>
      <c r="L235" s="42">
        <f t="shared" si="45"/>
        <v>6.5109480052006209E-4</v>
      </c>
      <c r="M235" s="39">
        <f t="shared" si="46"/>
        <v>0.14910070931909422</v>
      </c>
    </row>
    <row r="236" spans="8:13">
      <c r="H236" s="35">
        <f t="shared" si="41"/>
        <v>230</v>
      </c>
      <c r="I236" s="36">
        <f t="shared" si="42"/>
        <v>1</v>
      </c>
      <c r="J236" s="36">
        <f t="shared" si="43"/>
        <v>2</v>
      </c>
      <c r="K236" s="37">
        <f t="shared" si="44"/>
        <v>9.5059242931057233E-2</v>
      </c>
      <c r="L236" s="42">
        <f t="shared" si="45"/>
        <v>6.4252776367111392E-4</v>
      </c>
      <c r="M236" s="39">
        <f t="shared" si="46"/>
        <v>0.14778138564435619</v>
      </c>
    </row>
    <row r="237" spans="8:13">
      <c r="H237" s="35">
        <f t="shared" si="41"/>
        <v>231</v>
      </c>
      <c r="I237" s="36">
        <f t="shared" si="42"/>
        <v>1</v>
      </c>
      <c r="J237" s="36">
        <f t="shared" si="43"/>
        <v>2</v>
      </c>
      <c r="K237" s="37">
        <f t="shared" si="44"/>
        <v>9.3808463418806484E-2</v>
      </c>
      <c r="L237" s="42">
        <f t="shared" si="45"/>
        <v>6.3407345099123088E-4</v>
      </c>
      <c r="M237" s="39">
        <f t="shared" si="46"/>
        <v>0.14647096717897434</v>
      </c>
    </row>
    <row r="238" spans="8:13">
      <c r="H238" s="35">
        <f t="shared" si="41"/>
        <v>232</v>
      </c>
      <c r="I238" s="36">
        <f t="shared" si="42"/>
        <v>1</v>
      </c>
      <c r="J238" s="36">
        <f t="shared" si="43"/>
        <v>2</v>
      </c>
      <c r="K238" s="37">
        <f t="shared" si="44"/>
        <v>9.2574141531716933E-2</v>
      </c>
      <c r="L238" s="42">
        <f t="shared" si="45"/>
        <v>6.257303792676621E-4</v>
      </c>
      <c r="M238" s="39">
        <f t="shared" si="46"/>
        <v>0.14516944799009762</v>
      </c>
    </row>
    <row r="239" spans="8:13">
      <c r="H239" s="35">
        <f t="shared" si="41"/>
        <v>233</v>
      </c>
      <c r="I239" s="36">
        <f t="shared" si="42"/>
        <v>1</v>
      </c>
      <c r="J239" s="36">
        <f t="shared" si="43"/>
        <v>2</v>
      </c>
      <c r="K239" s="37">
        <f t="shared" si="44"/>
        <v>9.1356060722089086E-2</v>
      </c>
      <c r="L239" s="42">
        <f t="shared" si="45"/>
        <v>6.1749708480361395E-4</v>
      </c>
      <c r="M239" s="39">
        <f t="shared" si="46"/>
        <v>0.14387682075924205</v>
      </c>
    </row>
    <row r="240" spans="8:13">
      <c r="H240" s="35">
        <f t="shared" si="41"/>
        <v>234</v>
      </c>
      <c r="I240" s="36">
        <f t="shared" si="42"/>
        <v>1</v>
      </c>
      <c r="J240" s="36">
        <f t="shared" si="43"/>
        <v>2</v>
      </c>
      <c r="K240" s="37">
        <f t="shared" si="44"/>
        <v>9.015400729153529E-2</v>
      </c>
      <c r="L240" s="42">
        <f t="shared" si="45"/>
        <v>6.0937212316146112E-4</v>
      </c>
      <c r="M240" s="39">
        <f t="shared" si="46"/>
        <v>0.14259307681978189</v>
      </c>
    </row>
    <row r="241" spans="8:13">
      <c r="H241" s="35">
        <f t="shared" si="41"/>
        <v>235</v>
      </c>
      <c r="I241" s="36">
        <f t="shared" si="42"/>
        <v>1</v>
      </c>
      <c r="J241" s="36">
        <f t="shared" si="43"/>
        <v>2</v>
      </c>
      <c r="K241" s="37">
        <f t="shared" si="44"/>
        <v>8.8967770353488781E-2</v>
      </c>
      <c r="L241" s="42">
        <f t="shared" si="45"/>
        <v>6.0135406890933669E-4</v>
      </c>
      <c r="M241" s="39">
        <f t="shared" si="46"/>
        <v>0.14131820619369412</v>
      </c>
    </row>
    <row r="242" spans="8:13">
      <c r="H242" s="35">
        <f t="shared" si="41"/>
        <v>236</v>
      </c>
      <c r="I242" s="36">
        <f t="shared" si="42"/>
        <v>1</v>
      </c>
      <c r="J242" s="36">
        <f t="shared" si="43"/>
        <v>2</v>
      </c>
      <c r="K242" s="37">
        <f t="shared" si="44"/>
        <v>8.7797141796206041E-2</v>
      </c>
      <c r="L242" s="42">
        <f t="shared" si="45"/>
        <v>5.9344151537105594E-4</v>
      </c>
      <c r="M242" s="39">
        <f t="shared" si="46"/>
        <v>0.14005219762756921</v>
      </c>
    </row>
    <row r="243" spans="8:13">
      <c r="H243" s="35">
        <f t="shared" si="41"/>
        <v>237</v>
      </c>
      <c r="I243" s="36">
        <f t="shared" si="42"/>
        <v>1</v>
      </c>
      <c r="J243" s="36">
        <f t="shared" si="43"/>
        <v>2</v>
      </c>
      <c r="K243" s="37">
        <f t="shared" si="44"/>
        <v>8.6641916246255973E-2</v>
      </c>
      <c r="L243" s="42">
        <f t="shared" si="45"/>
        <v>5.8563307437933159E-4</v>
      </c>
      <c r="M243" s="39">
        <f t="shared" si="46"/>
        <v>0.13879503862790157</v>
      </c>
    </row>
    <row r="244" spans="8:13">
      <c r="H244" s="35">
        <f t="shared" si="41"/>
        <v>238</v>
      </c>
      <c r="I244" s="36">
        <f t="shared" si="42"/>
        <v>1</v>
      </c>
      <c r="J244" s="36">
        <f t="shared" si="43"/>
        <v>2</v>
      </c>
      <c r="K244" s="37">
        <f t="shared" si="44"/>
        <v>8.5501891032489452E-2</v>
      </c>
      <c r="L244" s="42">
        <f t="shared" si="45"/>
        <v>5.7792737603223519E-4</v>
      </c>
      <c r="M244" s="39">
        <f t="shared" si="46"/>
        <v>0.13754671549567196</v>
      </c>
    </row>
    <row r="245" spans="8:13">
      <c r="H245" s="35">
        <f t="shared" si="41"/>
        <v>239</v>
      </c>
      <c r="I245" s="36">
        <f t="shared" si="42"/>
        <v>1</v>
      </c>
      <c r="J245" s="36">
        <f t="shared" si="43"/>
        <v>2</v>
      </c>
      <c r="K245" s="37">
        <f t="shared" si="44"/>
        <v>8.4376866150483024E-2</v>
      </c>
      <c r="L245" s="42">
        <f t="shared" si="45"/>
        <v>5.7032306845286368E-4</v>
      </c>
      <c r="M245" s="39">
        <f t="shared" si="46"/>
        <v>0.13630721336023441</v>
      </c>
    </row>
    <row r="246" spans="8:13">
      <c r="H246" s="35">
        <f t="shared" si="41"/>
        <v>240</v>
      </c>
      <c r="I246" s="36">
        <f t="shared" si="42"/>
        <v>1</v>
      </c>
      <c r="J246" s="36">
        <f t="shared" si="43"/>
        <v>2</v>
      </c>
      <c r="K246" s="37">
        <f t="shared" si="44"/>
        <v>8.3266644227450365E-2</v>
      </c>
      <c r="L246" s="42">
        <f t="shared" si="45"/>
        <v>5.6281881755216819E-4</v>
      </c>
      <c r="M246" s="39">
        <f t="shared" si="46"/>
        <v>0.13507651621252037</v>
      </c>
    </row>
    <row r="247" spans="8:13">
      <c r="H247" s="35">
        <f t="shared" si="41"/>
        <v>241</v>
      </c>
      <c r="I247" s="36">
        <f t="shared" si="42"/>
        <v>1</v>
      </c>
      <c r="J247" s="36">
        <f t="shared" si="43"/>
        <v>2</v>
      </c>
      <c r="K247" s="37">
        <f t="shared" si="44"/>
        <v>8.2171030487615496E-2</v>
      </c>
      <c r="L247" s="42">
        <f t="shared" si="45"/>
        <v>5.5541330679490289E-4</v>
      </c>
      <c r="M247" s="39">
        <f t="shared" si="46"/>
        <v>0.13385460693757159</v>
      </c>
    </row>
    <row r="248" spans="8:13">
      <c r="H248" s="35">
        <f t="shared" si="41"/>
        <v>242</v>
      </c>
      <c r="I248" s="36">
        <f t="shared" si="42"/>
        <v>1</v>
      </c>
      <c r="J248" s="36">
        <f t="shared" si="43"/>
        <v>2</v>
      </c>
      <c r="K248" s="37">
        <f t="shared" si="44"/>
        <v>8.1089832718041613E-2</v>
      </c>
      <c r="L248" s="42">
        <f t="shared" si="45"/>
        <v>5.4810523696865424E-4</v>
      </c>
      <c r="M248" s="39">
        <f t="shared" si="46"/>
        <v>0.13264146734641433</v>
      </c>
    </row>
    <row r="249" spans="8:13">
      <c r="H249" s="35">
        <f t="shared" si="41"/>
        <v>243</v>
      </c>
      <c r="I249" s="36">
        <f t="shared" si="42"/>
        <v>1</v>
      </c>
      <c r="J249" s="36">
        <f t="shared" si="43"/>
        <v>2</v>
      </c>
      <c r="K249" s="37">
        <f t="shared" si="44"/>
        <v>8.0022861234909495E-2</v>
      </c>
      <c r="L249" s="42">
        <f t="shared" si="45"/>
        <v>5.4089332595590883E-4</v>
      </c>
      <c r="M249" s="39">
        <f t="shared" si="46"/>
        <v>0.13143707820728584</v>
      </c>
    </row>
    <row r="250" spans="8:13">
      <c r="H250" s="35">
        <f t="shared" si="41"/>
        <v>244</v>
      </c>
      <c r="I250" s="36">
        <f t="shared" si="42"/>
        <v>1</v>
      </c>
      <c r="J250" s="36">
        <f t="shared" si="43"/>
        <v>2</v>
      </c>
      <c r="K250" s="37">
        <f t="shared" si="44"/>
        <v>7.8969928850239637E-2</v>
      </c>
      <c r="L250" s="42">
        <f t="shared" si="45"/>
        <v>5.3377630850912061E-4</v>
      </c>
      <c r="M250" s="39">
        <f t="shared" si="46"/>
        <v>0.13024141927622543</v>
      </c>
    </row>
    <row r="251" spans="8:13">
      <c r="H251" s="35">
        <f t="shared" si="41"/>
        <v>245</v>
      </c>
      <c r="I251" s="36">
        <f t="shared" si="42"/>
        <v>1</v>
      </c>
      <c r="J251" s="36">
        <f t="shared" si="43"/>
        <v>2</v>
      </c>
      <c r="K251" s="37">
        <f t="shared" si="44"/>
        <v>7.7930850839052282E-2</v>
      </c>
      <c r="L251" s="42">
        <f t="shared" si="45"/>
        <v>5.267529360287375E-4</v>
      </c>
      <c r="M251" s="39">
        <f t="shared" si="46"/>
        <v>0.12905446932704068</v>
      </c>
    </row>
    <row r="252" spans="8:13">
      <c r="H252" s="35">
        <f t="shared" si="41"/>
        <v>246</v>
      </c>
      <c r="I252" s="36">
        <f t="shared" si="42"/>
        <v>1</v>
      </c>
      <c r="J252" s="36">
        <f t="shared" si="43"/>
        <v>2</v>
      </c>
      <c r="K252" s="37">
        <f t="shared" si="44"/>
        <v>7.6905444906959497E-2</v>
      </c>
      <c r="L252" s="42">
        <f t="shared" si="45"/>
        <v>5.1982197634414893E-4</v>
      </c>
      <c r="M252" s="39">
        <f t="shared" si="46"/>
        <v>0.12787620618066065</v>
      </c>
    </row>
    <row r="253" spans="8:13">
      <c r="H253" s="35">
        <f t="shared" si="41"/>
        <v>247</v>
      </c>
      <c r="I253" s="36">
        <f t="shared" si="42"/>
        <v>1</v>
      </c>
      <c r="J253" s="36">
        <f t="shared" si="43"/>
        <v>2</v>
      </c>
      <c r="K253" s="37">
        <f t="shared" si="44"/>
        <v>7.5893531158183716E-2</v>
      </c>
      <c r="L253" s="42">
        <f t="shared" si="45"/>
        <v>5.1298221349751539E-4</v>
      </c>
      <c r="M253" s="39">
        <f t="shared" si="46"/>
        <v>0.12670660673388631</v>
      </c>
    </row>
    <row r="254" spans="8:13">
      <c r="H254" s="35">
        <f t="shared" si="41"/>
        <v>248</v>
      </c>
      <c r="I254" s="36">
        <f t="shared" si="42"/>
        <v>1</v>
      </c>
      <c r="J254" s="36">
        <f t="shared" si="43"/>
        <v>2</v>
      </c>
      <c r="K254" s="37">
        <f t="shared" si="44"/>
        <v>7.4894932063997097E-2</v>
      </c>
      <c r="L254" s="42">
        <f t="shared" si="45"/>
        <v>5.0623244753044284E-4</v>
      </c>
      <c r="M254" s="39">
        <f t="shared" si="46"/>
        <v>0.12554564698754983</v>
      </c>
    </row>
    <row r="255" spans="8:13">
      <c r="H255" s="35">
        <f t="shared" si="41"/>
        <v>249</v>
      </c>
      <c r="I255" s="36">
        <f t="shared" si="42"/>
        <v>1</v>
      </c>
      <c r="J255" s="36">
        <f t="shared" si="43"/>
        <v>2</v>
      </c>
      <c r="K255" s="37">
        <f t="shared" si="44"/>
        <v>7.3909472431576084E-2</v>
      </c>
      <c r="L255" s="42">
        <f t="shared" si="45"/>
        <v>4.9957149427346339E-4</v>
      </c>
      <c r="M255" s="39">
        <f t="shared" si="46"/>
        <v>0.12439330207409238</v>
      </c>
    </row>
    <row r="256" spans="8:13">
      <c r="H256" s="35">
        <f t="shared" si="41"/>
        <v>250</v>
      </c>
      <c r="I256" s="36">
        <f t="shared" si="42"/>
        <v>1</v>
      </c>
      <c r="J256" s="36">
        <f t="shared" si="43"/>
        <v>2</v>
      </c>
      <c r="K256" s="37">
        <f t="shared" si="44"/>
        <v>7.2936979373265876E-2</v>
      </c>
      <c r="L256" s="42">
        <f t="shared" si="45"/>
        <v>4.9299818513828624E-4</v>
      </c>
      <c r="M256" s="39">
        <f t="shared" si="46"/>
        <v>0.12324954628457156</v>
      </c>
    </row>
    <row r="257" spans="8:13">
      <c r="H257" s="35">
        <f t="shared" si="41"/>
        <v>251</v>
      </c>
      <c r="I257" s="36">
        <f t="shared" si="42"/>
        <v>1</v>
      </c>
      <c r="J257" s="36">
        <f t="shared" si="43"/>
        <v>2</v>
      </c>
      <c r="K257" s="37">
        <f t="shared" si="44"/>
        <v>7.1977282276249221E-2</v>
      </c>
      <c r="L257" s="42">
        <f t="shared" si="45"/>
        <v>4.8651136691278251E-4</v>
      </c>
      <c r="M257" s="39">
        <f t="shared" si="46"/>
        <v>0.12211435309510842</v>
      </c>
    </row>
    <row r="258" spans="8:13">
      <c r="H258" s="35">
        <f t="shared" si="41"/>
        <v>252</v>
      </c>
      <c r="I258" s="36">
        <f t="shared" si="42"/>
        <v>1</v>
      </c>
      <c r="J258" s="36">
        <f t="shared" si="43"/>
        <v>2</v>
      </c>
      <c r="K258" s="37">
        <f t="shared" si="44"/>
        <v>7.1030212772614371E-2</v>
      </c>
      <c r="L258" s="42">
        <f t="shared" si="45"/>
        <v>4.8010990155866696E-4</v>
      </c>
      <c r="M258" s="39">
        <f t="shared" si="46"/>
        <v>0.12098769519278407</v>
      </c>
    </row>
    <row r="259" spans="8:13">
      <c r="H259" s="35">
        <f t="shared" si="41"/>
        <v>253</v>
      </c>
      <c r="I259" s="36">
        <f t="shared" si="42"/>
        <v>1</v>
      </c>
      <c r="J259" s="36">
        <f t="shared" si="43"/>
        <v>2</v>
      </c>
      <c r="K259" s="37">
        <f t="shared" si="44"/>
        <v>7.0095604709816822E-2</v>
      </c>
      <c r="L259" s="42">
        <f t="shared" si="45"/>
        <v>4.7379266601184242E-4</v>
      </c>
      <c r="M259" s="39">
        <f t="shared" si="46"/>
        <v>0.11986954450099613</v>
      </c>
    </row>
    <row r="260" spans="8:13">
      <c r="H260" s="35">
        <f t="shared" si="41"/>
        <v>254</v>
      </c>
      <c r="I260" s="36">
        <f t="shared" si="42"/>
        <v>1</v>
      </c>
      <c r="J260" s="36">
        <f t="shared" si="43"/>
        <v>2</v>
      </c>
      <c r="K260" s="37">
        <f t="shared" si="44"/>
        <v>6.9173294121529769E-2</v>
      </c>
      <c r="L260" s="42">
        <f t="shared" si="45"/>
        <v>4.6755855198537085E-4</v>
      </c>
      <c r="M260" s="39">
        <f t="shared" si="46"/>
        <v>0.11875987220428419</v>
      </c>
    </row>
    <row r="261" spans="8:13">
      <c r="H261" s="35">
        <f t="shared" si="41"/>
        <v>255</v>
      </c>
      <c r="I261" s="36">
        <f t="shared" si="42"/>
        <v>1</v>
      </c>
      <c r="J261" s="36">
        <f t="shared" si="43"/>
        <v>2</v>
      </c>
      <c r="K261" s="37">
        <f t="shared" si="44"/>
        <v>6.8263119198878064E-2</v>
      </c>
      <c r="L261" s="42">
        <f t="shared" si="45"/>
        <v>4.6140646577503706E-4</v>
      </c>
      <c r="M261" s="39">
        <f t="shared" si="46"/>
        <v>0.11765864877263445</v>
      </c>
    </row>
    <row r="262" spans="8:13">
      <c r="H262" s="35">
        <f t="shared" si="41"/>
        <v>256</v>
      </c>
      <c r="I262" s="36">
        <f t="shared" si="42"/>
        <v>1</v>
      </c>
      <c r="J262" s="36">
        <f t="shared" si="43"/>
        <v>2</v>
      </c>
      <c r="K262" s="37">
        <f t="shared" si="44"/>
        <v>6.7364920262050723E-2</v>
      </c>
      <c r="L262" s="42">
        <f t="shared" si="45"/>
        <v>4.5533532806747083E-4</v>
      </c>
      <c r="M262" s="39">
        <f t="shared" si="46"/>
        <v>0.11656584398527253</v>
      </c>
    </row>
    <row r="263" spans="8:13">
      <c r="H263" s="35">
        <f t="shared" si="41"/>
        <v>257</v>
      </c>
      <c r="I263" s="36">
        <f t="shared" si="42"/>
        <v>1</v>
      </c>
      <c r="J263" s="36">
        <f t="shared" si="43"/>
        <v>2</v>
      </c>
      <c r="K263" s="37">
        <f t="shared" si="44"/>
        <v>6.6478539732286901E-2</v>
      </c>
      <c r="L263" s="42">
        <f t="shared" si="45"/>
        <v>4.4934407375079363E-4</v>
      </c>
      <c r="M263" s="39">
        <f t="shared" si="46"/>
        <v>0.11548142695395396</v>
      </c>
    </row>
    <row r="264" spans="8:13">
      <c r="H264" s="35">
        <f t="shared" si="41"/>
        <v>258</v>
      </c>
      <c r="I264" s="36">
        <f t="shared" si="42"/>
        <v>1</v>
      </c>
      <c r="J264" s="36">
        <f t="shared" si="43"/>
        <v>2</v>
      </c>
      <c r="K264" s="37">
        <f t="shared" si="44"/>
        <v>6.5603822104230505E-2</v>
      </c>
      <c r="L264" s="42">
        <f t="shared" si="45"/>
        <v>4.4343165172775688E-4</v>
      </c>
      <c r="M264" s="39">
        <f t="shared" si="46"/>
        <v>0.11440536614576127</v>
      </c>
    </row>
    <row r="265" spans="8:13">
      <c r="H265" s="35">
        <f t="shared" si="41"/>
        <v>259</v>
      </c>
      <c r="I265" s="36">
        <f t="shared" si="42"/>
        <v>1</v>
      </c>
      <c r="J265" s="36">
        <f t="shared" si="43"/>
        <v>2</v>
      </c>
      <c r="K265" s="37">
        <f t="shared" si="44"/>
        <v>6.4740613918648535E-2</v>
      </c>
      <c r="L265" s="42">
        <f t="shared" si="45"/>
        <v>4.3759702473133907E-4</v>
      </c>
      <c r="M265" s="39">
        <f t="shared" si="46"/>
        <v>0.11333762940541682</v>
      </c>
    </row>
    <row r="266" spans="8:13">
      <c r="H266" s="35">
        <f t="shared" ref="H266:H329" si="47">H265+1</f>
        <v>260</v>
      </c>
      <c r="I266" s="36">
        <f t="shared" ref="I266:I329" si="48">I265</f>
        <v>1</v>
      </c>
      <c r="J266" s="36">
        <f t="shared" ref="J266:J329" si="49">MIN(H266,$D$6)</f>
        <v>2</v>
      </c>
      <c r="K266" s="37">
        <f t="shared" ref="K266:K329" si="50">K265*I265/J266*$D$11</f>
        <v>6.3888763735508433E-2</v>
      </c>
      <c r="L266" s="42">
        <f t="shared" ref="L266:L329" si="51">L265*I265/J266*$D$11</f>
        <v>4.3183916914276885E-4</v>
      </c>
      <c r="M266" s="39">
        <f t="shared" ref="M266:M329" si="52">L266*H266</f>
        <v>0.1122781839771199</v>
      </c>
    </row>
    <row r="267" spans="8:13">
      <c r="H267" s="35">
        <f t="shared" si="47"/>
        <v>261</v>
      </c>
      <c r="I267" s="36">
        <f t="shared" si="48"/>
        <v>1</v>
      </c>
      <c r="J267" s="36">
        <f t="shared" si="49"/>
        <v>2</v>
      </c>
      <c r="K267" s="37">
        <f t="shared" si="50"/>
        <v>6.3048122107409649E-2</v>
      </c>
      <c r="L267" s="42">
        <f t="shared" si="51"/>
        <v>4.2615707481194297E-4</v>
      </c>
      <c r="M267" s="39">
        <f t="shared" si="52"/>
        <v>0.11122699652591711</v>
      </c>
    </row>
    <row r="268" spans="8:13">
      <c r="H268" s="35">
        <f t="shared" si="47"/>
        <v>262</v>
      </c>
      <c r="I268" s="36">
        <f t="shared" si="48"/>
        <v>1</v>
      </c>
      <c r="J268" s="36">
        <f t="shared" si="49"/>
        <v>2</v>
      </c>
      <c r="K268" s="37">
        <f t="shared" si="50"/>
        <v>6.2218541553364787E-2</v>
      </c>
      <c r="L268" s="42">
        <f t="shared" si="51"/>
        <v>4.2054974488020693E-4</v>
      </c>
      <c r="M268" s="39">
        <f t="shared" si="52"/>
        <v>0.11018403315861422</v>
      </c>
    </row>
    <row r="269" spans="8:13">
      <c r="H269" s="35">
        <f t="shared" si="47"/>
        <v>263</v>
      </c>
      <c r="I269" s="36">
        <f t="shared" si="48"/>
        <v>1</v>
      </c>
      <c r="J269" s="36">
        <f t="shared" si="49"/>
        <v>2</v>
      </c>
      <c r="K269" s="37">
        <f t="shared" si="50"/>
        <v>6.1399876532925779E-2</v>
      </c>
      <c r="L269" s="42">
        <f t="shared" si="51"/>
        <v>4.1501619560546741E-4</v>
      </c>
      <c r="M269" s="39">
        <f t="shared" si="52"/>
        <v>0.10914925944423792</v>
      </c>
    </row>
    <row r="270" spans="8:13">
      <c r="H270" s="35">
        <f t="shared" si="47"/>
        <v>264</v>
      </c>
      <c r="I270" s="36">
        <f t="shared" si="48"/>
        <v>1</v>
      </c>
      <c r="J270" s="36">
        <f t="shared" si="49"/>
        <v>2</v>
      </c>
      <c r="K270" s="37">
        <f t="shared" si="50"/>
        <v>6.0591983420650447E-2</v>
      </c>
      <c r="L270" s="42">
        <f t="shared" si="51"/>
        <v>4.0955545618960603E-4</v>
      </c>
      <c r="M270" s="39">
        <f t="shared" si="52"/>
        <v>0.10812264043405599</v>
      </c>
    </row>
    <row r="271" spans="8:13">
      <c r="H271" s="35">
        <f t="shared" si="47"/>
        <v>265</v>
      </c>
      <c r="I271" s="36">
        <f t="shared" si="48"/>
        <v>1</v>
      </c>
      <c r="J271" s="36">
        <f t="shared" si="49"/>
        <v>2</v>
      </c>
      <c r="K271" s="37">
        <f t="shared" si="50"/>
        <v>5.9794720480905048E-2</v>
      </c>
      <c r="L271" s="42">
        <f t="shared" si="51"/>
        <v>4.0416656860816388E-4</v>
      </c>
      <c r="M271" s="39">
        <f t="shared" si="52"/>
        <v>0.10710414068116343</v>
      </c>
    </row>
    <row r="272" spans="8:13">
      <c r="H272" s="35">
        <f t="shared" si="47"/>
        <v>266</v>
      </c>
      <c r="I272" s="36">
        <f t="shared" si="48"/>
        <v>1</v>
      </c>
      <c r="J272" s="36">
        <f t="shared" si="49"/>
        <v>2</v>
      </c>
      <c r="K272" s="37">
        <f t="shared" si="50"/>
        <v>5.9007947842998405E-2</v>
      </c>
      <c r="L272" s="42">
        <f t="shared" si="51"/>
        <v>3.9884858744226702E-4</v>
      </c>
      <c r="M272" s="39">
        <f t="shared" si="52"/>
        <v>0.10609372425964303</v>
      </c>
    </row>
    <row r="273" spans="8:13">
      <c r="H273" s="35">
        <f t="shared" si="47"/>
        <v>267</v>
      </c>
      <c r="I273" s="36">
        <f t="shared" si="48"/>
        <v>1</v>
      </c>
      <c r="J273" s="36">
        <f t="shared" si="49"/>
        <v>2</v>
      </c>
      <c r="K273" s="37">
        <f t="shared" si="50"/>
        <v>5.8231527476643168E-2</v>
      </c>
      <c r="L273" s="42">
        <f t="shared" si="51"/>
        <v>3.9360057971276355E-4</v>
      </c>
      <c r="M273" s="39">
        <f t="shared" si="52"/>
        <v>0.10509135478330787</v>
      </c>
    </row>
    <row r="274" spans="8:13">
      <c r="H274" s="35">
        <f t="shared" si="47"/>
        <v>268</v>
      </c>
      <c r="I274" s="36">
        <f t="shared" si="48"/>
        <v>1</v>
      </c>
      <c r="J274" s="36">
        <f t="shared" si="49"/>
        <v>2</v>
      </c>
      <c r="K274" s="37">
        <f t="shared" si="50"/>
        <v>5.7465323167739973E-2</v>
      </c>
      <c r="L274" s="42">
        <f t="shared" si="51"/>
        <v>3.88421624716543E-4</v>
      </c>
      <c r="M274" s="39">
        <f t="shared" si="52"/>
        <v>0.10409699542403353</v>
      </c>
    </row>
    <row r="275" spans="8:13">
      <c r="H275" s="35">
        <f t="shared" si="47"/>
        <v>269</v>
      </c>
      <c r="I275" s="36">
        <f t="shared" si="48"/>
        <v>1</v>
      </c>
      <c r="J275" s="36">
        <f t="shared" si="49"/>
        <v>2</v>
      </c>
      <c r="K275" s="37">
        <f t="shared" si="50"/>
        <v>5.6709200494480243E-2</v>
      </c>
      <c r="L275" s="42">
        <f t="shared" si="51"/>
        <v>3.8331081386500955E-4</v>
      </c>
      <c r="M275" s="39">
        <f t="shared" si="52"/>
        <v>0.10311060892968757</v>
      </c>
    </row>
    <row r="276" spans="8:13">
      <c r="H276" s="35">
        <f t="shared" si="47"/>
        <v>270</v>
      </c>
      <c r="I276" s="36">
        <f t="shared" si="48"/>
        <v>1</v>
      </c>
      <c r="J276" s="36">
        <f t="shared" si="49"/>
        <v>2</v>
      </c>
      <c r="K276" s="37">
        <f t="shared" si="50"/>
        <v>5.5963026803763402E-2</v>
      </c>
      <c r="L276" s="42">
        <f t="shared" si="51"/>
        <v>3.7826725052468048E-4</v>
      </c>
      <c r="M276" s="39">
        <f t="shared" si="52"/>
        <v>0.10213215764166374</v>
      </c>
    </row>
    <row r="277" spans="8:13">
      <c r="H277" s="35">
        <f t="shared" si="47"/>
        <v>271</v>
      </c>
      <c r="I277" s="36">
        <f t="shared" si="48"/>
        <v>1</v>
      </c>
      <c r="J277" s="36">
        <f t="shared" si="49"/>
        <v>2</v>
      </c>
      <c r="K277" s="37">
        <f t="shared" si="50"/>
        <v>5.5226671187924417E-2</v>
      </c>
      <c r="L277" s="42">
        <f t="shared" si="51"/>
        <v>3.7329004985988209E-4</v>
      </c>
      <c r="M277" s="39">
        <f t="shared" si="52"/>
        <v>0.10116160351202805</v>
      </c>
    </row>
    <row r="278" spans="8:13">
      <c r="H278" s="35">
        <f t="shared" si="47"/>
        <v>272</v>
      </c>
      <c r="I278" s="36">
        <f t="shared" si="48"/>
        <v>1</v>
      </c>
      <c r="J278" s="36">
        <f t="shared" si="49"/>
        <v>2</v>
      </c>
      <c r="K278" s="37">
        <f t="shared" si="50"/>
        <v>5.4500004461767518E-2</v>
      </c>
      <c r="L278" s="42">
        <f t="shared" si="51"/>
        <v>3.6837833867751522E-4</v>
      </c>
      <c r="M278" s="39">
        <f t="shared" si="52"/>
        <v>0.10019890812028415</v>
      </c>
    </row>
    <row r="279" spans="8:13">
      <c r="H279" s="35">
        <f t="shared" si="47"/>
        <v>273</v>
      </c>
      <c r="I279" s="36">
        <f t="shared" si="48"/>
        <v>1</v>
      </c>
      <c r="J279" s="36">
        <f t="shared" si="49"/>
        <v>2</v>
      </c>
      <c r="K279" s="37">
        <f t="shared" si="50"/>
        <v>5.3782899139902161E-2</v>
      </c>
      <c r="L279" s="42">
        <f t="shared" si="51"/>
        <v>3.6353125527386373E-4</v>
      </c>
      <c r="M279" s="39">
        <f t="shared" si="52"/>
        <v>9.9244032689764797E-2</v>
      </c>
    </row>
    <row r="280" spans="8:13">
      <c r="H280" s="35">
        <f t="shared" si="47"/>
        <v>274</v>
      </c>
      <c r="I280" s="36">
        <f t="shared" si="48"/>
        <v>1</v>
      </c>
      <c r="J280" s="36">
        <f t="shared" si="49"/>
        <v>2</v>
      </c>
      <c r="K280" s="37">
        <f t="shared" si="50"/>
        <v>5.3075229414377138E-2</v>
      </c>
      <c r="L280" s="42">
        <f t="shared" si="51"/>
        <v>3.5874794928341817E-4</v>
      </c>
      <c r="M280" s="39">
        <f t="shared" si="52"/>
        <v>9.8296938103656584E-2</v>
      </c>
    </row>
    <row r="281" spans="8:13">
      <c r="H281" s="35">
        <f t="shared" si="47"/>
        <v>275</v>
      </c>
      <c r="I281" s="36">
        <f t="shared" si="48"/>
        <v>1</v>
      </c>
      <c r="J281" s="36">
        <f t="shared" si="49"/>
        <v>2</v>
      </c>
      <c r="K281" s="37">
        <f t="shared" si="50"/>
        <v>5.2376871132609019E-2</v>
      </c>
      <c r="L281" s="42">
        <f t="shared" si="51"/>
        <v>3.5402758152968902E-4</v>
      </c>
      <c r="M281" s="39">
        <f t="shared" si="52"/>
        <v>9.7357584920664486E-2</v>
      </c>
    </row>
    <row r="282" spans="8:13">
      <c r="H282" s="35">
        <f t="shared" si="47"/>
        <v>276</v>
      </c>
      <c r="I282" s="36">
        <f t="shared" si="48"/>
        <v>1</v>
      </c>
      <c r="J282" s="36">
        <f t="shared" si="49"/>
        <v>2</v>
      </c>
      <c r="K282" s="37">
        <f t="shared" si="50"/>
        <v>5.168770177560101E-2</v>
      </c>
      <c r="L282" s="42">
        <f t="shared" si="51"/>
        <v>3.4936932387798263E-4</v>
      </c>
      <c r="M282" s="39">
        <f t="shared" si="52"/>
        <v>9.642593339032321E-2</v>
      </c>
    </row>
    <row r="283" spans="8:13">
      <c r="H283" s="35">
        <f t="shared" si="47"/>
        <v>277</v>
      </c>
      <c r="I283" s="36">
        <f t="shared" si="48"/>
        <v>1</v>
      </c>
      <c r="J283" s="36">
        <f t="shared" si="49"/>
        <v>2</v>
      </c>
      <c r="K283" s="37">
        <f t="shared" si="50"/>
        <v>5.1007600436448371E-2</v>
      </c>
      <c r="L283" s="42">
        <f t="shared" si="51"/>
        <v>3.4477235909011444E-4</v>
      </c>
      <c r="M283" s="39">
        <f t="shared" si="52"/>
        <v>9.5501943467961703E-2</v>
      </c>
    </row>
    <row r="284" spans="8:13">
      <c r="H284" s="35">
        <f t="shared" si="47"/>
        <v>278</v>
      </c>
      <c r="I284" s="36">
        <f t="shared" si="48"/>
        <v>1</v>
      </c>
      <c r="J284" s="36">
        <f t="shared" si="49"/>
        <v>2</v>
      </c>
      <c r="K284" s="37">
        <f t="shared" si="50"/>
        <v>5.0336447799126688E-2</v>
      </c>
      <c r="L284" s="42">
        <f t="shared" si="51"/>
        <v>3.40235880681034E-4</v>
      </c>
      <c r="M284" s="39">
        <f t="shared" si="52"/>
        <v>9.4585574829327446E-2</v>
      </c>
    </row>
    <row r="285" spans="8:13">
      <c r="H285" s="35">
        <f t="shared" si="47"/>
        <v>279</v>
      </c>
      <c r="I285" s="36">
        <f t="shared" si="48"/>
        <v>1</v>
      </c>
      <c r="J285" s="36">
        <f t="shared" si="49"/>
        <v>2</v>
      </c>
      <c r="K285" s="37">
        <f t="shared" si="50"/>
        <v>4.9674126117559232E-2</v>
      </c>
      <c r="L285" s="42">
        <f t="shared" si="51"/>
        <v>3.357590927773362E-4</v>
      </c>
      <c r="M285" s="39">
        <f t="shared" si="52"/>
        <v>9.3676786884876795E-2</v>
      </c>
    </row>
    <row r="286" spans="8:13">
      <c r="H286" s="35">
        <f t="shared" si="47"/>
        <v>280</v>
      </c>
      <c r="I286" s="36">
        <f t="shared" si="48"/>
        <v>1</v>
      </c>
      <c r="J286" s="36">
        <f t="shared" si="49"/>
        <v>2</v>
      </c>
      <c r="K286" s="37">
        <f t="shared" si="50"/>
        <v>4.9020519194959769E-2</v>
      </c>
      <c r="L286" s="42">
        <f t="shared" si="51"/>
        <v>3.3134120997763443E-4</v>
      </c>
      <c r="M286" s="39">
        <f t="shared" si="52"/>
        <v>9.2775538793737636E-2</v>
      </c>
    </row>
    <row r="287" spans="8:13">
      <c r="H287" s="35">
        <f t="shared" si="47"/>
        <v>281</v>
      </c>
      <c r="I287" s="36">
        <f t="shared" si="48"/>
        <v>1</v>
      </c>
      <c r="J287" s="36">
        <f t="shared" si="49"/>
        <v>2</v>
      </c>
      <c r="K287" s="37">
        <f t="shared" si="50"/>
        <v>4.8375512363447143E-2</v>
      </c>
      <c r="L287" s="42">
        <f t="shared" si="51"/>
        <v>3.2698145721477082E-4</v>
      </c>
      <c r="M287" s="39">
        <f t="shared" si="52"/>
        <v>9.1881789477350595E-2</v>
      </c>
    </row>
    <row r="288" spans="8:13">
      <c r="H288" s="35">
        <f t="shared" si="47"/>
        <v>282</v>
      </c>
      <c r="I288" s="36">
        <f t="shared" si="48"/>
        <v>1</v>
      </c>
      <c r="J288" s="36">
        <f t="shared" si="49"/>
        <v>2</v>
      </c>
      <c r="K288" s="37">
        <f t="shared" si="50"/>
        <v>4.7738992463928105E-2</v>
      </c>
      <c r="L288" s="42">
        <f t="shared" si="51"/>
        <v>3.2267906961983966E-4</v>
      </c>
      <c r="M288" s="39">
        <f t="shared" si="52"/>
        <v>9.0995497632794783E-2</v>
      </c>
    </row>
    <row r="289" spans="8:13">
      <c r="H289" s="35">
        <f t="shared" si="47"/>
        <v>283</v>
      </c>
      <c r="I289" s="36">
        <f t="shared" si="48"/>
        <v>1</v>
      </c>
      <c r="J289" s="36">
        <f t="shared" si="49"/>
        <v>2</v>
      </c>
      <c r="K289" s="37">
        <f t="shared" si="50"/>
        <v>4.7110847826244841E-2</v>
      </c>
      <c r="L289" s="42">
        <f t="shared" si="51"/>
        <v>3.1843329238799968E-4</v>
      </c>
      <c r="M289" s="39">
        <f t="shared" si="52"/>
        <v>9.0116621745803913E-2</v>
      </c>
    </row>
    <row r="290" spans="8:13">
      <c r="H290" s="35">
        <f t="shared" si="47"/>
        <v>284</v>
      </c>
      <c r="I290" s="36">
        <f t="shared" si="48"/>
        <v>1</v>
      </c>
      <c r="J290" s="36">
        <f t="shared" si="49"/>
        <v>2</v>
      </c>
      <c r="K290" s="37">
        <f t="shared" si="50"/>
        <v>4.6490968249583729E-2</v>
      </c>
      <c r="L290" s="42">
        <f t="shared" si="51"/>
        <v>3.1424338064605235E-4</v>
      </c>
      <c r="M290" s="39">
        <f t="shared" si="52"/>
        <v>8.9245120103478862E-2</v>
      </c>
    </row>
    <row r="291" spans="8:13">
      <c r="H291" s="35">
        <f t="shared" si="47"/>
        <v>285</v>
      </c>
      <c r="I291" s="36">
        <f t="shared" si="48"/>
        <v>1</v>
      </c>
      <c r="J291" s="36">
        <f t="shared" si="49"/>
        <v>2</v>
      </c>
      <c r="K291" s="37">
        <f t="shared" si="50"/>
        <v>4.5879244983141838E-2</v>
      </c>
      <c r="L291" s="42">
        <f t="shared" si="51"/>
        <v>3.1010859932176221E-4</v>
      </c>
      <c r="M291" s="39">
        <f t="shared" si="52"/>
        <v>8.8380950806702233E-2</v>
      </c>
    </row>
    <row r="292" spans="8:13">
      <c r="H292" s="35">
        <f t="shared" si="47"/>
        <v>286</v>
      </c>
      <c r="I292" s="36">
        <f t="shared" si="48"/>
        <v>1</v>
      </c>
      <c r="J292" s="36">
        <f t="shared" si="49"/>
        <v>2</v>
      </c>
      <c r="K292" s="37">
        <f t="shared" si="50"/>
        <v>4.5275570707047873E-2</v>
      </c>
      <c r="L292" s="42">
        <f t="shared" si="51"/>
        <v>3.0602822301489693E-4</v>
      </c>
      <c r="M292" s="39">
        <f t="shared" si="52"/>
        <v>8.7524071782260529E-2</v>
      </c>
    </row>
    <row r="293" spans="8:13">
      <c r="H293" s="35">
        <f t="shared" si="47"/>
        <v>287</v>
      </c>
      <c r="I293" s="36">
        <f t="shared" si="48"/>
        <v>1</v>
      </c>
      <c r="J293" s="36">
        <f t="shared" si="49"/>
        <v>2</v>
      </c>
      <c r="K293" s="37">
        <f t="shared" si="50"/>
        <v>4.4679839513534089E-2</v>
      </c>
      <c r="L293" s="42">
        <f t="shared" si="51"/>
        <v>3.0200153586996411E-4</v>
      </c>
      <c r="M293" s="39">
        <f t="shared" si="52"/>
        <v>8.6674440794679702E-2</v>
      </c>
    </row>
    <row r="294" spans="8:13">
      <c r="H294" s="35">
        <f t="shared" si="47"/>
        <v>288</v>
      </c>
      <c r="I294" s="36">
        <f t="shared" si="48"/>
        <v>1</v>
      </c>
      <c r="J294" s="36">
        <f t="shared" si="49"/>
        <v>2</v>
      </c>
      <c r="K294" s="37">
        <f t="shared" si="50"/>
        <v>4.4091946888356014E-2</v>
      </c>
      <c r="L294" s="42">
        <f t="shared" si="51"/>
        <v>2.9802783145062251E-4</v>
      </c>
      <c r="M294" s="39">
        <f t="shared" si="52"/>
        <v>8.5832015457779284E-2</v>
      </c>
    </row>
    <row r="295" spans="8:13">
      <c r="H295" s="35">
        <f t="shared" si="47"/>
        <v>289</v>
      </c>
      <c r="I295" s="36">
        <f t="shared" si="48"/>
        <v>1</v>
      </c>
      <c r="J295" s="36">
        <f t="shared" si="49"/>
        <v>2</v>
      </c>
      <c r="K295" s="37">
        <f t="shared" si="50"/>
        <v>4.3511789692456594E-2</v>
      </c>
      <c r="L295" s="42">
        <f t="shared" si="51"/>
        <v>2.9410641261574591E-4</v>
      </c>
      <c r="M295" s="39">
        <f t="shared" si="52"/>
        <v>8.4996753245950574E-2</v>
      </c>
    </row>
    <row r="296" spans="8:13">
      <c r="H296" s="35">
        <f t="shared" si="47"/>
        <v>290</v>
      </c>
      <c r="I296" s="36">
        <f t="shared" si="48"/>
        <v>1</v>
      </c>
      <c r="J296" s="36">
        <f t="shared" si="49"/>
        <v>2</v>
      </c>
      <c r="K296" s="37">
        <f t="shared" si="50"/>
        <v>4.2939266143871641E-2</v>
      </c>
      <c r="L296" s="42">
        <f t="shared" si="51"/>
        <v>2.9023659139711767E-4</v>
      </c>
      <c r="M296" s="39">
        <f t="shared" si="52"/>
        <v>8.4168611505164123E-2</v>
      </c>
    </row>
    <row r="297" spans="8:13">
      <c r="H297" s="35">
        <f t="shared" si="47"/>
        <v>291</v>
      </c>
      <c r="I297" s="36">
        <f t="shared" si="48"/>
        <v>1</v>
      </c>
      <c r="J297" s="36">
        <f t="shared" si="49"/>
        <v>2</v>
      </c>
      <c r="K297" s="37">
        <f t="shared" si="50"/>
        <v>4.237427579987333E-2</v>
      </c>
      <c r="L297" s="42">
        <f t="shared" si="51"/>
        <v>2.8641768887873457E-4</v>
      </c>
      <c r="M297" s="39">
        <f t="shared" si="52"/>
        <v>8.3347547463711757E-2</v>
      </c>
    </row>
    <row r="298" spans="8:13">
      <c r="H298" s="35">
        <f t="shared" si="47"/>
        <v>292</v>
      </c>
      <c r="I298" s="36">
        <f t="shared" si="48"/>
        <v>1</v>
      </c>
      <c r="J298" s="36">
        <f t="shared" si="49"/>
        <v>2</v>
      </c>
      <c r="K298" s="37">
        <f t="shared" si="50"/>
        <v>4.1816719539348686E-2</v>
      </c>
      <c r="L298" s="42">
        <f t="shared" si="51"/>
        <v>2.8264903507769861E-4</v>
      </c>
      <c r="M298" s="39">
        <f t="shared" si="52"/>
        <v>8.2533518242687995E-2</v>
      </c>
    </row>
    <row r="299" spans="8:13">
      <c r="H299" s="35">
        <f t="shared" si="47"/>
        <v>293</v>
      </c>
      <c r="I299" s="36">
        <f t="shared" si="48"/>
        <v>1</v>
      </c>
      <c r="J299" s="36">
        <f t="shared" si="49"/>
        <v>2</v>
      </c>
      <c r="K299" s="37">
        <f t="shared" si="50"/>
        <v>4.1266499545409889E-2</v>
      </c>
      <c r="L299" s="42">
        <f t="shared" si="51"/>
        <v>2.789299688266763E-4</v>
      </c>
      <c r="M299" s="39">
        <f t="shared" si="52"/>
        <v>8.1726480866216158E-2</v>
      </c>
    </row>
    <row r="300" spans="8:13">
      <c r="H300" s="35">
        <f t="shared" si="47"/>
        <v>294</v>
      </c>
      <c r="I300" s="36">
        <f t="shared" si="48"/>
        <v>1</v>
      </c>
      <c r="J300" s="36">
        <f t="shared" si="49"/>
        <v>2</v>
      </c>
      <c r="K300" s="37">
        <f t="shared" si="50"/>
        <v>4.0723519288233444E-2</v>
      </c>
      <c r="L300" s="42">
        <f t="shared" si="51"/>
        <v>2.7525983765790428E-4</v>
      </c>
      <c r="M300" s="39">
        <f t="shared" si="52"/>
        <v>8.0926392271423855E-2</v>
      </c>
    </row>
    <row r="301" spans="8:13">
      <c r="H301" s="35">
        <f t="shared" si="47"/>
        <v>295</v>
      </c>
      <c r="I301" s="36">
        <f t="shared" si="48"/>
        <v>1</v>
      </c>
      <c r="J301" s="36">
        <f t="shared" si="49"/>
        <v>2</v>
      </c>
      <c r="K301" s="37">
        <f t="shared" si="50"/>
        <v>4.0187683508125113E-2</v>
      </c>
      <c r="L301" s="42">
        <f t="shared" si="51"/>
        <v>2.7163799768872133E-4</v>
      </c>
      <c r="M301" s="39">
        <f t="shared" si="52"/>
        <v>8.0133209318172791E-2</v>
      </c>
    </row>
    <row r="302" spans="8:13">
      <c r="H302" s="35">
        <f t="shared" si="47"/>
        <v>296</v>
      </c>
      <c r="I302" s="36">
        <f t="shared" si="48"/>
        <v>1</v>
      </c>
      <c r="J302" s="36">
        <f t="shared" si="49"/>
        <v>2</v>
      </c>
      <c r="K302" s="37">
        <f t="shared" si="50"/>
        <v>3.9658898198807684E-2</v>
      </c>
      <c r="L302" s="42">
        <f t="shared" si="51"/>
        <v>2.6806381350860659E-4</v>
      </c>
      <c r="M302" s="39">
        <f t="shared" si="52"/>
        <v>7.9346888798547552E-2</v>
      </c>
    </row>
    <row r="303" spans="8:13">
      <c r="H303" s="35">
        <f t="shared" si="47"/>
        <v>297</v>
      </c>
      <c r="I303" s="36">
        <f t="shared" si="48"/>
        <v>1</v>
      </c>
      <c r="J303" s="36">
        <f t="shared" si="49"/>
        <v>2</v>
      </c>
      <c r="K303" s="37">
        <f t="shared" si="50"/>
        <v>3.9137070590928635E-2</v>
      </c>
      <c r="L303" s="42">
        <f t="shared" si="51"/>
        <v>2.645366580677039E-4</v>
      </c>
      <c r="M303" s="39">
        <f t="shared" si="52"/>
        <v>7.8567387446108056E-2</v>
      </c>
    </row>
    <row r="304" spans="8:13">
      <c r="H304" s="35">
        <f t="shared" si="47"/>
        <v>298</v>
      </c>
      <c r="I304" s="36">
        <f t="shared" si="48"/>
        <v>1</v>
      </c>
      <c r="J304" s="36">
        <f t="shared" si="49"/>
        <v>2</v>
      </c>
      <c r="K304" s="37">
        <f t="shared" si="50"/>
        <v>3.8622109135784843E-2</v>
      </c>
      <c r="L304" s="42">
        <f t="shared" si="51"/>
        <v>2.6105591256681308E-4</v>
      </c>
      <c r="M304" s="39">
        <f t="shared" si="52"/>
        <v>7.7794661944910304E-2</v>
      </c>
    </row>
    <row r="305" spans="8:13">
      <c r="H305" s="35">
        <f t="shared" si="47"/>
        <v>299</v>
      </c>
      <c r="I305" s="36">
        <f t="shared" si="48"/>
        <v>1</v>
      </c>
      <c r="J305" s="36">
        <f t="shared" si="49"/>
        <v>2</v>
      </c>
      <c r="K305" s="37">
        <f t="shared" si="50"/>
        <v>3.8113923489261362E-2</v>
      </c>
      <c r="L305" s="42">
        <f t="shared" si="51"/>
        <v>2.5762096634882872E-4</v>
      </c>
      <c r="M305" s="39">
        <f t="shared" si="52"/>
        <v>7.7028668938299794E-2</v>
      </c>
    </row>
    <row r="306" spans="8:13">
      <c r="H306" s="35">
        <f t="shared" si="47"/>
        <v>300</v>
      </c>
      <c r="I306" s="36">
        <f t="shared" si="48"/>
        <v>1</v>
      </c>
      <c r="J306" s="36">
        <f t="shared" si="49"/>
        <v>2</v>
      </c>
      <c r="K306" s="37">
        <f t="shared" si="50"/>
        <v>3.7612424495981608E-2</v>
      </c>
      <c r="L306" s="42">
        <f t="shared" si="51"/>
        <v>2.5423121679160729E-4</v>
      </c>
      <c r="M306" s="39">
        <f t="shared" si="52"/>
        <v>7.626936503748219E-2</v>
      </c>
    </row>
    <row r="307" spans="8:13">
      <c r="H307" s="35">
        <f t="shared" si="47"/>
        <v>301</v>
      </c>
      <c r="I307" s="36">
        <f t="shared" si="48"/>
        <v>1</v>
      </c>
      <c r="J307" s="36">
        <f t="shared" si="49"/>
        <v>2</v>
      </c>
      <c r="K307" s="37">
        <f t="shared" si="50"/>
        <v>3.7117524173666067E-2</v>
      </c>
      <c r="L307" s="42">
        <f t="shared" si="51"/>
        <v>2.5088606920224406E-4</v>
      </c>
      <c r="M307" s="39">
        <f t="shared" si="52"/>
        <v>7.5516706829875463E-2</v>
      </c>
    </row>
    <row r="308" spans="8:13">
      <c r="H308" s="35">
        <f t="shared" si="47"/>
        <v>302</v>
      </c>
      <c r="I308" s="36">
        <f t="shared" si="48"/>
        <v>1</v>
      </c>
      <c r="J308" s="36">
        <f t="shared" si="49"/>
        <v>2</v>
      </c>
      <c r="K308" s="37">
        <f t="shared" si="50"/>
        <v>3.6629135697696776E-2</v>
      </c>
      <c r="L308" s="42">
        <f t="shared" si="51"/>
        <v>2.4758493671274087E-4</v>
      </c>
      <c r="M308" s="39">
        <f t="shared" si="52"/>
        <v>7.4770650887247742E-2</v>
      </c>
    </row>
    <row r="309" spans="8:13">
      <c r="H309" s="35">
        <f t="shared" si="47"/>
        <v>303</v>
      </c>
      <c r="I309" s="36">
        <f t="shared" si="48"/>
        <v>1</v>
      </c>
      <c r="J309" s="36">
        <f t="shared" si="49"/>
        <v>2</v>
      </c>
      <c r="K309" s="37">
        <f t="shared" si="50"/>
        <v>3.6147173385884981E-2</v>
      </c>
      <c r="L309" s="42">
        <f t="shared" si="51"/>
        <v>2.4432724017704695E-4</v>
      </c>
      <c r="M309" s="39">
        <f t="shared" si="52"/>
        <v>7.403115377364522E-2</v>
      </c>
    </row>
    <row r="310" spans="8:13">
      <c r="H310" s="35">
        <f t="shared" si="47"/>
        <v>304</v>
      </c>
      <c r="I310" s="36">
        <f t="shared" si="48"/>
        <v>1</v>
      </c>
      <c r="J310" s="36">
        <f t="shared" si="49"/>
        <v>2</v>
      </c>
      <c r="K310" s="37">
        <f t="shared" si="50"/>
        <v>3.5671552683439127E-2</v>
      </c>
      <c r="L310" s="42">
        <f t="shared" si="51"/>
        <v>2.4111240806945424E-4</v>
      </c>
      <c r="M310" s="39">
        <f t="shared" si="52"/>
        <v>7.3298172053114091E-2</v>
      </c>
    </row>
    <row r="311" spans="8:13">
      <c r="H311" s="35">
        <f t="shared" si="47"/>
        <v>305</v>
      </c>
      <c r="I311" s="36">
        <f t="shared" si="48"/>
        <v>1</v>
      </c>
      <c r="J311" s="36">
        <f t="shared" si="49"/>
        <v>2</v>
      </c>
      <c r="K311" s="37">
        <f t="shared" si="50"/>
        <v>3.5202190148130717E-2</v>
      </c>
      <c r="L311" s="42">
        <f t="shared" si="51"/>
        <v>2.3793987638432985E-4</v>
      </c>
      <c r="M311" s="39">
        <f t="shared" si="52"/>
        <v>7.2571662297220604E-2</v>
      </c>
    </row>
    <row r="312" spans="8:13">
      <c r="H312" s="35">
        <f t="shared" si="47"/>
        <v>306</v>
      </c>
      <c r="I312" s="36">
        <f t="shared" si="48"/>
        <v>1</v>
      </c>
      <c r="J312" s="36">
        <f t="shared" si="49"/>
        <v>2</v>
      </c>
      <c r="K312" s="37">
        <f t="shared" si="50"/>
        <v>3.4739003435655315E-2</v>
      </c>
      <c r="L312" s="42">
        <f t="shared" si="51"/>
        <v>2.3480908853716764E-4</v>
      </c>
      <c r="M312" s="39">
        <f t="shared" si="52"/>
        <v>7.1851581092373301E-2</v>
      </c>
    </row>
    <row r="313" spans="8:13">
      <c r="H313" s="35">
        <f t="shared" si="47"/>
        <v>307</v>
      </c>
      <c r="I313" s="36">
        <f t="shared" si="48"/>
        <v>1</v>
      </c>
      <c r="J313" s="36">
        <f t="shared" si="49"/>
        <v>2</v>
      </c>
      <c r="K313" s="37">
        <f t="shared" si="50"/>
        <v>3.4281911285186172E-2</v>
      </c>
      <c r="L313" s="42">
        <f t="shared" si="51"/>
        <v>2.3171949526694177E-4</v>
      </c>
      <c r="M313" s="39">
        <f t="shared" si="52"/>
        <v>7.1137885046951121E-2</v>
      </c>
    </row>
    <row r="314" spans="8:13">
      <c r="H314" s="35">
        <f t="shared" si="47"/>
        <v>308</v>
      </c>
      <c r="I314" s="36">
        <f t="shared" si="48"/>
        <v>1</v>
      </c>
      <c r="J314" s="36">
        <f t="shared" si="49"/>
        <v>2</v>
      </c>
      <c r="K314" s="37">
        <f t="shared" si="50"/>
        <v>3.3830833505117938E-2</v>
      </c>
      <c r="L314" s="42">
        <f t="shared" si="51"/>
        <v>2.2867055453974517E-4</v>
      </c>
      <c r="M314" s="39">
        <f t="shared" si="52"/>
        <v>7.0430530798241506E-2</v>
      </c>
    </row>
    <row r="315" spans="8:13">
      <c r="H315" s="35">
        <f t="shared" si="47"/>
        <v>309</v>
      </c>
      <c r="I315" s="36">
        <f t="shared" si="48"/>
        <v>1</v>
      </c>
      <c r="J315" s="36">
        <f t="shared" si="49"/>
        <v>2</v>
      </c>
      <c r="K315" s="37">
        <f t="shared" si="50"/>
        <v>3.3385690958997967E-2</v>
      </c>
      <c r="L315" s="42">
        <f t="shared" si="51"/>
        <v>2.2566173145369592E-4</v>
      </c>
      <c r="M315" s="39">
        <f t="shared" si="52"/>
        <v>6.9729475019192036E-2</v>
      </c>
    </row>
    <row r="316" spans="8:13">
      <c r="H316" s="35">
        <f t="shared" si="47"/>
        <v>310</v>
      </c>
      <c r="I316" s="36">
        <f t="shared" si="48"/>
        <v>1</v>
      </c>
      <c r="J316" s="36">
        <f t="shared" si="49"/>
        <v>2</v>
      </c>
      <c r="K316" s="37">
        <f t="shared" si="50"/>
        <v>3.294640555164273E-2</v>
      </c>
      <c r="L316" s="42">
        <f t="shared" si="51"/>
        <v>2.2269249814509467E-4</v>
      </c>
      <c r="M316" s="39">
        <f t="shared" si="52"/>
        <v>6.9034674424979348E-2</v>
      </c>
    </row>
    <row r="317" spans="8:13">
      <c r="H317" s="35">
        <f t="shared" si="47"/>
        <v>311</v>
      </c>
      <c r="I317" s="36">
        <f t="shared" si="48"/>
        <v>1</v>
      </c>
      <c r="J317" s="36">
        <f t="shared" si="49"/>
        <v>2</v>
      </c>
      <c r="K317" s="37">
        <f t="shared" si="50"/>
        <v>3.2512900215436909E-2</v>
      </c>
      <c r="L317" s="42">
        <f t="shared" si="51"/>
        <v>2.1976233369581713E-4</v>
      </c>
      <c r="M317" s="39">
        <f t="shared" si="52"/>
        <v>6.8346085779399129E-2</v>
      </c>
    </row>
    <row r="318" spans="8:13">
      <c r="H318" s="35">
        <f t="shared" si="47"/>
        <v>312</v>
      </c>
      <c r="I318" s="36">
        <f t="shared" si="48"/>
        <v>1</v>
      </c>
      <c r="J318" s="36">
        <f t="shared" si="49"/>
        <v>2</v>
      </c>
      <c r="K318" s="37">
        <f t="shared" si="50"/>
        <v>3.2085098896812742E-2</v>
      </c>
      <c r="L318" s="42">
        <f t="shared" si="51"/>
        <v>2.1687072404192481E-4</v>
      </c>
      <c r="M318" s="39">
        <f t="shared" si="52"/>
        <v>6.7663665901080541E-2</v>
      </c>
    </row>
    <row r="319" spans="8:13">
      <c r="H319" s="35">
        <f t="shared" si="47"/>
        <v>313</v>
      </c>
      <c r="I319" s="36">
        <f t="shared" si="48"/>
        <v>1</v>
      </c>
      <c r="J319" s="36">
        <f t="shared" si="49"/>
        <v>2</v>
      </c>
      <c r="K319" s="37">
        <f t="shared" si="50"/>
        <v>3.166292654290731E-2</v>
      </c>
      <c r="L319" s="42">
        <f t="shared" si="51"/>
        <v>2.1401716188347843E-4</v>
      </c>
      <c r="M319" s="39">
        <f t="shared" si="52"/>
        <v>6.6987371669528756E-2</v>
      </c>
    </row>
    <row r="320" spans="8:13">
      <c r="H320" s="35">
        <f t="shared" si="47"/>
        <v>314</v>
      </c>
      <c r="I320" s="36">
        <f t="shared" si="48"/>
        <v>1</v>
      </c>
      <c r="J320" s="36">
        <f t="shared" si="49"/>
        <v>2</v>
      </c>
      <c r="K320" s="37">
        <f t="shared" si="50"/>
        <v>3.1246309088395374E-2</v>
      </c>
      <c r="L320" s="42">
        <f t="shared" si="51"/>
        <v>2.1120114659553795E-4</v>
      </c>
      <c r="M320" s="39">
        <f t="shared" si="52"/>
        <v>6.6317160030998912E-2</v>
      </c>
    </row>
    <row r="321" spans="8:13">
      <c r="H321" s="35">
        <f t="shared" si="47"/>
        <v>315</v>
      </c>
      <c r="I321" s="36">
        <f t="shared" si="48"/>
        <v>1</v>
      </c>
      <c r="J321" s="36">
        <f t="shared" si="49"/>
        <v>2</v>
      </c>
      <c r="K321" s="37">
        <f t="shared" si="50"/>
        <v>3.0835173442495437E-2</v>
      </c>
      <c r="L321" s="42">
        <f t="shared" si="51"/>
        <v>2.0842218414033353E-4</v>
      </c>
      <c r="M321" s="39">
        <f t="shared" si="52"/>
        <v>6.5652988004205062E-2</v>
      </c>
    </row>
    <row r="322" spans="8:13">
      <c r="H322" s="35">
        <f t="shared" si="47"/>
        <v>316</v>
      </c>
      <c r="I322" s="36">
        <f t="shared" si="48"/>
        <v>1</v>
      </c>
      <c r="J322" s="36">
        <f t="shared" si="49"/>
        <v>2</v>
      </c>
      <c r="K322" s="37">
        <f t="shared" si="50"/>
        <v>3.0429447476146815E-2</v>
      </c>
      <c r="L322" s="42">
        <f t="shared" si="51"/>
        <v>2.0567978698059233E-4</v>
      </c>
      <c r="M322" s="39">
        <f t="shared" si="52"/>
        <v>6.4994812685867182E-2</v>
      </c>
    </row>
    <row r="323" spans="8:13">
      <c r="H323" s="35">
        <f t="shared" si="47"/>
        <v>317</v>
      </c>
      <c r="I323" s="36">
        <f t="shared" si="48"/>
        <v>1</v>
      </c>
      <c r="J323" s="36">
        <f t="shared" si="49"/>
        <v>2</v>
      </c>
      <c r="K323" s="37">
        <f t="shared" si="50"/>
        <v>3.0029060009355412E-2</v>
      </c>
      <c r="L323" s="42">
        <f t="shared" si="51"/>
        <v>2.0297347399400559E-4</v>
      </c>
      <c r="M323" s="39">
        <f t="shared" si="52"/>
        <v>6.4342591256099771E-2</v>
      </c>
    </row>
    <row r="324" spans="8:13">
      <c r="H324" s="35">
        <f t="shared" si="47"/>
        <v>318</v>
      </c>
      <c r="I324" s="36">
        <f t="shared" si="48"/>
        <v>1</v>
      </c>
      <c r="J324" s="36">
        <f t="shared" si="49"/>
        <v>2</v>
      </c>
      <c r="K324" s="37">
        <f t="shared" si="50"/>
        <v>2.9633940798706002E-2</v>
      </c>
      <c r="L324" s="42">
        <f t="shared" si="51"/>
        <v>2.0030277038882133E-4</v>
      </c>
      <c r="M324" s="39">
        <f t="shared" si="52"/>
        <v>6.3696280983645187E-2</v>
      </c>
    </row>
    <row r="325" spans="8:13">
      <c r="H325" s="35">
        <f t="shared" si="47"/>
        <v>319</v>
      </c>
      <c r="I325" s="36">
        <f t="shared" si="48"/>
        <v>1</v>
      </c>
      <c r="J325" s="36">
        <f t="shared" si="49"/>
        <v>2</v>
      </c>
      <c r="K325" s="37">
        <f t="shared" si="50"/>
        <v>2.924402052503882E-2</v>
      </c>
      <c r="L325" s="42">
        <f t="shared" si="51"/>
        <v>1.9766720762054739E-4</v>
      </c>
      <c r="M325" s="39">
        <f t="shared" si="52"/>
        <v>6.3055839230954619E-2</v>
      </c>
    </row>
    <row r="326" spans="8:13">
      <c r="H326" s="35">
        <f t="shared" si="47"/>
        <v>320</v>
      </c>
      <c r="I326" s="36">
        <f t="shared" si="48"/>
        <v>1</v>
      </c>
      <c r="J326" s="36">
        <f t="shared" si="49"/>
        <v>2</v>
      </c>
      <c r="K326" s="37">
        <f t="shared" si="50"/>
        <v>2.8859230781288311E-2</v>
      </c>
      <c r="L326" s="42">
        <f t="shared" si="51"/>
        <v>1.9506632330975072E-4</v>
      </c>
      <c r="M326" s="39">
        <f t="shared" si="52"/>
        <v>6.2421223459120233E-2</v>
      </c>
    </row>
    <row r="327" spans="8:13">
      <c r="H327" s="35">
        <f t="shared" si="47"/>
        <v>321</v>
      </c>
      <c r="I327" s="36">
        <f t="shared" si="48"/>
        <v>1</v>
      </c>
      <c r="J327" s="36">
        <f t="shared" si="49"/>
        <v>2</v>
      </c>
      <c r="K327" s="37">
        <f t="shared" si="50"/>
        <v>2.847950406048189E-2</v>
      </c>
      <c r="L327" s="42">
        <f t="shared" si="51"/>
        <v>1.9249966116093823E-4</v>
      </c>
      <c r="M327" s="39">
        <f t="shared" si="52"/>
        <v>6.179239123266117E-2</v>
      </c>
    </row>
    <row r="328" spans="8:13">
      <c r="H328" s="35">
        <f t="shared" si="47"/>
        <v>322</v>
      </c>
      <c r="I328" s="36">
        <f t="shared" si="48"/>
        <v>1</v>
      </c>
      <c r="J328" s="36">
        <f t="shared" si="49"/>
        <v>2</v>
      </c>
      <c r="K328" s="37">
        <f t="shared" si="50"/>
        <v>2.8104773743896604E-2</v>
      </c>
      <c r="L328" s="42">
        <f t="shared" si="51"/>
        <v>1.8996677088250485E-4</v>
      </c>
      <c r="M328" s="39">
        <f t="shared" si="52"/>
        <v>6.1169300224166563E-2</v>
      </c>
    </row>
    <row r="329" spans="8:13">
      <c r="H329" s="35">
        <f t="shared" si="47"/>
        <v>323</v>
      </c>
      <c r="I329" s="36">
        <f t="shared" si="48"/>
        <v>1</v>
      </c>
      <c r="J329" s="36">
        <f t="shared" si="49"/>
        <v>2</v>
      </c>
      <c r="K329" s="37">
        <f t="shared" si="50"/>
        <v>2.7734974089371651E-2</v>
      </c>
      <c r="L329" s="42">
        <f t="shared" si="51"/>
        <v>1.8746720810773506E-4</v>
      </c>
      <c r="M329" s="39">
        <f t="shared" si="52"/>
        <v>6.0551908218798425E-2</v>
      </c>
    </row>
    <row r="330" spans="8:13">
      <c r="H330" s="35">
        <f t="shared" ref="H330:H331" si="53">H329+1</f>
        <v>324</v>
      </c>
      <c r="I330" s="36">
        <f t="shared" ref="I330:I331" si="54">I329</f>
        <v>1</v>
      </c>
      <c r="J330" s="36">
        <f t="shared" ref="J330:J331" si="55">MIN(H330,$D$6)</f>
        <v>2</v>
      </c>
      <c r="K330" s="37">
        <f t="shared" ref="K330:K331" si="56">K329*I329/J330*$D$11</f>
        <v>2.7370040219774659E-2</v>
      </c>
      <c r="L330" s="42">
        <f t="shared" ref="L330:L331" si="57">L329*I329/J330*$D$11</f>
        <v>1.8500053431684383E-4</v>
      </c>
      <c r="M330" s="39">
        <f t="shared" ref="M330:M331" si="58">L330*H330</f>
        <v>5.9940173118657403E-2</v>
      </c>
    </row>
    <row r="331" spans="8:13">
      <c r="H331" s="35">
        <f t="shared" si="53"/>
        <v>325</v>
      </c>
      <c r="I331" s="36">
        <f t="shared" si="54"/>
        <v>1</v>
      </c>
      <c r="J331" s="36">
        <f t="shared" si="55"/>
        <v>2</v>
      </c>
      <c r="K331" s="37">
        <f t="shared" si="56"/>
        <v>2.700990811161973E-2</v>
      </c>
      <c r="L331" s="42">
        <f t="shared" si="57"/>
        <v>1.8256631676004327E-4</v>
      </c>
      <c r="M331" s="39">
        <f t="shared" si="58"/>
        <v>5.9334052947014063E-2</v>
      </c>
    </row>
  </sheetData>
  <printOptions headings="1" gridLines="1"/>
  <pageMargins left="0.31496062992125984" right="0.23622047244094491" top="0.35433070866141736" bottom="0.47244094488188981" header="0.31496062992125984" footer="0.19685039370078741"/>
  <pageSetup paperSize="9" scale="85" orientation="landscape" verticalDpi="0" r:id="rId1"/>
  <headerFooter>
    <oddFooter>&amp;L&amp;Z&amp;F&amp;R&amp;A&amp;P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РМВ (3)</vt:lpstr>
      <vt:lpstr>Пример 2.8</vt:lpstr>
      <vt:lpstr>M-M-k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www.PHILka.RU</dc:creator>
  <cp:lastModifiedBy>www.PHILka.RU</cp:lastModifiedBy>
  <dcterms:created xsi:type="dcterms:W3CDTF">2021-02-22T17:40:42Z</dcterms:created>
  <dcterms:modified xsi:type="dcterms:W3CDTF">2021-02-22T19:43:58Z</dcterms:modified>
</cp:coreProperties>
</file>