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kidmoreE\Documents\Excell\"/>
    </mc:Choice>
  </mc:AlternateContent>
  <bookViews>
    <workbookView xWindow="0" yWindow="0" windowWidth="19200" windowHeight="11595"/>
  </bookViews>
  <sheets>
    <sheet name="Week 1" sheetId="1" r:id="rId1"/>
    <sheet name="Week 2" sheetId="3" r:id="rId2"/>
    <sheet name="Week 3" sheetId="4" r:id="rId3"/>
    <sheet name="Week 4" sheetId="5" r:id="rId4"/>
    <sheet name="Tax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P19" i="3"/>
  <c r="P19" i="4"/>
  <c r="P19" i="5"/>
  <c r="P3" i="5"/>
  <c r="J18" i="5" l="1"/>
  <c r="H18" i="5"/>
  <c r="K18" i="5" s="1"/>
  <c r="J17" i="5"/>
  <c r="H17" i="5"/>
  <c r="K17" i="5" s="1"/>
  <c r="J16" i="5"/>
  <c r="H16" i="5"/>
  <c r="K16" i="5" s="1"/>
  <c r="J15" i="5"/>
  <c r="H15" i="5"/>
  <c r="K15" i="5" s="1"/>
  <c r="J14" i="5"/>
  <c r="H14" i="5"/>
  <c r="K14" i="5" s="1"/>
  <c r="J13" i="5"/>
  <c r="K13" i="5" s="1"/>
  <c r="H13" i="5"/>
  <c r="J12" i="5"/>
  <c r="K12" i="5" s="1"/>
  <c r="H12" i="5"/>
  <c r="J11" i="5"/>
  <c r="H11" i="5"/>
  <c r="K11" i="5" s="1"/>
  <c r="J10" i="5"/>
  <c r="H10" i="5"/>
  <c r="K10" i="5" s="1"/>
  <c r="J9" i="5"/>
  <c r="H9" i="5"/>
  <c r="K9" i="5" s="1"/>
  <c r="J8" i="5"/>
  <c r="H8" i="5"/>
  <c r="K8" i="5" s="1"/>
  <c r="J7" i="5"/>
  <c r="H7" i="5"/>
  <c r="K7" i="5" s="1"/>
  <c r="J6" i="5"/>
  <c r="H6" i="5"/>
  <c r="K6" i="5" s="1"/>
  <c r="K5" i="5"/>
  <c r="J5" i="5"/>
  <c r="H5" i="5"/>
  <c r="J4" i="5"/>
  <c r="K4" i="5" s="1"/>
  <c r="H4" i="5"/>
  <c r="J3" i="5"/>
  <c r="H3" i="5"/>
  <c r="K3" i="5" s="1"/>
  <c r="J18" i="4"/>
  <c r="H18" i="4"/>
  <c r="K18" i="4" s="1"/>
  <c r="J17" i="4"/>
  <c r="H17" i="4"/>
  <c r="K17" i="4" s="1"/>
  <c r="J16" i="4"/>
  <c r="H16" i="4"/>
  <c r="K16" i="4" s="1"/>
  <c r="J15" i="4"/>
  <c r="K15" i="4" s="1"/>
  <c r="L15" i="4" s="1"/>
  <c r="H15" i="4"/>
  <c r="J14" i="4"/>
  <c r="H14" i="4"/>
  <c r="K13" i="4"/>
  <c r="J13" i="4"/>
  <c r="H13" i="4"/>
  <c r="J12" i="4"/>
  <c r="H12" i="4"/>
  <c r="K12" i="4" s="1"/>
  <c r="J11" i="4"/>
  <c r="H11" i="4"/>
  <c r="K11" i="4" s="1"/>
  <c r="J10" i="4"/>
  <c r="H10" i="4"/>
  <c r="K10" i="4" s="1"/>
  <c r="J9" i="4"/>
  <c r="H9" i="4"/>
  <c r="K9" i="4" s="1"/>
  <c r="J8" i="4"/>
  <c r="H8" i="4"/>
  <c r="K8" i="4" s="1"/>
  <c r="M7" i="4"/>
  <c r="K7" i="4"/>
  <c r="L7" i="4" s="1"/>
  <c r="O7" i="4" s="1"/>
  <c r="P7" i="4" s="1"/>
  <c r="J7" i="4"/>
  <c r="H7" i="4"/>
  <c r="J6" i="4"/>
  <c r="K6" i="4" s="1"/>
  <c r="H6" i="4"/>
  <c r="K5" i="4"/>
  <c r="J5" i="4"/>
  <c r="H5" i="4"/>
  <c r="J4" i="4"/>
  <c r="H4" i="4"/>
  <c r="K4" i="4" s="1"/>
  <c r="J3" i="4"/>
  <c r="H3" i="4"/>
  <c r="K3" i="4" s="1"/>
  <c r="J18" i="3"/>
  <c r="K18" i="3" s="1"/>
  <c r="H18" i="3"/>
  <c r="J17" i="3"/>
  <c r="H17" i="3"/>
  <c r="K17" i="3" s="1"/>
  <c r="J16" i="3"/>
  <c r="H16" i="3"/>
  <c r="J15" i="3"/>
  <c r="H15" i="3"/>
  <c r="K15" i="3" s="1"/>
  <c r="J14" i="3"/>
  <c r="H14" i="3"/>
  <c r="K14" i="3" s="1"/>
  <c r="M13" i="3"/>
  <c r="K13" i="3"/>
  <c r="J13" i="3"/>
  <c r="H13" i="3"/>
  <c r="J12" i="3"/>
  <c r="K12" i="3" s="1"/>
  <c r="H12" i="3"/>
  <c r="J11" i="3"/>
  <c r="K11" i="3" s="1"/>
  <c r="H11" i="3"/>
  <c r="J10" i="3"/>
  <c r="K10" i="3" s="1"/>
  <c r="H10" i="3"/>
  <c r="J9" i="3"/>
  <c r="H9" i="3"/>
  <c r="J8" i="3"/>
  <c r="H8" i="3"/>
  <c r="J7" i="3"/>
  <c r="H7" i="3"/>
  <c r="J6" i="3"/>
  <c r="H6" i="3"/>
  <c r="J5" i="3"/>
  <c r="K5" i="3" s="1"/>
  <c r="M5" i="3" s="1"/>
  <c r="H5" i="3"/>
  <c r="J4" i="3"/>
  <c r="K4" i="3" s="1"/>
  <c r="H4" i="3"/>
  <c r="J3" i="3"/>
  <c r="H3" i="3"/>
  <c r="K3" i="3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  <c r="J3" i="1"/>
  <c r="K3" i="1" s="1"/>
  <c r="J4" i="1"/>
  <c r="K4" i="1" s="1"/>
  <c r="L4" i="1" s="1"/>
  <c r="J5" i="1"/>
  <c r="K5" i="1" s="1"/>
  <c r="J6" i="1"/>
  <c r="J7" i="1"/>
  <c r="K7" i="1" s="1"/>
  <c r="M7" i="1" s="1"/>
  <c r="J8" i="1"/>
  <c r="K8" i="1" s="1"/>
  <c r="J9" i="1"/>
  <c r="K9" i="1" s="1"/>
  <c r="M9" i="1" s="1"/>
  <c r="J10" i="1"/>
  <c r="K10" i="1" s="1"/>
  <c r="M10" i="1" s="1"/>
  <c r="J11" i="1"/>
  <c r="K11" i="1" s="1"/>
  <c r="M11" i="1" s="1"/>
  <c r="J12" i="1"/>
  <c r="K12" i="1" s="1"/>
  <c r="M12" i="1" s="1"/>
  <c r="J13" i="1"/>
  <c r="K13" i="1" s="1"/>
  <c r="J14" i="1"/>
  <c r="J15" i="1"/>
  <c r="K15" i="1" s="1"/>
  <c r="M15" i="1" s="1"/>
  <c r="J16" i="1"/>
  <c r="K16" i="1" s="1"/>
  <c r="J17" i="1"/>
  <c r="K17" i="1" s="1"/>
  <c r="M17" i="1" s="1"/>
  <c r="J18" i="1"/>
  <c r="K18" i="1" s="1"/>
  <c r="K6" i="1"/>
  <c r="M6" i="1" s="1"/>
  <c r="K14" i="1"/>
  <c r="M14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M15" i="4" l="1"/>
  <c r="O15" i="4"/>
  <c r="P15" i="4" s="1"/>
  <c r="K14" i="4"/>
  <c r="K16" i="3"/>
  <c r="L16" i="3" s="1"/>
  <c r="K9" i="3"/>
  <c r="M9" i="3" s="1"/>
  <c r="K8" i="3"/>
  <c r="K7" i="3"/>
  <c r="M7" i="3" s="1"/>
  <c r="K6" i="3"/>
  <c r="M18" i="5"/>
  <c r="L18" i="5"/>
  <c r="L7" i="5"/>
  <c r="O7" i="5" s="1"/>
  <c r="P7" i="5" s="1"/>
  <c r="M7" i="5"/>
  <c r="M11" i="5"/>
  <c r="L11" i="5"/>
  <c r="O11" i="5" s="1"/>
  <c r="P11" i="5" s="1"/>
  <c r="L15" i="5"/>
  <c r="M15" i="5"/>
  <c r="M4" i="5"/>
  <c r="L4" i="5"/>
  <c r="M8" i="5"/>
  <c r="L8" i="5"/>
  <c r="O8" i="5" s="1"/>
  <c r="P8" i="5"/>
  <c r="L14" i="5"/>
  <c r="M14" i="5"/>
  <c r="M12" i="5"/>
  <c r="L12" i="5"/>
  <c r="O12" i="5" s="1"/>
  <c r="P12" i="5" s="1"/>
  <c r="M16" i="5"/>
  <c r="L16" i="5"/>
  <c r="O16" i="5" s="1"/>
  <c r="P16" i="5" s="1"/>
  <c r="M9" i="5"/>
  <c r="L9" i="5"/>
  <c r="M3" i="5"/>
  <c r="L3" i="5"/>
  <c r="O3" i="5" s="1"/>
  <c r="M17" i="5"/>
  <c r="L17" i="5"/>
  <c r="O17" i="5" s="1"/>
  <c r="P17" i="5" s="1"/>
  <c r="L6" i="5"/>
  <c r="M6" i="5"/>
  <c r="M10" i="5"/>
  <c r="L10" i="5"/>
  <c r="L5" i="5"/>
  <c r="L13" i="5"/>
  <c r="M5" i="5"/>
  <c r="M13" i="5"/>
  <c r="M8" i="4"/>
  <c r="L8" i="4"/>
  <c r="O8" i="4" s="1"/>
  <c r="P8" i="4" s="1"/>
  <c r="M12" i="4"/>
  <c r="L12" i="4"/>
  <c r="M9" i="4"/>
  <c r="L9" i="4"/>
  <c r="O9" i="4" s="1"/>
  <c r="P9" i="4" s="1"/>
  <c r="M18" i="4"/>
  <c r="L18" i="4"/>
  <c r="O18" i="4" s="1"/>
  <c r="P18" i="4" s="1"/>
  <c r="M3" i="4"/>
  <c r="L3" i="4"/>
  <c r="O3" i="4" s="1"/>
  <c r="P3" i="4" s="1"/>
  <c r="L6" i="4"/>
  <c r="O6" i="4" s="1"/>
  <c r="P6" i="4"/>
  <c r="M6" i="4"/>
  <c r="M16" i="4"/>
  <c r="L16" i="4"/>
  <c r="O16" i="4" s="1"/>
  <c r="P16" i="4" s="1"/>
  <c r="M10" i="4"/>
  <c r="L10" i="4"/>
  <c r="O10" i="4" s="1"/>
  <c r="P10" i="4" s="1"/>
  <c r="M4" i="4"/>
  <c r="L4" i="4"/>
  <c r="O4" i="4" s="1"/>
  <c r="P4" i="4" s="1"/>
  <c r="M17" i="4"/>
  <c r="L17" i="4"/>
  <c r="M11" i="4"/>
  <c r="L11" i="4"/>
  <c r="M14" i="4"/>
  <c r="L5" i="4"/>
  <c r="L13" i="4"/>
  <c r="M5" i="4"/>
  <c r="M13" i="4"/>
  <c r="L15" i="3"/>
  <c r="M15" i="3"/>
  <c r="L9" i="3"/>
  <c r="M12" i="3"/>
  <c r="L12" i="3"/>
  <c r="O12" i="3" s="1"/>
  <c r="P12" i="3" s="1"/>
  <c r="M6" i="3"/>
  <c r="L6" i="3"/>
  <c r="O6" i="3" s="1"/>
  <c r="P6" i="3" s="1"/>
  <c r="P13" i="3"/>
  <c r="M17" i="3"/>
  <c r="L17" i="3"/>
  <c r="O17" i="3" s="1"/>
  <c r="P17" i="3" s="1"/>
  <c r="M10" i="3"/>
  <c r="L10" i="3"/>
  <c r="M4" i="3"/>
  <c r="L4" i="3"/>
  <c r="O4" i="3" s="1"/>
  <c r="P4" i="3" s="1"/>
  <c r="M14" i="3"/>
  <c r="L14" i="3"/>
  <c r="O14" i="3" s="1"/>
  <c r="P14" i="3" s="1"/>
  <c r="L3" i="3"/>
  <c r="O3" i="3" s="1"/>
  <c r="P3" i="3" s="1"/>
  <c r="M3" i="3"/>
  <c r="M8" i="3"/>
  <c r="L8" i="3"/>
  <c r="O8" i="3" s="1"/>
  <c r="P8" i="3" s="1"/>
  <c r="P18" i="3"/>
  <c r="M18" i="3"/>
  <c r="L18" i="3"/>
  <c r="O18" i="3" s="1"/>
  <c r="L5" i="3"/>
  <c r="O5" i="3" s="1"/>
  <c r="P5" i="3" s="1"/>
  <c r="L13" i="3"/>
  <c r="O13" i="3" s="1"/>
  <c r="M11" i="3"/>
  <c r="L11" i="3"/>
  <c r="O11" i="3" s="1"/>
  <c r="P11" i="3" s="1"/>
  <c r="M3" i="1"/>
  <c r="L3" i="1"/>
  <c r="M18" i="1"/>
  <c r="M8" i="1"/>
  <c r="L8" i="1"/>
  <c r="M16" i="1"/>
  <c r="L16" i="1"/>
  <c r="M13" i="1"/>
  <c r="L13" i="1"/>
  <c r="M5" i="1"/>
  <c r="L5" i="1"/>
  <c r="L12" i="1"/>
  <c r="M4" i="1"/>
  <c r="L18" i="1"/>
  <c r="L10" i="1"/>
  <c r="L11" i="1"/>
  <c r="L17" i="1"/>
  <c r="L9" i="1"/>
  <c r="L15" i="1"/>
  <c r="L7" i="1"/>
  <c r="L14" i="1"/>
  <c r="L6" i="1"/>
  <c r="O14" i="5" l="1"/>
  <c r="P14" i="5" s="1"/>
  <c r="O15" i="5"/>
  <c r="P15" i="5" s="1"/>
  <c r="L14" i="4"/>
  <c r="O14" i="4" s="1"/>
  <c r="P14" i="4" s="1"/>
  <c r="M16" i="3"/>
  <c r="O9" i="3"/>
  <c r="P9" i="3" s="1"/>
  <c r="L7" i="3"/>
  <c r="O7" i="3" s="1"/>
  <c r="P7" i="3" s="1"/>
  <c r="O6" i="5"/>
  <c r="P6" i="5" s="1"/>
  <c r="O4" i="5"/>
  <c r="P4" i="5" s="1"/>
  <c r="O13" i="5"/>
  <c r="P13" i="5" s="1"/>
  <c r="O5" i="5"/>
  <c r="P5" i="5" s="1"/>
  <c r="O9" i="5"/>
  <c r="P9" i="5" s="1"/>
  <c r="O10" i="5"/>
  <c r="P10" i="5" s="1"/>
  <c r="O18" i="5"/>
  <c r="P18" i="5" s="1"/>
  <c r="O13" i="4"/>
  <c r="P13" i="4" s="1"/>
  <c r="O5" i="4"/>
  <c r="P5" i="4" s="1"/>
  <c r="O17" i="4"/>
  <c r="P17" i="4" s="1"/>
  <c r="O12" i="4"/>
  <c r="P12" i="4" s="1"/>
  <c r="O11" i="4"/>
  <c r="P11" i="4" s="1"/>
  <c r="O10" i="3"/>
  <c r="P10" i="3" s="1"/>
  <c r="O16" i="3"/>
  <c r="P16" i="3" s="1"/>
  <c r="O15" i="3"/>
  <c r="P15" i="3" s="1"/>
</calcChain>
</file>

<file path=xl/sharedStrings.xml><?xml version="1.0" encoding="utf-8"?>
<sst xmlns="http://schemas.openxmlformats.org/spreadsheetml/2006/main" count="258" uniqueCount="50">
  <si>
    <t>Employee ID</t>
  </si>
  <si>
    <t>Name</t>
  </si>
  <si>
    <t>Hours</t>
  </si>
  <si>
    <t>Overtime Hours</t>
  </si>
  <si>
    <t>Gross Pay</t>
  </si>
  <si>
    <t>Federal Tax</t>
  </si>
  <si>
    <t>Fica Tax</t>
  </si>
  <si>
    <t>Union Dues</t>
  </si>
  <si>
    <t>Total Deductions</t>
  </si>
  <si>
    <t>Net Pay</t>
  </si>
  <si>
    <t>Tag</t>
  </si>
  <si>
    <t>Jose Abrahms</t>
  </si>
  <si>
    <t>Chavo</t>
  </si>
  <si>
    <t>Soren Bjerg</t>
  </si>
  <si>
    <t>Bjergson</t>
  </si>
  <si>
    <t>Brian Willie</t>
  </si>
  <si>
    <t>TheOddOne</t>
  </si>
  <si>
    <t>Scott Condo</t>
  </si>
  <si>
    <t>Condor</t>
  </si>
  <si>
    <t>Cullen Rezendes</t>
  </si>
  <si>
    <t>MojangJeb</t>
  </si>
  <si>
    <t>Jared Colandrea</t>
  </si>
  <si>
    <t>Ging</t>
  </si>
  <si>
    <t>Kyle Harrison</t>
  </si>
  <si>
    <t>Base</t>
  </si>
  <si>
    <t>Roger Jhonson</t>
  </si>
  <si>
    <t>Fly</t>
  </si>
  <si>
    <t>Tabitha Stone</t>
  </si>
  <si>
    <t>Tabi</t>
  </si>
  <si>
    <t>Dean Desabrais</t>
  </si>
  <si>
    <t>Cenfer</t>
  </si>
  <si>
    <t>Job</t>
  </si>
  <si>
    <t>Player</t>
  </si>
  <si>
    <t>Content Manager</t>
  </si>
  <si>
    <t>Editor</t>
  </si>
  <si>
    <t>Sales Manager</t>
  </si>
  <si>
    <t>Cleaning</t>
  </si>
  <si>
    <t>Cook</t>
  </si>
  <si>
    <t>Chadwick Mathers</t>
  </si>
  <si>
    <t>ChadLivesMatter</t>
  </si>
  <si>
    <t>Unbuntoo Skidmore</t>
  </si>
  <si>
    <t>Jesus Matherlick</t>
  </si>
  <si>
    <t>n/a</t>
  </si>
  <si>
    <t>Johnson Jonson</t>
  </si>
  <si>
    <t>Jack Jackerson</t>
  </si>
  <si>
    <t>Samuel Vega</t>
  </si>
  <si>
    <t>Pay Rate</t>
  </si>
  <si>
    <t>Regular Pay</t>
  </si>
  <si>
    <t>Overtime Pay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</si>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</sst>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6" fontId="0" fillId="0" borderId="0" xfId="0" applyNumberFormat="1" applyAlignment="1">
      <alignment horizontal="left" vertical="top"/>
    </xf>
    <xf numFmtId="8" fontId="0" fillId="0" borderId="0" xfId="0" applyNumberFormat="1" applyAlignment="1">
      <alignment horizontal="left"/>
    </xf>
    <xf numFmtId="10" fontId="0" fillId="0" borderId="0" xfId="0" applyNumberFormat="1"/>
    <xf numFmtId="8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topLeftCell="D1" workbookViewId="0">
      <selection activeCell="P19" sqref="P19"/>
    </sheetView>
  </sheetViews>
  <sheetFormatPr defaultRowHeight="15" x14ac:dyDescent="0.25"/>
  <cols>
    <col min="1" max="1" width="9" style="1"/>
    <col min="2" max="2" width="10" style="2" customWidth="1"/>
    <col min="3" max="3" width="16.375" style="2" bestFit="1" customWidth="1"/>
    <col min="4" max="4" width="13.75" style="2" bestFit="1" customWidth="1"/>
    <col min="5" max="5" width="14.25" style="2" bestFit="1" customWidth="1"/>
    <col min="6" max="6" width="10.375" style="2" customWidth="1"/>
    <col min="7" max="8" width="9" style="2"/>
    <col min="9" max="10" width="12.875" style="2" customWidth="1"/>
    <col min="11" max="11" width="9.5" style="2" bestFit="1" customWidth="1"/>
    <col min="12" max="12" width="9.25" style="2" customWidth="1"/>
    <col min="13" max="13" width="9" style="2"/>
    <col min="14" max="14" width="9.375" style="2" customWidth="1"/>
    <col min="15" max="15" width="9.5" style="2" customWidth="1"/>
    <col min="16" max="16" width="10.5" style="2" bestFit="1" customWidth="1"/>
    <col min="17" max="16384" width="9" style="2"/>
  </cols>
  <sheetData>
    <row r="1" spans="1:16" s="1" customFormat="1" x14ac:dyDescent="0.25"/>
    <row r="2" spans="1:16" s="4" customFormat="1" ht="32.25" customHeight="1" x14ac:dyDescent="0.25">
      <c r="A2" s="3"/>
      <c r="B2" s="4" t="s">
        <v>0</v>
      </c>
      <c r="C2" s="4" t="s">
        <v>1</v>
      </c>
      <c r="D2" s="4" t="s">
        <v>10</v>
      </c>
      <c r="E2" s="4" t="s">
        <v>31</v>
      </c>
      <c r="F2" s="4" t="s">
        <v>46</v>
      </c>
      <c r="G2" s="4" t="s">
        <v>2</v>
      </c>
      <c r="H2" s="4" t="s">
        <v>47</v>
      </c>
      <c r="I2" s="4" t="s">
        <v>3</v>
      </c>
      <c r="J2" s="4" t="s">
        <v>48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</row>
    <row r="3" spans="1:16" s="8" customFormat="1" x14ac:dyDescent="0.25">
      <c r="A3" s="7"/>
      <c r="B3" s="8">
        <v>1</v>
      </c>
      <c r="C3" s="8" t="s">
        <v>11</v>
      </c>
      <c r="D3" s="8" t="s">
        <v>12</v>
      </c>
      <c r="E3" s="8" t="s">
        <v>32</v>
      </c>
      <c r="F3" s="9">
        <v>62.5</v>
      </c>
      <c r="G3" s="8">
        <v>40</v>
      </c>
      <c r="H3" s="9">
        <f>F3*G3</f>
        <v>2500</v>
      </c>
      <c r="I3" s="8">
        <v>0</v>
      </c>
      <c r="J3" s="8">
        <f>F3*(I3*1.5)</f>
        <v>0</v>
      </c>
      <c r="K3" s="10">
        <f t="shared" ref="K3:K17" si="0">H3+J3</f>
        <v>2500</v>
      </c>
      <c r="L3" s="12">
        <f>K3*Tax!$A$2</f>
        <v>181.25</v>
      </c>
      <c r="M3" s="12">
        <f>K3*Tax!$B$2</f>
        <v>108</v>
      </c>
      <c r="N3" s="9">
        <v>5</v>
      </c>
      <c r="O3" s="12">
        <f>SUM(L3:N3)</f>
        <v>294.25</v>
      </c>
      <c r="P3" s="12">
        <f>K3-O3</f>
        <v>2205.75</v>
      </c>
    </row>
    <row r="4" spans="1:16" s="6" customFormat="1" x14ac:dyDescent="0.25">
      <c r="A4" s="5"/>
      <c r="B4" s="6">
        <v>3</v>
      </c>
      <c r="C4" s="6" t="s">
        <v>13</v>
      </c>
      <c r="D4" s="6" t="s">
        <v>14</v>
      </c>
      <c r="E4" s="6" t="s">
        <v>32</v>
      </c>
      <c r="F4" s="10">
        <v>52.08</v>
      </c>
      <c r="G4" s="6">
        <v>40</v>
      </c>
      <c r="H4" s="9">
        <f t="shared" ref="H4:H18" si="1">F4*G4</f>
        <v>2083.1999999999998</v>
      </c>
      <c r="I4" s="6">
        <v>0</v>
      </c>
      <c r="J4" s="8">
        <f t="shared" ref="J4:J18" si="2">F4*(I4*1.5)</f>
        <v>0</v>
      </c>
      <c r="K4" s="10">
        <f t="shared" si="0"/>
        <v>2083.1999999999998</v>
      </c>
      <c r="L4" s="12">
        <f>K4*Tax!$A$2</f>
        <v>151.03199999999998</v>
      </c>
      <c r="M4" s="12">
        <f>K4*Tax!$B$2</f>
        <v>89.994239999999991</v>
      </c>
      <c r="N4" s="9">
        <v>5</v>
      </c>
      <c r="O4" s="12">
        <f t="shared" ref="O4:O18" si="3">SUM(L4:N4)</f>
        <v>246.02623999999997</v>
      </c>
      <c r="P4" s="12">
        <f t="shared" ref="P4:P18" si="4">K4-O4</f>
        <v>1837.1737599999999</v>
      </c>
    </row>
    <row r="5" spans="1:16" s="6" customFormat="1" x14ac:dyDescent="0.25">
      <c r="A5" s="5"/>
      <c r="B5" s="6">
        <v>4</v>
      </c>
      <c r="C5" s="6" t="s">
        <v>15</v>
      </c>
      <c r="D5" s="6" t="s">
        <v>16</v>
      </c>
      <c r="E5" s="6" t="s">
        <v>32</v>
      </c>
      <c r="F5" s="10">
        <v>52.08</v>
      </c>
      <c r="G5" s="6">
        <v>40</v>
      </c>
      <c r="H5" s="9">
        <f t="shared" si="1"/>
        <v>2083.1999999999998</v>
      </c>
      <c r="I5" s="6">
        <v>0</v>
      </c>
      <c r="J5" s="8">
        <f t="shared" si="2"/>
        <v>0</v>
      </c>
      <c r="K5" s="10">
        <f t="shared" si="0"/>
        <v>2083.1999999999998</v>
      </c>
      <c r="L5" s="12">
        <f>K5*Tax!$A$2</f>
        <v>151.03199999999998</v>
      </c>
      <c r="M5" s="12">
        <f>K5*Tax!$B$2</f>
        <v>89.994239999999991</v>
      </c>
      <c r="N5" s="9">
        <v>5</v>
      </c>
      <c r="O5" s="12">
        <f t="shared" si="3"/>
        <v>246.02623999999997</v>
      </c>
      <c r="P5" s="12">
        <f t="shared" si="4"/>
        <v>1837.1737599999999</v>
      </c>
    </row>
    <row r="6" spans="1:16" s="6" customFormat="1" x14ac:dyDescent="0.25">
      <c r="A6" s="5"/>
      <c r="B6" s="6">
        <v>5</v>
      </c>
      <c r="C6" s="6" t="s">
        <v>17</v>
      </c>
      <c r="D6" s="6" t="s">
        <v>18</v>
      </c>
      <c r="E6" s="6" t="s">
        <v>32</v>
      </c>
      <c r="F6" s="10">
        <v>52.08</v>
      </c>
      <c r="G6" s="6">
        <v>40</v>
      </c>
      <c r="H6" s="9">
        <f t="shared" si="1"/>
        <v>2083.1999999999998</v>
      </c>
      <c r="I6" s="6">
        <v>0</v>
      </c>
      <c r="J6" s="8">
        <f t="shared" si="2"/>
        <v>0</v>
      </c>
      <c r="K6" s="10">
        <f t="shared" si="0"/>
        <v>2083.1999999999998</v>
      </c>
      <c r="L6" s="12">
        <f>K6*Tax!$A$2</f>
        <v>151.03199999999998</v>
      </c>
      <c r="M6" s="12">
        <f>K6*Tax!$B$2</f>
        <v>89.994239999999991</v>
      </c>
      <c r="N6" s="9">
        <v>5</v>
      </c>
      <c r="O6" s="12">
        <f t="shared" si="3"/>
        <v>246.02623999999997</v>
      </c>
      <c r="P6" s="12">
        <f t="shared" si="4"/>
        <v>1837.1737599999999</v>
      </c>
    </row>
    <row r="7" spans="1:16" s="6" customFormat="1" x14ac:dyDescent="0.25">
      <c r="A7" s="5"/>
      <c r="B7" s="6">
        <v>6</v>
      </c>
      <c r="C7" s="6" t="s">
        <v>19</v>
      </c>
      <c r="D7" s="6" t="s">
        <v>20</v>
      </c>
      <c r="E7" s="6" t="s">
        <v>32</v>
      </c>
      <c r="F7" s="10">
        <v>52.08</v>
      </c>
      <c r="G7" s="6">
        <v>40</v>
      </c>
      <c r="H7" s="9">
        <f t="shared" si="1"/>
        <v>2083.1999999999998</v>
      </c>
      <c r="I7" s="6">
        <v>0</v>
      </c>
      <c r="J7" s="8">
        <f t="shared" si="2"/>
        <v>0</v>
      </c>
      <c r="K7" s="10">
        <f t="shared" si="0"/>
        <v>2083.1999999999998</v>
      </c>
      <c r="L7" s="12">
        <f>K7*Tax!$A$2</f>
        <v>151.03199999999998</v>
      </c>
      <c r="M7" s="12">
        <f>K7*Tax!$B$2</f>
        <v>89.994239999999991</v>
      </c>
      <c r="N7" s="9">
        <v>5</v>
      </c>
      <c r="O7" s="12">
        <f t="shared" si="3"/>
        <v>246.02623999999997</v>
      </c>
      <c r="P7" s="12">
        <f t="shared" si="4"/>
        <v>1837.1737599999999</v>
      </c>
    </row>
    <row r="8" spans="1:16" s="6" customFormat="1" x14ac:dyDescent="0.25">
      <c r="A8" s="5"/>
      <c r="B8" s="6">
        <v>7</v>
      </c>
      <c r="C8" s="6" t="s">
        <v>21</v>
      </c>
      <c r="D8" s="6" t="s">
        <v>22</v>
      </c>
      <c r="E8" s="6" t="s">
        <v>32</v>
      </c>
      <c r="F8" s="10">
        <v>52.08</v>
      </c>
      <c r="G8" s="6">
        <v>40</v>
      </c>
      <c r="H8" s="9">
        <f t="shared" si="1"/>
        <v>2083.1999999999998</v>
      </c>
      <c r="I8" s="6">
        <v>0</v>
      </c>
      <c r="J8" s="8">
        <f t="shared" si="2"/>
        <v>0</v>
      </c>
      <c r="K8" s="10">
        <f t="shared" si="0"/>
        <v>2083.1999999999998</v>
      </c>
      <c r="L8" s="12">
        <f>K8*Tax!$A$2</f>
        <v>151.03199999999998</v>
      </c>
      <c r="M8" s="12">
        <f>K8*Tax!$B$2</f>
        <v>89.994239999999991</v>
      </c>
      <c r="N8" s="9">
        <v>5</v>
      </c>
      <c r="O8" s="12">
        <f t="shared" si="3"/>
        <v>246.02623999999997</v>
      </c>
      <c r="P8" s="12">
        <f t="shared" si="4"/>
        <v>1837.1737599999999</v>
      </c>
    </row>
    <row r="9" spans="1:16" s="6" customFormat="1" x14ac:dyDescent="0.25">
      <c r="A9" s="5"/>
      <c r="B9" s="6">
        <v>8</v>
      </c>
      <c r="C9" s="6" t="s">
        <v>23</v>
      </c>
      <c r="D9" s="6" t="s">
        <v>24</v>
      </c>
      <c r="E9" s="6" t="s">
        <v>32</v>
      </c>
      <c r="F9" s="10">
        <v>36.450000000000003</v>
      </c>
      <c r="G9" s="6">
        <v>40</v>
      </c>
      <c r="H9" s="9">
        <f t="shared" si="1"/>
        <v>1458</v>
      </c>
      <c r="I9" s="6">
        <v>0</v>
      </c>
      <c r="J9" s="8">
        <f t="shared" si="2"/>
        <v>0</v>
      </c>
      <c r="K9" s="10">
        <f t="shared" si="0"/>
        <v>1458</v>
      </c>
      <c r="L9" s="12">
        <f>K9*Tax!$A$2</f>
        <v>105.705</v>
      </c>
      <c r="M9" s="12">
        <f>K9*Tax!$B$2</f>
        <v>62.985600000000005</v>
      </c>
      <c r="N9" s="9">
        <v>5</v>
      </c>
      <c r="O9" s="12">
        <f t="shared" si="3"/>
        <v>173.69060000000002</v>
      </c>
      <c r="P9" s="12">
        <f t="shared" si="4"/>
        <v>1284.3094000000001</v>
      </c>
    </row>
    <row r="10" spans="1:16" s="6" customFormat="1" x14ac:dyDescent="0.25">
      <c r="A10" s="5"/>
      <c r="B10" s="6">
        <v>9</v>
      </c>
      <c r="C10" s="6" t="s">
        <v>25</v>
      </c>
      <c r="D10" s="6" t="s">
        <v>26</v>
      </c>
      <c r="E10" s="6" t="s">
        <v>32</v>
      </c>
      <c r="F10" s="10">
        <v>36.450000000000003</v>
      </c>
      <c r="G10" s="6">
        <v>40</v>
      </c>
      <c r="H10" s="9">
        <f t="shared" si="1"/>
        <v>1458</v>
      </c>
      <c r="I10" s="6">
        <v>0</v>
      </c>
      <c r="J10" s="8">
        <f t="shared" si="2"/>
        <v>0</v>
      </c>
      <c r="K10" s="10">
        <f t="shared" si="0"/>
        <v>1458</v>
      </c>
      <c r="L10" s="12">
        <f>K10*Tax!$A$2</f>
        <v>105.705</v>
      </c>
      <c r="M10" s="12">
        <f>K10*Tax!$B$2</f>
        <v>62.985600000000005</v>
      </c>
      <c r="N10" s="9">
        <v>5</v>
      </c>
      <c r="O10" s="12">
        <f t="shared" si="3"/>
        <v>173.69060000000002</v>
      </c>
      <c r="P10" s="12">
        <f t="shared" si="4"/>
        <v>1284.3094000000001</v>
      </c>
    </row>
    <row r="11" spans="1:16" s="6" customFormat="1" x14ac:dyDescent="0.25">
      <c r="A11" s="5"/>
      <c r="B11" s="6">
        <v>10</v>
      </c>
      <c r="C11" s="6" t="s">
        <v>27</v>
      </c>
      <c r="D11" s="6" t="s">
        <v>28</v>
      </c>
      <c r="E11" s="6" t="s">
        <v>32</v>
      </c>
      <c r="F11" s="10">
        <v>36.450000000000003</v>
      </c>
      <c r="G11" s="6">
        <v>40</v>
      </c>
      <c r="H11" s="9">
        <f t="shared" si="1"/>
        <v>1458</v>
      </c>
      <c r="I11" s="6">
        <v>0</v>
      </c>
      <c r="J11" s="8">
        <f t="shared" si="2"/>
        <v>0</v>
      </c>
      <c r="K11" s="10">
        <f t="shared" si="0"/>
        <v>1458</v>
      </c>
      <c r="L11" s="12">
        <f>K11*Tax!$A$2</f>
        <v>105.705</v>
      </c>
      <c r="M11" s="12">
        <f>K11*Tax!$B$2</f>
        <v>62.985600000000005</v>
      </c>
      <c r="N11" s="9">
        <v>5</v>
      </c>
      <c r="O11" s="12">
        <f t="shared" si="3"/>
        <v>173.69060000000002</v>
      </c>
      <c r="P11" s="12">
        <f t="shared" si="4"/>
        <v>1284.3094000000001</v>
      </c>
    </row>
    <row r="12" spans="1:16" s="6" customFormat="1" x14ac:dyDescent="0.25">
      <c r="A12" s="5"/>
      <c r="B12" s="6">
        <v>11</v>
      </c>
      <c r="C12" s="6" t="s">
        <v>29</v>
      </c>
      <c r="D12" s="6" t="s">
        <v>30</v>
      </c>
      <c r="E12" s="6" t="s">
        <v>32</v>
      </c>
      <c r="F12" s="10">
        <v>36.450000000000003</v>
      </c>
      <c r="G12" s="6">
        <v>40</v>
      </c>
      <c r="H12" s="9">
        <f t="shared" si="1"/>
        <v>1458</v>
      </c>
      <c r="I12" s="6">
        <v>0</v>
      </c>
      <c r="J12" s="8">
        <f t="shared" si="2"/>
        <v>0</v>
      </c>
      <c r="K12" s="10">
        <f t="shared" si="0"/>
        <v>1458</v>
      </c>
      <c r="L12" s="12">
        <f>K12*Tax!$A$2</f>
        <v>105.705</v>
      </c>
      <c r="M12" s="12">
        <f>K12*Tax!$B$2</f>
        <v>62.985600000000005</v>
      </c>
      <c r="N12" s="9">
        <v>5</v>
      </c>
      <c r="O12" s="12">
        <f t="shared" si="3"/>
        <v>173.69060000000002</v>
      </c>
      <c r="P12" s="12">
        <f t="shared" si="4"/>
        <v>1284.3094000000001</v>
      </c>
    </row>
    <row r="13" spans="1:16" s="6" customFormat="1" x14ac:dyDescent="0.25">
      <c r="A13" s="5"/>
      <c r="B13" s="6">
        <v>12</v>
      </c>
      <c r="C13" s="6" t="s">
        <v>38</v>
      </c>
      <c r="D13" s="6" t="s">
        <v>39</v>
      </c>
      <c r="E13" s="6" t="s">
        <v>32</v>
      </c>
      <c r="F13" s="10">
        <v>36.450000000000003</v>
      </c>
      <c r="G13" s="6">
        <v>40</v>
      </c>
      <c r="H13" s="9">
        <f t="shared" si="1"/>
        <v>1458</v>
      </c>
      <c r="I13" s="6">
        <v>0</v>
      </c>
      <c r="J13" s="8">
        <f t="shared" si="2"/>
        <v>0</v>
      </c>
      <c r="K13" s="10">
        <f t="shared" si="0"/>
        <v>1458</v>
      </c>
      <c r="L13" s="12">
        <f>K13*Tax!$A$2</f>
        <v>105.705</v>
      </c>
      <c r="M13" s="12">
        <f>K13*Tax!$B$2</f>
        <v>62.985600000000005</v>
      </c>
      <c r="N13" s="9">
        <v>5</v>
      </c>
      <c r="O13" s="12">
        <f t="shared" si="3"/>
        <v>173.69060000000002</v>
      </c>
      <c r="P13" s="12">
        <f t="shared" si="4"/>
        <v>1284.3094000000001</v>
      </c>
    </row>
    <row r="14" spans="1:16" s="6" customFormat="1" x14ac:dyDescent="0.25">
      <c r="A14" s="5"/>
      <c r="B14" s="6">
        <v>13</v>
      </c>
      <c r="C14" s="6" t="s">
        <v>40</v>
      </c>
      <c r="D14" s="6" t="s">
        <v>42</v>
      </c>
      <c r="E14" s="6" t="s">
        <v>33</v>
      </c>
      <c r="F14" s="10">
        <v>30</v>
      </c>
      <c r="G14" s="6">
        <v>25</v>
      </c>
      <c r="H14" s="9">
        <f t="shared" si="1"/>
        <v>750</v>
      </c>
      <c r="I14" s="6">
        <v>0</v>
      </c>
      <c r="J14" s="8">
        <f t="shared" si="2"/>
        <v>0</v>
      </c>
      <c r="K14" s="10">
        <f t="shared" si="0"/>
        <v>750</v>
      </c>
      <c r="L14" s="12">
        <f>K14*Tax!$A$2</f>
        <v>54.374999999999993</v>
      </c>
      <c r="M14" s="12">
        <f>K14*Tax!$B$2</f>
        <v>32.4</v>
      </c>
      <c r="N14" s="9">
        <v>5</v>
      </c>
      <c r="O14" s="12">
        <f t="shared" si="3"/>
        <v>91.774999999999991</v>
      </c>
      <c r="P14" s="12">
        <f t="shared" si="4"/>
        <v>658.22500000000002</v>
      </c>
    </row>
    <row r="15" spans="1:16" s="6" customFormat="1" x14ac:dyDescent="0.25">
      <c r="A15" s="5"/>
      <c r="B15" s="6">
        <v>14</v>
      </c>
      <c r="C15" s="6" t="s">
        <v>41</v>
      </c>
      <c r="D15" s="6" t="s">
        <v>42</v>
      </c>
      <c r="E15" s="6" t="s">
        <v>34</v>
      </c>
      <c r="F15" s="10">
        <v>46.3</v>
      </c>
      <c r="G15" s="6">
        <v>40</v>
      </c>
      <c r="H15" s="9">
        <f t="shared" si="1"/>
        <v>1852</v>
      </c>
      <c r="I15" s="6">
        <v>13</v>
      </c>
      <c r="J15" s="8">
        <f t="shared" si="2"/>
        <v>902.84999999999991</v>
      </c>
      <c r="K15" s="10">
        <f t="shared" si="0"/>
        <v>2754.85</v>
      </c>
      <c r="L15" s="12">
        <f>K15*Tax!$A$2</f>
        <v>199.72662499999998</v>
      </c>
      <c r="M15" s="12">
        <f>K15*Tax!$B$2</f>
        <v>119.00952000000001</v>
      </c>
      <c r="N15" s="9">
        <v>5</v>
      </c>
      <c r="O15" s="12">
        <f t="shared" si="3"/>
        <v>323.73614499999996</v>
      </c>
      <c r="P15" s="12">
        <f t="shared" si="4"/>
        <v>2431.1138550000001</v>
      </c>
    </row>
    <row r="16" spans="1:16" s="6" customFormat="1" x14ac:dyDescent="0.25">
      <c r="A16" s="5"/>
      <c r="B16" s="6">
        <v>15</v>
      </c>
      <c r="C16" s="6" t="s">
        <v>43</v>
      </c>
      <c r="D16" s="6" t="s">
        <v>42</v>
      </c>
      <c r="E16" s="6" t="s">
        <v>35</v>
      </c>
      <c r="F16" s="10">
        <v>27.91</v>
      </c>
      <c r="G16" s="6">
        <v>40</v>
      </c>
      <c r="H16" s="9">
        <f t="shared" si="1"/>
        <v>1116.4000000000001</v>
      </c>
      <c r="I16" s="6">
        <v>4</v>
      </c>
      <c r="J16" s="8">
        <f t="shared" si="2"/>
        <v>167.46</v>
      </c>
      <c r="K16" s="10">
        <f t="shared" si="0"/>
        <v>1283.8600000000001</v>
      </c>
      <c r="L16" s="12">
        <f>K16*Tax!$A$2</f>
        <v>93.079850000000008</v>
      </c>
      <c r="M16" s="12">
        <f>K16*Tax!$B$2</f>
        <v>55.462752000000009</v>
      </c>
      <c r="N16" s="9">
        <v>5</v>
      </c>
      <c r="O16" s="12">
        <f t="shared" si="3"/>
        <v>153.54260200000002</v>
      </c>
      <c r="P16" s="12">
        <f t="shared" si="4"/>
        <v>1130.3173980000001</v>
      </c>
    </row>
    <row r="17" spans="1:16" s="6" customFormat="1" x14ac:dyDescent="0.25">
      <c r="A17" s="5"/>
      <c r="B17" s="6">
        <v>16</v>
      </c>
      <c r="C17" s="6" t="s">
        <v>44</v>
      </c>
      <c r="D17" s="6" t="s">
        <v>42</v>
      </c>
      <c r="E17" s="6" t="s">
        <v>36</v>
      </c>
      <c r="F17" s="10">
        <v>34</v>
      </c>
      <c r="G17" s="6">
        <v>15</v>
      </c>
      <c r="H17" s="9">
        <f t="shared" si="1"/>
        <v>510</v>
      </c>
      <c r="I17" s="6">
        <v>0</v>
      </c>
      <c r="J17" s="8">
        <f t="shared" si="2"/>
        <v>0</v>
      </c>
      <c r="K17" s="10">
        <f t="shared" si="0"/>
        <v>510</v>
      </c>
      <c r="L17" s="12">
        <f>K17*Tax!$A$2</f>
        <v>36.974999999999994</v>
      </c>
      <c r="M17" s="12">
        <f>K17*Tax!$B$2</f>
        <v>22.032</v>
      </c>
      <c r="N17" s="9">
        <v>5</v>
      </c>
      <c r="O17" s="12">
        <f t="shared" si="3"/>
        <v>64.006999999999991</v>
      </c>
      <c r="P17" s="12">
        <f t="shared" si="4"/>
        <v>445.99299999999999</v>
      </c>
    </row>
    <row r="18" spans="1:16" s="6" customFormat="1" x14ac:dyDescent="0.25">
      <c r="A18" s="5"/>
      <c r="B18" s="6">
        <v>17</v>
      </c>
      <c r="C18" s="6" t="s">
        <v>45</v>
      </c>
      <c r="D18" s="6" t="s">
        <v>42</v>
      </c>
      <c r="E18" s="6" t="s">
        <v>37</v>
      </c>
      <c r="F18" s="10">
        <v>25</v>
      </c>
      <c r="G18" s="6">
        <v>8</v>
      </c>
      <c r="H18" s="9">
        <f t="shared" si="1"/>
        <v>200</v>
      </c>
      <c r="I18" s="6">
        <v>0</v>
      </c>
      <c r="J18" s="8">
        <f t="shared" si="2"/>
        <v>0</v>
      </c>
      <c r="K18" s="10">
        <f>H18+J18</f>
        <v>200</v>
      </c>
      <c r="L18" s="12">
        <f>K18*Tax!$A$2</f>
        <v>14.499999999999998</v>
      </c>
      <c r="M18" s="12">
        <f>K18*Tax!$B$2</f>
        <v>8.64</v>
      </c>
      <c r="N18" s="9">
        <v>5</v>
      </c>
      <c r="O18" s="12">
        <f t="shared" si="3"/>
        <v>28.14</v>
      </c>
      <c r="P18" s="12">
        <f t="shared" si="4"/>
        <v>171.86</v>
      </c>
    </row>
    <row r="19" spans="1:16" x14ac:dyDescent="0.25">
      <c r="O19" s="2" t="s">
        <v>49</v>
      </c>
      <c r="P19" s="12">
        <f>SUM(P3:P18)</f>
        <v>22650.675052999992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D1" workbookViewId="0">
      <selection activeCell="O19" sqref="O19:P19"/>
    </sheetView>
  </sheetViews>
  <sheetFormatPr defaultRowHeight="15" x14ac:dyDescent="0.25"/>
  <cols>
    <col min="1" max="1" width="9" style="1"/>
    <col min="2" max="2" width="10" style="2" customWidth="1"/>
    <col min="3" max="3" width="16.375" style="2" bestFit="1" customWidth="1"/>
    <col min="4" max="4" width="13.75" style="2" bestFit="1" customWidth="1"/>
    <col min="5" max="5" width="14.25" style="2" bestFit="1" customWidth="1"/>
    <col min="6" max="6" width="10.375" style="2" customWidth="1"/>
    <col min="7" max="8" width="9" style="2"/>
    <col min="9" max="10" width="12.875" style="2" customWidth="1"/>
    <col min="11" max="11" width="9.5" style="2" bestFit="1" customWidth="1"/>
    <col min="12" max="12" width="9.25" style="2" customWidth="1"/>
    <col min="13" max="13" width="9" style="2"/>
    <col min="14" max="14" width="9.375" style="2" customWidth="1"/>
    <col min="15" max="15" width="9.5" style="2" customWidth="1"/>
    <col min="16" max="16" width="10.5" style="2" bestFit="1" customWidth="1"/>
    <col min="17" max="16384" width="9" style="2"/>
  </cols>
  <sheetData>
    <row r="1" spans="1:16" s="1" customFormat="1" x14ac:dyDescent="0.25"/>
    <row r="2" spans="1:16" s="4" customFormat="1" ht="32.25" customHeight="1" x14ac:dyDescent="0.25">
      <c r="A2" s="3"/>
      <c r="B2" s="4" t="s">
        <v>0</v>
      </c>
      <c r="C2" s="4" t="s">
        <v>1</v>
      </c>
      <c r="D2" s="4" t="s">
        <v>10</v>
      </c>
      <c r="E2" s="4" t="s">
        <v>31</v>
      </c>
      <c r="F2" s="4" t="s">
        <v>46</v>
      </c>
      <c r="G2" s="4" t="s">
        <v>2</v>
      </c>
      <c r="H2" s="4" t="s">
        <v>47</v>
      </c>
      <c r="I2" s="4" t="s">
        <v>3</v>
      </c>
      <c r="J2" s="4" t="s">
        <v>48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</row>
    <row r="3" spans="1:16" s="8" customFormat="1" x14ac:dyDescent="0.25">
      <c r="A3" s="7"/>
      <c r="B3" s="8">
        <v>1</v>
      </c>
      <c r="C3" s="8" t="s">
        <v>11</v>
      </c>
      <c r="D3" s="8" t="s">
        <v>12</v>
      </c>
      <c r="E3" s="8" t="s">
        <v>32</v>
      </c>
      <c r="F3" s="9">
        <v>62.5</v>
      </c>
      <c r="G3" s="8">
        <v>40</v>
      </c>
      <c r="H3" s="9">
        <f>F3*G3</f>
        <v>2500</v>
      </c>
      <c r="I3" s="8">
        <v>10</v>
      </c>
      <c r="J3" s="8">
        <f>F3*(I3*1.5)</f>
        <v>937.5</v>
      </c>
      <c r="K3" s="10">
        <f t="shared" ref="K3:K17" si="0">H3+J3</f>
        <v>3437.5</v>
      </c>
      <c r="L3" s="12">
        <f>K3*Tax!$A$2</f>
        <v>249.21874999999997</v>
      </c>
      <c r="M3" s="12">
        <f>K3*Tax!$B$2</f>
        <v>148.5</v>
      </c>
      <c r="N3" s="9">
        <v>5</v>
      </c>
      <c r="O3" s="12">
        <f>SUM(L3:N3)</f>
        <v>402.71875</v>
      </c>
      <c r="P3" s="12">
        <f>K3-O3</f>
        <v>3034.78125</v>
      </c>
    </row>
    <row r="4" spans="1:16" s="6" customFormat="1" x14ac:dyDescent="0.25">
      <c r="A4" s="5"/>
      <c r="B4" s="6">
        <v>3</v>
      </c>
      <c r="C4" s="6" t="s">
        <v>13</v>
      </c>
      <c r="D4" s="6" t="s">
        <v>14</v>
      </c>
      <c r="E4" s="6" t="s">
        <v>32</v>
      </c>
      <c r="F4" s="10">
        <v>52.08</v>
      </c>
      <c r="G4" s="6">
        <v>40</v>
      </c>
      <c r="H4" s="9">
        <f t="shared" ref="H4:H18" si="1">F4*G4</f>
        <v>2083.1999999999998</v>
      </c>
      <c r="I4" s="6">
        <v>30</v>
      </c>
      <c r="J4" s="8">
        <f t="shared" ref="J4:J18" si="2">F4*(I4*1.5)</f>
        <v>2343.6</v>
      </c>
      <c r="K4" s="10">
        <f t="shared" si="0"/>
        <v>4426.7999999999993</v>
      </c>
      <c r="L4" s="12">
        <f>K4*Tax!$A$2</f>
        <v>320.94299999999993</v>
      </c>
      <c r="M4" s="12">
        <f>K4*Tax!$B$2</f>
        <v>191.23775999999998</v>
      </c>
      <c r="N4" s="9">
        <v>5</v>
      </c>
      <c r="O4" s="12">
        <f t="shared" ref="O4:O18" si="3">SUM(L4:N4)</f>
        <v>517.18075999999996</v>
      </c>
      <c r="P4" s="12">
        <f t="shared" ref="P4:P18" si="4">K4-O4</f>
        <v>3909.6192399999991</v>
      </c>
    </row>
    <row r="5" spans="1:16" s="6" customFormat="1" x14ac:dyDescent="0.25">
      <c r="A5" s="5"/>
      <c r="B5" s="6">
        <v>4</v>
      </c>
      <c r="C5" s="6" t="s">
        <v>15</v>
      </c>
      <c r="D5" s="6" t="s">
        <v>16</v>
      </c>
      <c r="E5" s="6" t="s">
        <v>32</v>
      </c>
      <c r="F5" s="10">
        <v>52.08</v>
      </c>
      <c r="G5" s="6">
        <v>40</v>
      </c>
      <c r="H5" s="9">
        <f t="shared" si="1"/>
        <v>2083.1999999999998</v>
      </c>
      <c r="I5" s="6">
        <v>4</v>
      </c>
      <c r="J5" s="8">
        <f t="shared" si="2"/>
        <v>312.48</v>
      </c>
      <c r="K5" s="10">
        <f t="shared" si="0"/>
        <v>2395.6799999999998</v>
      </c>
      <c r="L5" s="12">
        <f>K5*Tax!$A$2</f>
        <v>173.68679999999998</v>
      </c>
      <c r="M5" s="12">
        <f>K5*Tax!$B$2</f>
        <v>103.493376</v>
      </c>
      <c r="N5" s="9">
        <v>5</v>
      </c>
      <c r="O5" s="12">
        <f t="shared" si="3"/>
        <v>282.18017599999996</v>
      </c>
      <c r="P5" s="12">
        <f t="shared" si="4"/>
        <v>2113.499824</v>
      </c>
    </row>
    <row r="6" spans="1:16" s="6" customFormat="1" x14ac:dyDescent="0.25">
      <c r="A6" s="5"/>
      <c r="B6" s="6">
        <v>5</v>
      </c>
      <c r="C6" s="6" t="s">
        <v>17</v>
      </c>
      <c r="D6" s="6" t="s">
        <v>18</v>
      </c>
      <c r="E6" s="6" t="s">
        <v>32</v>
      </c>
      <c r="F6" s="10">
        <v>52.08</v>
      </c>
      <c r="G6" s="6">
        <v>40</v>
      </c>
      <c r="H6" s="9">
        <f t="shared" si="1"/>
        <v>2083.1999999999998</v>
      </c>
      <c r="I6" s="6">
        <v>34</v>
      </c>
      <c r="J6" s="8">
        <f t="shared" si="2"/>
        <v>2656.08</v>
      </c>
      <c r="K6" s="10">
        <f t="shared" si="0"/>
        <v>4739.28</v>
      </c>
      <c r="L6" s="12">
        <f>K6*Tax!$A$2</f>
        <v>343.59779999999995</v>
      </c>
      <c r="M6" s="12">
        <f>K6*Tax!$B$2</f>
        <v>204.736896</v>
      </c>
      <c r="N6" s="9">
        <v>5</v>
      </c>
      <c r="O6" s="12">
        <f t="shared" si="3"/>
        <v>553.33469599999989</v>
      </c>
      <c r="P6" s="12">
        <f t="shared" si="4"/>
        <v>4185.9453039999999</v>
      </c>
    </row>
    <row r="7" spans="1:16" s="6" customFormat="1" x14ac:dyDescent="0.25">
      <c r="A7" s="5"/>
      <c r="B7" s="6">
        <v>6</v>
      </c>
      <c r="C7" s="6" t="s">
        <v>19</v>
      </c>
      <c r="D7" s="6" t="s">
        <v>20</v>
      </c>
      <c r="E7" s="6" t="s">
        <v>32</v>
      </c>
      <c r="F7" s="10">
        <v>52.08</v>
      </c>
      <c r="G7" s="6">
        <v>40</v>
      </c>
      <c r="H7" s="9">
        <f t="shared" si="1"/>
        <v>2083.1999999999998</v>
      </c>
      <c r="I7" s="6">
        <v>6</v>
      </c>
      <c r="J7" s="8">
        <f t="shared" si="2"/>
        <v>468.71999999999997</v>
      </c>
      <c r="K7" s="10">
        <f t="shared" si="0"/>
        <v>2551.9199999999996</v>
      </c>
      <c r="L7" s="12">
        <f>K7*Tax!$A$2</f>
        <v>185.01419999999996</v>
      </c>
      <c r="M7" s="12">
        <f>K7*Tax!$B$2</f>
        <v>110.24294399999999</v>
      </c>
      <c r="N7" s="9">
        <v>5</v>
      </c>
      <c r="O7" s="12">
        <f t="shared" si="3"/>
        <v>300.25714399999993</v>
      </c>
      <c r="P7" s="12">
        <f t="shared" si="4"/>
        <v>2251.6628559999999</v>
      </c>
    </row>
    <row r="8" spans="1:16" s="6" customFormat="1" x14ac:dyDescent="0.25">
      <c r="A8" s="5"/>
      <c r="B8" s="6">
        <v>7</v>
      </c>
      <c r="C8" s="6" t="s">
        <v>21</v>
      </c>
      <c r="D8" s="6" t="s">
        <v>22</v>
      </c>
      <c r="E8" s="6" t="s">
        <v>32</v>
      </c>
      <c r="F8" s="10">
        <v>52.08</v>
      </c>
      <c r="G8" s="6">
        <v>40</v>
      </c>
      <c r="H8" s="9">
        <f t="shared" si="1"/>
        <v>2083.1999999999998</v>
      </c>
      <c r="I8" s="6">
        <v>7</v>
      </c>
      <c r="J8" s="8">
        <f t="shared" si="2"/>
        <v>546.84</v>
      </c>
      <c r="K8" s="10">
        <f t="shared" si="0"/>
        <v>2630.04</v>
      </c>
      <c r="L8" s="12">
        <f>K8*Tax!$A$2</f>
        <v>190.67789999999999</v>
      </c>
      <c r="M8" s="12">
        <f>K8*Tax!$B$2</f>
        <v>113.617728</v>
      </c>
      <c r="N8" s="9">
        <v>5</v>
      </c>
      <c r="O8" s="12">
        <f t="shared" si="3"/>
        <v>309.29562799999997</v>
      </c>
      <c r="P8" s="12">
        <f t="shared" si="4"/>
        <v>2320.7443720000001</v>
      </c>
    </row>
    <row r="9" spans="1:16" s="6" customFormat="1" x14ac:dyDescent="0.25">
      <c r="A9" s="5"/>
      <c r="B9" s="6">
        <v>8</v>
      </c>
      <c r="C9" s="6" t="s">
        <v>23</v>
      </c>
      <c r="D9" s="6" t="s">
        <v>24</v>
      </c>
      <c r="E9" s="6" t="s">
        <v>32</v>
      </c>
      <c r="F9" s="10">
        <v>36.450000000000003</v>
      </c>
      <c r="G9" s="6">
        <v>40</v>
      </c>
      <c r="H9" s="9">
        <f t="shared" si="1"/>
        <v>1458</v>
      </c>
      <c r="I9" s="6">
        <v>3</v>
      </c>
      <c r="J9" s="8">
        <f t="shared" si="2"/>
        <v>164.02500000000001</v>
      </c>
      <c r="K9" s="10">
        <f t="shared" si="0"/>
        <v>1622.0250000000001</v>
      </c>
      <c r="L9" s="12">
        <f>K9*Tax!$A$2</f>
        <v>117.5968125</v>
      </c>
      <c r="M9" s="12">
        <f>K9*Tax!$B$2</f>
        <v>70.071480000000008</v>
      </c>
      <c r="N9" s="9">
        <v>5</v>
      </c>
      <c r="O9" s="12">
        <f t="shared" si="3"/>
        <v>192.66829250000001</v>
      </c>
      <c r="P9" s="12">
        <f t="shared" si="4"/>
        <v>1429.3567075000001</v>
      </c>
    </row>
    <row r="10" spans="1:16" s="6" customFormat="1" x14ac:dyDescent="0.25">
      <c r="A10" s="5"/>
      <c r="B10" s="6">
        <v>9</v>
      </c>
      <c r="C10" s="6" t="s">
        <v>25</v>
      </c>
      <c r="D10" s="6" t="s">
        <v>26</v>
      </c>
      <c r="E10" s="6" t="s">
        <v>32</v>
      </c>
      <c r="F10" s="10">
        <v>36.450000000000003</v>
      </c>
      <c r="G10" s="6">
        <v>40</v>
      </c>
      <c r="H10" s="9">
        <f t="shared" si="1"/>
        <v>1458</v>
      </c>
      <c r="I10" s="6">
        <v>10</v>
      </c>
      <c r="J10" s="8">
        <f t="shared" si="2"/>
        <v>546.75</v>
      </c>
      <c r="K10" s="10">
        <f t="shared" si="0"/>
        <v>2004.75</v>
      </c>
      <c r="L10" s="12">
        <f>K10*Tax!$A$2</f>
        <v>145.34437499999999</v>
      </c>
      <c r="M10" s="12">
        <f>K10*Tax!$B$2</f>
        <v>86.605200000000011</v>
      </c>
      <c r="N10" s="9">
        <v>5</v>
      </c>
      <c r="O10" s="12">
        <f t="shared" si="3"/>
        <v>236.94957499999998</v>
      </c>
      <c r="P10" s="12">
        <f t="shared" si="4"/>
        <v>1767.8004249999999</v>
      </c>
    </row>
    <row r="11" spans="1:16" s="6" customFormat="1" x14ac:dyDescent="0.25">
      <c r="A11" s="5"/>
      <c r="B11" s="6">
        <v>10</v>
      </c>
      <c r="C11" s="6" t="s">
        <v>27</v>
      </c>
      <c r="D11" s="6" t="s">
        <v>28</v>
      </c>
      <c r="E11" s="6" t="s">
        <v>32</v>
      </c>
      <c r="F11" s="10">
        <v>36.450000000000003</v>
      </c>
      <c r="G11" s="6">
        <v>40</v>
      </c>
      <c r="H11" s="9">
        <f t="shared" si="1"/>
        <v>1458</v>
      </c>
      <c r="I11" s="6">
        <v>9</v>
      </c>
      <c r="J11" s="8">
        <f t="shared" si="2"/>
        <v>492.07500000000005</v>
      </c>
      <c r="K11" s="10">
        <f t="shared" si="0"/>
        <v>1950.075</v>
      </c>
      <c r="L11" s="12">
        <f>K11*Tax!$A$2</f>
        <v>141.3804375</v>
      </c>
      <c r="M11" s="12">
        <f>K11*Tax!$B$2</f>
        <v>84.24324</v>
      </c>
      <c r="N11" s="9">
        <v>5</v>
      </c>
      <c r="O11" s="12">
        <f t="shared" si="3"/>
        <v>230.62367749999999</v>
      </c>
      <c r="P11" s="12">
        <f t="shared" si="4"/>
        <v>1719.4513225000001</v>
      </c>
    </row>
    <row r="12" spans="1:16" s="6" customFormat="1" x14ac:dyDescent="0.25">
      <c r="A12" s="5"/>
      <c r="B12" s="6">
        <v>11</v>
      </c>
      <c r="C12" s="6" t="s">
        <v>29</v>
      </c>
      <c r="D12" s="6" t="s">
        <v>30</v>
      </c>
      <c r="E12" s="6" t="s">
        <v>32</v>
      </c>
      <c r="F12" s="10">
        <v>36.450000000000003</v>
      </c>
      <c r="G12" s="6">
        <v>40</v>
      </c>
      <c r="H12" s="9">
        <f t="shared" si="1"/>
        <v>1458</v>
      </c>
      <c r="I12" s="6">
        <v>10</v>
      </c>
      <c r="J12" s="8">
        <f t="shared" si="2"/>
        <v>546.75</v>
      </c>
      <c r="K12" s="10">
        <f t="shared" si="0"/>
        <v>2004.75</v>
      </c>
      <c r="L12" s="12">
        <f>K12*Tax!$A$2</f>
        <v>145.34437499999999</v>
      </c>
      <c r="M12" s="12">
        <f>K12*Tax!$B$2</f>
        <v>86.605200000000011</v>
      </c>
      <c r="N12" s="9">
        <v>5</v>
      </c>
      <c r="O12" s="12">
        <f t="shared" si="3"/>
        <v>236.94957499999998</v>
      </c>
      <c r="P12" s="12">
        <f t="shared" si="4"/>
        <v>1767.8004249999999</v>
      </c>
    </row>
    <row r="13" spans="1:16" s="6" customFormat="1" x14ac:dyDescent="0.25">
      <c r="A13" s="5"/>
      <c r="B13" s="6">
        <v>12</v>
      </c>
      <c r="C13" s="6" t="s">
        <v>38</v>
      </c>
      <c r="D13" s="6" t="s">
        <v>39</v>
      </c>
      <c r="E13" s="6" t="s">
        <v>32</v>
      </c>
      <c r="F13" s="10">
        <v>36.450000000000003</v>
      </c>
      <c r="G13" s="6">
        <v>40</v>
      </c>
      <c r="H13" s="9">
        <f t="shared" si="1"/>
        <v>1458</v>
      </c>
      <c r="I13" s="6">
        <v>0</v>
      </c>
      <c r="J13" s="8">
        <f t="shared" si="2"/>
        <v>0</v>
      </c>
      <c r="K13" s="10">
        <f t="shared" si="0"/>
        <v>1458</v>
      </c>
      <c r="L13" s="12">
        <f>K13*Tax!$A$2</f>
        <v>105.705</v>
      </c>
      <c r="M13" s="12">
        <f>K13*Tax!$B$2</f>
        <v>62.985600000000005</v>
      </c>
      <c r="N13" s="9">
        <v>5</v>
      </c>
      <c r="O13" s="12">
        <f t="shared" si="3"/>
        <v>173.69060000000002</v>
      </c>
      <c r="P13" s="12">
        <f t="shared" si="4"/>
        <v>1284.3094000000001</v>
      </c>
    </row>
    <row r="14" spans="1:16" s="6" customFormat="1" x14ac:dyDescent="0.25">
      <c r="A14" s="5"/>
      <c r="B14" s="6">
        <v>13</v>
      </c>
      <c r="C14" s="6" t="s">
        <v>40</v>
      </c>
      <c r="D14" s="6" t="s">
        <v>42</v>
      </c>
      <c r="E14" s="6" t="s">
        <v>33</v>
      </c>
      <c r="F14" s="10">
        <v>30</v>
      </c>
      <c r="G14" s="6">
        <v>37</v>
      </c>
      <c r="H14" s="9">
        <f t="shared" si="1"/>
        <v>1110</v>
      </c>
      <c r="I14" s="6">
        <v>0</v>
      </c>
      <c r="J14" s="8">
        <f t="shared" si="2"/>
        <v>0</v>
      </c>
      <c r="K14" s="10">
        <f t="shared" si="0"/>
        <v>1110</v>
      </c>
      <c r="L14" s="12">
        <f>K14*Tax!$A$2</f>
        <v>80.474999999999994</v>
      </c>
      <c r="M14" s="12">
        <f>K14*Tax!$B$2</f>
        <v>47.952000000000005</v>
      </c>
      <c r="N14" s="9">
        <v>5</v>
      </c>
      <c r="O14" s="12">
        <f t="shared" si="3"/>
        <v>133.42699999999999</v>
      </c>
      <c r="P14" s="12">
        <f t="shared" si="4"/>
        <v>976.57299999999998</v>
      </c>
    </row>
    <row r="15" spans="1:16" s="6" customFormat="1" x14ac:dyDescent="0.25">
      <c r="A15" s="5"/>
      <c r="B15" s="6">
        <v>14</v>
      </c>
      <c r="C15" s="6" t="s">
        <v>41</v>
      </c>
      <c r="D15" s="6" t="s">
        <v>42</v>
      </c>
      <c r="E15" s="6" t="s">
        <v>34</v>
      </c>
      <c r="F15" s="10">
        <v>46.3</v>
      </c>
      <c r="G15" s="6">
        <v>40</v>
      </c>
      <c r="H15" s="9">
        <f t="shared" si="1"/>
        <v>1852</v>
      </c>
      <c r="I15" s="6">
        <v>1</v>
      </c>
      <c r="J15" s="8">
        <f t="shared" si="2"/>
        <v>69.449999999999989</v>
      </c>
      <c r="K15" s="10">
        <f t="shared" si="0"/>
        <v>1921.45</v>
      </c>
      <c r="L15" s="12">
        <f>K15*Tax!$A$2</f>
        <v>139.305125</v>
      </c>
      <c r="M15" s="12">
        <f>K15*Tax!$B$2</f>
        <v>83.006640000000004</v>
      </c>
      <c r="N15" s="9">
        <v>5</v>
      </c>
      <c r="O15" s="12">
        <f t="shared" si="3"/>
        <v>227.31176500000001</v>
      </c>
      <c r="P15" s="12">
        <f t="shared" si="4"/>
        <v>1694.1382350000001</v>
      </c>
    </row>
    <row r="16" spans="1:16" s="6" customFormat="1" x14ac:dyDescent="0.25">
      <c r="A16" s="5"/>
      <c r="B16" s="6">
        <v>15</v>
      </c>
      <c r="C16" s="6" t="s">
        <v>43</v>
      </c>
      <c r="D16" s="6" t="s">
        <v>42</v>
      </c>
      <c r="E16" s="6" t="s">
        <v>35</v>
      </c>
      <c r="F16" s="10">
        <v>27.91</v>
      </c>
      <c r="G16" s="6">
        <v>40</v>
      </c>
      <c r="H16" s="9">
        <f t="shared" si="1"/>
        <v>1116.4000000000001</v>
      </c>
      <c r="I16" s="6">
        <v>2</v>
      </c>
      <c r="J16" s="8">
        <f t="shared" si="2"/>
        <v>83.73</v>
      </c>
      <c r="K16" s="10">
        <f t="shared" si="0"/>
        <v>1200.1300000000001</v>
      </c>
      <c r="L16" s="12">
        <f>K16*Tax!$A$2</f>
        <v>87.009425000000007</v>
      </c>
      <c r="M16" s="12">
        <f>K16*Tax!$B$2</f>
        <v>51.845616000000007</v>
      </c>
      <c r="N16" s="9">
        <v>5</v>
      </c>
      <c r="O16" s="12">
        <f t="shared" si="3"/>
        <v>143.85504100000003</v>
      </c>
      <c r="P16" s="12">
        <f t="shared" si="4"/>
        <v>1056.2749590000001</v>
      </c>
    </row>
    <row r="17" spans="1:16" s="6" customFormat="1" x14ac:dyDescent="0.25">
      <c r="A17" s="5"/>
      <c r="B17" s="6">
        <v>16</v>
      </c>
      <c r="C17" s="6" t="s">
        <v>44</v>
      </c>
      <c r="D17" s="6" t="s">
        <v>42</v>
      </c>
      <c r="E17" s="6" t="s">
        <v>36</v>
      </c>
      <c r="F17" s="10">
        <v>34</v>
      </c>
      <c r="G17" s="6">
        <v>15</v>
      </c>
      <c r="H17" s="9">
        <f t="shared" si="1"/>
        <v>510</v>
      </c>
      <c r="I17" s="6">
        <v>0</v>
      </c>
      <c r="J17" s="8">
        <f t="shared" si="2"/>
        <v>0</v>
      </c>
      <c r="K17" s="10">
        <f t="shared" si="0"/>
        <v>510</v>
      </c>
      <c r="L17" s="12">
        <f>K17*Tax!$A$2</f>
        <v>36.974999999999994</v>
      </c>
      <c r="M17" s="12">
        <f>K17*Tax!$B$2</f>
        <v>22.032</v>
      </c>
      <c r="N17" s="9">
        <v>5</v>
      </c>
      <c r="O17" s="12">
        <f t="shared" si="3"/>
        <v>64.006999999999991</v>
      </c>
      <c r="P17" s="12">
        <f t="shared" si="4"/>
        <v>445.99299999999999</v>
      </c>
    </row>
    <row r="18" spans="1:16" s="6" customFormat="1" x14ac:dyDescent="0.25">
      <c r="A18" s="5"/>
      <c r="B18" s="6">
        <v>17</v>
      </c>
      <c r="C18" s="6" t="s">
        <v>45</v>
      </c>
      <c r="D18" s="6" t="s">
        <v>42</v>
      </c>
      <c r="E18" s="6" t="s">
        <v>37</v>
      </c>
      <c r="F18" s="10">
        <v>25</v>
      </c>
      <c r="G18" s="6">
        <v>8</v>
      </c>
      <c r="H18" s="9">
        <f t="shared" si="1"/>
        <v>200</v>
      </c>
      <c r="I18" s="6">
        <v>0</v>
      </c>
      <c r="J18" s="8">
        <f t="shared" si="2"/>
        <v>0</v>
      </c>
      <c r="K18" s="10">
        <f>H18+J18</f>
        <v>200</v>
      </c>
      <c r="L18" s="12">
        <f>K18*Tax!$A$2</f>
        <v>14.499999999999998</v>
      </c>
      <c r="M18" s="12">
        <f>K18*Tax!$B$2</f>
        <v>8.64</v>
      </c>
      <c r="N18" s="9">
        <v>5</v>
      </c>
      <c r="O18" s="12">
        <f t="shared" si="3"/>
        <v>28.14</v>
      </c>
      <c r="P18" s="12">
        <f t="shared" si="4"/>
        <v>171.86</v>
      </c>
    </row>
    <row r="19" spans="1:16" x14ac:dyDescent="0.25">
      <c r="O19" s="2" t="s">
        <v>49</v>
      </c>
      <c r="P19" s="12">
        <f>SUM(P3:P18)</f>
        <v>30129.810320000001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D1" workbookViewId="0">
      <selection activeCell="O19" sqref="O19:P19"/>
    </sheetView>
  </sheetViews>
  <sheetFormatPr defaultRowHeight="15" x14ac:dyDescent="0.25"/>
  <cols>
    <col min="1" max="1" width="9" style="1"/>
    <col min="2" max="2" width="10" style="2" customWidth="1"/>
    <col min="3" max="3" width="16.375" style="2" bestFit="1" customWidth="1"/>
    <col min="4" max="4" width="13.75" style="2" bestFit="1" customWidth="1"/>
    <col min="5" max="5" width="14.25" style="2" bestFit="1" customWidth="1"/>
    <col min="6" max="6" width="10.375" style="2" customWidth="1"/>
    <col min="7" max="8" width="9" style="2"/>
    <col min="9" max="10" width="12.875" style="2" customWidth="1"/>
    <col min="11" max="11" width="9.5" style="2" bestFit="1" customWidth="1"/>
    <col min="12" max="12" width="9.25" style="2" customWidth="1"/>
    <col min="13" max="13" width="9" style="2"/>
    <col min="14" max="14" width="9.375" style="2" customWidth="1"/>
    <col min="15" max="15" width="9.5" style="2" customWidth="1"/>
    <col min="16" max="16" width="10.5" style="2" bestFit="1" customWidth="1"/>
    <col min="17" max="16384" width="9" style="2"/>
  </cols>
  <sheetData>
    <row r="1" spans="1:16" s="1" customFormat="1" x14ac:dyDescent="0.25"/>
    <row r="2" spans="1:16" s="4" customFormat="1" ht="32.25" customHeight="1" x14ac:dyDescent="0.25">
      <c r="A2" s="3"/>
      <c r="B2" s="4" t="s">
        <v>0</v>
      </c>
      <c r="C2" s="4" t="s">
        <v>1</v>
      </c>
      <c r="D2" s="4" t="s">
        <v>10</v>
      </c>
      <c r="E2" s="4" t="s">
        <v>31</v>
      </c>
      <c r="F2" s="4" t="s">
        <v>46</v>
      </c>
      <c r="G2" s="4" t="s">
        <v>2</v>
      </c>
      <c r="H2" s="4" t="s">
        <v>47</v>
      </c>
      <c r="I2" s="4" t="s">
        <v>3</v>
      </c>
      <c r="J2" s="4" t="s">
        <v>48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</row>
    <row r="3" spans="1:16" s="8" customFormat="1" x14ac:dyDescent="0.25">
      <c r="A3" s="7"/>
      <c r="B3" s="8">
        <v>1</v>
      </c>
      <c r="C3" s="8" t="s">
        <v>11</v>
      </c>
      <c r="D3" s="8" t="s">
        <v>12</v>
      </c>
      <c r="E3" s="8" t="s">
        <v>32</v>
      </c>
      <c r="F3" s="9">
        <v>62.5</v>
      </c>
      <c r="G3" s="8">
        <v>40</v>
      </c>
      <c r="H3" s="9">
        <f>F3*G3</f>
        <v>2500</v>
      </c>
      <c r="I3" s="8">
        <v>0</v>
      </c>
      <c r="J3" s="8">
        <f>F3*(I3*1.5)</f>
        <v>0</v>
      </c>
      <c r="K3" s="10">
        <f t="shared" ref="K3:K17" si="0">H3+J3</f>
        <v>2500</v>
      </c>
      <c r="L3" s="12">
        <f>K3*Tax!$A$2</f>
        <v>181.25</v>
      </c>
      <c r="M3" s="12">
        <f>K3*Tax!$B$2</f>
        <v>108</v>
      </c>
      <c r="N3" s="9">
        <v>5</v>
      </c>
      <c r="O3" s="12">
        <f>SUM(L3:N3)</f>
        <v>294.25</v>
      </c>
      <c r="P3" s="12">
        <f>K3-O3</f>
        <v>2205.75</v>
      </c>
    </row>
    <row r="4" spans="1:16" s="6" customFormat="1" x14ac:dyDescent="0.25">
      <c r="A4" s="5"/>
      <c r="B4" s="6">
        <v>3</v>
      </c>
      <c r="C4" s="6" t="s">
        <v>13</v>
      </c>
      <c r="D4" s="6" t="s">
        <v>14</v>
      </c>
      <c r="E4" s="6" t="s">
        <v>32</v>
      </c>
      <c r="F4" s="10">
        <v>52.08</v>
      </c>
      <c r="G4" s="6">
        <v>40</v>
      </c>
      <c r="H4" s="9">
        <f t="shared" ref="H4:H18" si="1">F4*G4</f>
        <v>2083.1999999999998</v>
      </c>
      <c r="I4" s="6">
        <v>0</v>
      </c>
      <c r="J4" s="8">
        <f t="shared" ref="J4:J18" si="2">F4*(I4*1.5)</f>
        <v>0</v>
      </c>
      <c r="K4" s="10">
        <f t="shared" si="0"/>
        <v>2083.1999999999998</v>
      </c>
      <c r="L4" s="12">
        <f>K4*Tax!$A$2</f>
        <v>151.03199999999998</v>
      </c>
      <c r="M4" s="12">
        <f>K4*Tax!$B$2</f>
        <v>89.994239999999991</v>
      </c>
      <c r="N4" s="9">
        <v>5</v>
      </c>
      <c r="O4" s="12">
        <f t="shared" ref="O4:O18" si="3">SUM(L4:N4)</f>
        <v>246.02623999999997</v>
      </c>
      <c r="P4" s="12">
        <f t="shared" ref="P4:P18" si="4">K4-O4</f>
        <v>1837.1737599999999</v>
      </c>
    </row>
    <row r="5" spans="1:16" s="6" customFormat="1" x14ac:dyDescent="0.25">
      <c r="A5" s="5"/>
      <c r="B5" s="6">
        <v>4</v>
      </c>
      <c r="C5" s="6" t="s">
        <v>15</v>
      </c>
      <c r="D5" s="6" t="s">
        <v>16</v>
      </c>
      <c r="E5" s="6" t="s">
        <v>32</v>
      </c>
      <c r="F5" s="10">
        <v>52.08</v>
      </c>
      <c r="G5" s="6">
        <v>40</v>
      </c>
      <c r="H5" s="9">
        <f t="shared" si="1"/>
        <v>2083.1999999999998</v>
      </c>
      <c r="I5" s="6">
        <v>0</v>
      </c>
      <c r="J5" s="8">
        <f t="shared" si="2"/>
        <v>0</v>
      </c>
      <c r="K5" s="10">
        <f t="shared" si="0"/>
        <v>2083.1999999999998</v>
      </c>
      <c r="L5" s="12">
        <f>K5*Tax!$A$2</f>
        <v>151.03199999999998</v>
      </c>
      <c r="M5" s="12">
        <f>K5*Tax!$B$2</f>
        <v>89.994239999999991</v>
      </c>
      <c r="N5" s="9">
        <v>5</v>
      </c>
      <c r="O5" s="12">
        <f t="shared" si="3"/>
        <v>246.02623999999997</v>
      </c>
      <c r="P5" s="12">
        <f t="shared" si="4"/>
        <v>1837.1737599999999</v>
      </c>
    </row>
    <row r="6" spans="1:16" s="6" customFormat="1" x14ac:dyDescent="0.25">
      <c r="A6" s="5"/>
      <c r="B6" s="6">
        <v>5</v>
      </c>
      <c r="C6" s="6" t="s">
        <v>17</v>
      </c>
      <c r="D6" s="6" t="s">
        <v>18</v>
      </c>
      <c r="E6" s="6" t="s">
        <v>32</v>
      </c>
      <c r="F6" s="10">
        <v>52.08</v>
      </c>
      <c r="G6" s="6">
        <v>40</v>
      </c>
      <c r="H6" s="9">
        <f t="shared" si="1"/>
        <v>2083.1999999999998</v>
      </c>
      <c r="I6" s="6">
        <v>0</v>
      </c>
      <c r="J6" s="8">
        <f t="shared" si="2"/>
        <v>0</v>
      </c>
      <c r="K6" s="10">
        <f t="shared" si="0"/>
        <v>2083.1999999999998</v>
      </c>
      <c r="L6" s="12">
        <f>K6*Tax!$A$2</f>
        <v>151.03199999999998</v>
      </c>
      <c r="M6" s="12">
        <f>K6*Tax!$B$2</f>
        <v>89.994239999999991</v>
      </c>
      <c r="N6" s="9">
        <v>5</v>
      </c>
      <c r="O6" s="12">
        <f t="shared" si="3"/>
        <v>246.02623999999997</v>
      </c>
      <c r="P6" s="12">
        <f t="shared" si="4"/>
        <v>1837.1737599999999</v>
      </c>
    </row>
    <row r="7" spans="1:16" s="6" customFormat="1" x14ac:dyDescent="0.25">
      <c r="A7" s="5"/>
      <c r="B7" s="6">
        <v>6</v>
      </c>
      <c r="C7" s="6" t="s">
        <v>19</v>
      </c>
      <c r="D7" s="6" t="s">
        <v>20</v>
      </c>
      <c r="E7" s="6" t="s">
        <v>32</v>
      </c>
      <c r="F7" s="10">
        <v>52.08</v>
      </c>
      <c r="G7" s="6">
        <v>40</v>
      </c>
      <c r="H7" s="9">
        <f t="shared" si="1"/>
        <v>2083.1999999999998</v>
      </c>
      <c r="I7" s="6">
        <v>0</v>
      </c>
      <c r="J7" s="8">
        <f t="shared" si="2"/>
        <v>0</v>
      </c>
      <c r="K7" s="10">
        <f t="shared" si="0"/>
        <v>2083.1999999999998</v>
      </c>
      <c r="L7" s="12">
        <f>K7*Tax!$A$2</f>
        <v>151.03199999999998</v>
      </c>
      <c r="M7" s="12">
        <f>K7*Tax!$B$2</f>
        <v>89.994239999999991</v>
      </c>
      <c r="N7" s="9">
        <v>5</v>
      </c>
      <c r="O7" s="12">
        <f t="shared" si="3"/>
        <v>246.02623999999997</v>
      </c>
      <c r="P7" s="12">
        <f t="shared" si="4"/>
        <v>1837.1737599999999</v>
      </c>
    </row>
    <row r="8" spans="1:16" s="6" customFormat="1" x14ac:dyDescent="0.25">
      <c r="A8" s="5"/>
      <c r="B8" s="6">
        <v>7</v>
      </c>
      <c r="C8" s="6" t="s">
        <v>21</v>
      </c>
      <c r="D8" s="6" t="s">
        <v>22</v>
      </c>
      <c r="E8" s="6" t="s">
        <v>32</v>
      </c>
      <c r="F8" s="10">
        <v>52.08</v>
      </c>
      <c r="G8" s="6">
        <v>40</v>
      </c>
      <c r="H8" s="9">
        <f t="shared" si="1"/>
        <v>2083.1999999999998</v>
      </c>
      <c r="I8" s="6">
        <v>0</v>
      </c>
      <c r="J8" s="8">
        <f t="shared" si="2"/>
        <v>0</v>
      </c>
      <c r="K8" s="10">
        <f t="shared" si="0"/>
        <v>2083.1999999999998</v>
      </c>
      <c r="L8" s="12">
        <f>K8*Tax!$A$2</f>
        <v>151.03199999999998</v>
      </c>
      <c r="M8" s="12">
        <f>K8*Tax!$B$2</f>
        <v>89.994239999999991</v>
      </c>
      <c r="N8" s="9">
        <v>5</v>
      </c>
      <c r="O8" s="12">
        <f t="shared" si="3"/>
        <v>246.02623999999997</v>
      </c>
      <c r="P8" s="12">
        <f t="shared" si="4"/>
        <v>1837.1737599999999</v>
      </c>
    </row>
    <row r="9" spans="1:16" s="6" customFormat="1" x14ac:dyDescent="0.25">
      <c r="A9" s="5"/>
      <c r="B9" s="6">
        <v>8</v>
      </c>
      <c r="C9" s="6" t="s">
        <v>23</v>
      </c>
      <c r="D9" s="6" t="s">
        <v>24</v>
      </c>
      <c r="E9" s="6" t="s">
        <v>32</v>
      </c>
      <c r="F9" s="10">
        <v>36.450000000000003</v>
      </c>
      <c r="G9" s="6">
        <v>40</v>
      </c>
      <c r="H9" s="9">
        <f t="shared" si="1"/>
        <v>1458</v>
      </c>
      <c r="I9" s="6">
        <v>0</v>
      </c>
      <c r="J9" s="8">
        <f t="shared" si="2"/>
        <v>0</v>
      </c>
      <c r="K9" s="10">
        <f t="shared" si="0"/>
        <v>1458</v>
      </c>
      <c r="L9" s="12">
        <f>K9*Tax!$A$2</f>
        <v>105.705</v>
      </c>
      <c r="M9" s="12">
        <f>K9*Tax!$B$2</f>
        <v>62.985600000000005</v>
      </c>
      <c r="N9" s="9">
        <v>5</v>
      </c>
      <c r="O9" s="12">
        <f t="shared" si="3"/>
        <v>173.69060000000002</v>
      </c>
      <c r="P9" s="12">
        <f t="shared" si="4"/>
        <v>1284.3094000000001</v>
      </c>
    </row>
    <row r="10" spans="1:16" s="6" customFormat="1" x14ac:dyDescent="0.25">
      <c r="A10" s="5"/>
      <c r="B10" s="6">
        <v>9</v>
      </c>
      <c r="C10" s="6" t="s">
        <v>25</v>
      </c>
      <c r="D10" s="6" t="s">
        <v>26</v>
      </c>
      <c r="E10" s="6" t="s">
        <v>32</v>
      </c>
      <c r="F10" s="10">
        <v>36.450000000000003</v>
      </c>
      <c r="G10" s="6">
        <v>40</v>
      </c>
      <c r="H10" s="9">
        <f t="shared" si="1"/>
        <v>1458</v>
      </c>
      <c r="I10" s="6">
        <v>0</v>
      </c>
      <c r="J10" s="8">
        <f t="shared" si="2"/>
        <v>0</v>
      </c>
      <c r="K10" s="10">
        <f t="shared" si="0"/>
        <v>1458</v>
      </c>
      <c r="L10" s="12">
        <f>K10*Tax!$A$2</f>
        <v>105.705</v>
      </c>
      <c r="M10" s="12">
        <f>K10*Tax!$B$2</f>
        <v>62.985600000000005</v>
      </c>
      <c r="N10" s="9">
        <v>5</v>
      </c>
      <c r="O10" s="12">
        <f t="shared" si="3"/>
        <v>173.69060000000002</v>
      </c>
      <c r="P10" s="12">
        <f t="shared" si="4"/>
        <v>1284.3094000000001</v>
      </c>
    </row>
    <row r="11" spans="1:16" s="6" customFormat="1" x14ac:dyDescent="0.25">
      <c r="A11" s="5"/>
      <c r="B11" s="6">
        <v>10</v>
      </c>
      <c r="C11" s="6" t="s">
        <v>27</v>
      </c>
      <c r="D11" s="6" t="s">
        <v>28</v>
      </c>
      <c r="E11" s="6" t="s">
        <v>32</v>
      </c>
      <c r="F11" s="10">
        <v>36.450000000000003</v>
      </c>
      <c r="G11" s="6">
        <v>40</v>
      </c>
      <c r="H11" s="9">
        <f t="shared" si="1"/>
        <v>1458</v>
      </c>
      <c r="I11" s="6">
        <v>0</v>
      </c>
      <c r="J11" s="8">
        <f t="shared" si="2"/>
        <v>0</v>
      </c>
      <c r="K11" s="10">
        <f t="shared" si="0"/>
        <v>1458</v>
      </c>
      <c r="L11" s="12">
        <f>K11*Tax!$A$2</f>
        <v>105.705</v>
      </c>
      <c r="M11" s="12">
        <f>K11*Tax!$B$2</f>
        <v>62.985600000000005</v>
      </c>
      <c r="N11" s="9">
        <v>5</v>
      </c>
      <c r="O11" s="12">
        <f t="shared" si="3"/>
        <v>173.69060000000002</v>
      </c>
      <c r="P11" s="12">
        <f t="shared" si="4"/>
        <v>1284.3094000000001</v>
      </c>
    </row>
    <row r="12" spans="1:16" s="6" customFormat="1" x14ac:dyDescent="0.25">
      <c r="A12" s="5"/>
      <c r="B12" s="6">
        <v>11</v>
      </c>
      <c r="C12" s="6" t="s">
        <v>29</v>
      </c>
      <c r="D12" s="6" t="s">
        <v>30</v>
      </c>
      <c r="E12" s="6" t="s">
        <v>32</v>
      </c>
      <c r="F12" s="10">
        <v>36.450000000000003</v>
      </c>
      <c r="G12" s="6">
        <v>40</v>
      </c>
      <c r="H12" s="9">
        <f t="shared" si="1"/>
        <v>1458</v>
      </c>
      <c r="I12" s="6">
        <v>0</v>
      </c>
      <c r="J12" s="8">
        <f t="shared" si="2"/>
        <v>0</v>
      </c>
      <c r="K12" s="10">
        <f t="shared" si="0"/>
        <v>1458</v>
      </c>
      <c r="L12" s="12">
        <f>K12*Tax!$A$2</f>
        <v>105.705</v>
      </c>
      <c r="M12" s="12">
        <f>K12*Tax!$B$2</f>
        <v>62.985600000000005</v>
      </c>
      <c r="N12" s="9">
        <v>5</v>
      </c>
      <c r="O12" s="12">
        <f t="shared" si="3"/>
        <v>173.69060000000002</v>
      </c>
      <c r="P12" s="12">
        <f t="shared" si="4"/>
        <v>1284.3094000000001</v>
      </c>
    </row>
    <row r="13" spans="1:16" s="6" customFormat="1" x14ac:dyDescent="0.25">
      <c r="A13" s="5"/>
      <c r="B13" s="6">
        <v>12</v>
      </c>
      <c r="C13" s="6" t="s">
        <v>38</v>
      </c>
      <c r="D13" s="6" t="s">
        <v>39</v>
      </c>
      <c r="E13" s="6" t="s">
        <v>32</v>
      </c>
      <c r="F13" s="10">
        <v>36.450000000000003</v>
      </c>
      <c r="G13" s="6">
        <v>40</v>
      </c>
      <c r="H13" s="9">
        <f t="shared" si="1"/>
        <v>1458</v>
      </c>
      <c r="I13" s="6">
        <v>0</v>
      </c>
      <c r="J13" s="8">
        <f t="shared" si="2"/>
        <v>0</v>
      </c>
      <c r="K13" s="10">
        <f t="shared" si="0"/>
        <v>1458</v>
      </c>
      <c r="L13" s="12">
        <f>K13*Tax!$A$2</f>
        <v>105.705</v>
      </c>
      <c r="M13" s="12">
        <f>K13*Tax!$B$2</f>
        <v>62.985600000000005</v>
      </c>
      <c r="N13" s="9">
        <v>5</v>
      </c>
      <c r="O13" s="12">
        <f t="shared" si="3"/>
        <v>173.69060000000002</v>
      </c>
      <c r="P13" s="12">
        <f t="shared" si="4"/>
        <v>1284.3094000000001</v>
      </c>
    </row>
    <row r="14" spans="1:16" s="6" customFormat="1" x14ac:dyDescent="0.25">
      <c r="A14" s="5"/>
      <c r="B14" s="6">
        <v>13</v>
      </c>
      <c r="C14" s="6" t="s">
        <v>40</v>
      </c>
      <c r="D14" s="6" t="s">
        <v>42</v>
      </c>
      <c r="E14" s="6" t="s">
        <v>33</v>
      </c>
      <c r="F14" s="10">
        <v>30</v>
      </c>
      <c r="G14" s="6">
        <v>40</v>
      </c>
      <c r="H14" s="9">
        <f t="shared" si="1"/>
        <v>1200</v>
      </c>
      <c r="I14" s="6">
        <v>0</v>
      </c>
      <c r="J14" s="8">
        <f t="shared" si="2"/>
        <v>0</v>
      </c>
      <c r="K14" s="10">
        <f t="shared" si="0"/>
        <v>1200</v>
      </c>
      <c r="L14" s="12">
        <f>K14*Tax!$A$2</f>
        <v>87</v>
      </c>
      <c r="M14" s="12">
        <f>K14*Tax!$B$2</f>
        <v>51.84</v>
      </c>
      <c r="N14" s="9">
        <v>5</v>
      </c>
      <c r="O14" s="12">
        <f t="shared" si="3"/>
        <v>143.84</v>
      </c>
      <c r="P14" s="12">
        <f t="shared" si="4"/>
        <v>1056.1600000000001</v>
      </c>
    </row>
    <row r="15" spans="1:16" s="6" customFormat="1" x14ac:dyDescent="0.25">
      <c r="A15" s="5"/>
      <c r="B15" s="6">
        <v>14</v>
      </c>
      <c r="C15" s="6" t="s">
        <v>41</v>
      </c>
      <c r="D15" s="6" t="s">
        <v>42</v>
      </c>
      <c r="E15" s="6" t="s">
        <v>34</v>
      </c>
      <c r="F15" s="10">
        <v>46.3</v>
      </c>
      <c r="G15" s="6">
        <v>37</v>
      </c>
      <c r="H15" s="9">
        <f t="shared" si="1"/>
        <v>1713.1</v>
      </c>
      <c r="I15" s="6">
        <v>0</v>
      </c>
      <c r="J15" s="8">
        <f t="shared" si="2"/>
        <v>0</v>
      </c>
      <c r="K15" s="10">
        <f t="shared" si="0"/>
        <v>1713.1</v>
      </c>
      <c r="L15" s="12">
        <f>K15*Tax!$A$2</f>
        <v>124.19974999999998</v>
      </c>
      <c r="M15" s="12">
        <f>K15*Tax!$B$2</f>
        <v>74.005920000000003</v>
      </c>
      <c r="N15" s="9">
        <v>5</v>
      </c>
      <c r="O15" s="12">
        <f t="shared" si="3"/>
        <v>203.20567</v>
      </c>
      <c r="P15" s="12">
        <f t="shared" si="4"/>
        <v>1509.8943299999999</v>
      </c>
    </row>
    <row r="16" spans="1:16" s="6" customFormat="1" x14ac:dyDescent="0.25">
      <c r="A16" s="5"/>
      <c r="B16" s="6">
        <v>15</v>
      </c>
      <c r="C16" s="6" t="s">
        <v>43</v>
      </c>
      <c r="D16" s="6" t="s">
        <v>42</v>
      </c>
      <c r="E16" s="6" t="s">
        <v>35</v>
      </c>
      <c r="F16" s="10">
        <v>27.91</v>
      </c>
      <c r="G16" s="6">
        <v>30</v>
      </c>
      <c r="H16" s="9">
        <f t="shared" si="1"/>
        <v>837.3</v>
      </c>
      <c r="I16" s="6">
        <v>0</v>
      </c>
      <c r="J16" s="8">
        <f t="shared" si="2"/>
        <v>0</v>
      </c>
      <c r="K16" s="10">
        <f t="shared" si="0"/>
        <v>837.3</v>
      </c>
      <c r="L16" s="12">
        <f>K16*Tax!$A$2</f>
        <v>60.704249999999995</v>
      </c>
      <c r="M16" s="12">
        <f>K16*Tax!$B$2</f>
        <v>36.17136</v>
      </c>
      <c r="N16" s="9">
        <v>5</v>
      </c>
      <c r="O16" s="12">
        <f t="shared" si="3"/>
        <v>101.87560999999999</v>
      </c>
      <c r="P16" s="12">
        <f t="shared" si="4"/>
        <v>735.4243899999999</v>
      </c>
    </row>
    <row r="17" spans="1:16" s="6" customFormat="1" x14ac:dyDescent="0.25">
      <c r="A17" s="5"/>
      <c r="B17" s="6">
        <v>16</v>
      </c>
      <c r="C17" s="6" t="s">
        <v>44</v>
      </c>
      <c r="D17" s="6" t="s">
        <v>42</v>
      </c>
      <c r="E17" s="6" t="s">
        <v>36</v>
      </c>
      <c r="F17" s="10">
        <v>34</v>
      </c>
      <c r="G17" s="6">
        <v>15</v>
      </c>
      <c r="H17" s="9">
        <f t="shared" si="1"/>
        <v>510</v>
      </c>
      <c r="I17" s="6">
        <v>0</v>
      </c>
      <c r="J17" s="8">
        <f t="shared" si="2"/>
        <v>0</v>
      </c>
      <c r="K17" s="10">
        <f t="shared" si="0"/>
        <v>510</v>
      </c>
      <c r="L17" s="12">
        <f>K17*Tax!$A$2</f>
        <v>36.974999999999994</v>
      </c>
      <c r="M17" s="12">
        <f>K17*Tax!$B$2</f>
        <v>22.032</v>
      </c>
      <c r="N17" s="9">
        <v>5</v>
      </c>
      <c r="O17" s="12">
        <f t="shared" si="3"/>
        <v>64.006999999999991</v>
      </c>
      <c r="P17" s="12">
        <f t="shared" si="4"/>
        <v>445.99299999999999</v>
      </c>
    </row>
    <row r="18" spans="1:16" s="6" customFormat="1" x14ac:dyDescent="0.25">
      <c r="A18" s="5"/>
      <c r="B18" s="6">
        <v>17</v>
      </c>
      <c r="C18" s="6" t="s">
        <v>45</v>
      </c>
      <c r="D18" s="6" t="s">
        <v>42</v>
      </c>
      <c r="E18" s="6" t="s">
        <v>37</v>
      </c>
      <c r="F18" s="10">
        <v>25</v>
      </c>
      <c r="G18" s="6">
        <v>8</v>
      </c>
      <c r="H18" s="9">
        <f t="shared" si="1"/>
        <v>200</v>
      </c>
      <c r="I18" s="6">
        <v>0</v>
      </c>
      <c r="J18" s="8">
        <f t="shared" si="2"/>
        <v>0</v>
      </c>
      <c r="K18" s="10">
        <f>H18+J18</f>
        <v>200</v>
      </c>
      <c r="L18" s="12">
        <f>K18*Tax!$A$2</f>
        <v>14.499999999999998</v>
      </c>
      <c r="M18" s="12">
        <f>K18*Tax!$B$2</f>
        <v>8.64</v>
      </c>
      <c r="N18" s="9">
        <v>5</v>
      </c>
      <c r="O18" s="12">
        <f t="shared" si="3"/>
        <v>28.14</v>
      </c>
      <c r="P18" s="12">
        <f t="shared" si="4"/>
        <v>171.86</v>
      </c>
    </row>
    <row r="19" spans="1:16" x14ac:dyDescent="0.25">
      <c r="O19" s="2" t="s">
        <v>49</v>
      </c>
      <c r="P19" s="12">
        <f>SUM(P3:P18)</f>
        <v>21732.497519999994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D1" workbookViewId="0">
      <selection activeCell="O19" sqref="O19:P19"/>
    </sheetView>
  </sheetViews>
  <sheetFormatPr defaultRowHeight="15" x14ac:dyDescent="0.25"/>
  <cols>
    <col min="1" max="1" width="9" style="1"/>
    <col min="2" max="2" width="10" style="2" customWidth="1"/>
    <col min="3" max="3" width="16.375" style="2" bestFit="1" customWidth="1"/>
    <col min="4" max="4" width="13.75" style="2" bestFit="1" customWidth="1"/>
    <col min="5" max="5" width="14.25" style="2" bestFit="1" customWidth="1"/>
    <col min="6" max="6" width="10.375" style="2" customWidth="1"/>
    <col min="7" max="8" width="9" style="2"/>
    <col min="9" max="10" width="12.875" style="2" customWidth="1"/>
    <col min="11" max="11" width="9.5" style="2" bestFit="1" customWidth="1"/>
    <col min="12" max="12" width="9.25" style="2" customWidth="1"/>
    <col min="13" max="13" width="9" style="2"/>
    <col min="14" max="14" width="9.375" style="2" customWidth="1"/>
    <col min="15" max="15" width="9.5" style="2" customWidth="1"/>
    <col min="16" max="16" width="10.5" style="2" bestFit="1" customWidth="1"/>
    <col min="17" max="16384" width="9" style="2"/>
  </cols>
  <sheetData>
    <row r="1" spans="1:16" s="1" customFormat="1" x14ac:dyDescent="0.25"/>
    <row r="2" spans="1:16" s="4" customFormat="1" ht="32.25" customHeight="1" x14ac:dyDescent="0.25">
      <c r="A2" s="3"/>
      <c r="B2" s="4" t="s">
        <v>0</v>
      </c>
      <c r="C2" s="4" t="s">
        <v>1</v>
      </c>
      <c r="D2" s="4" t="s">
        <v>10</v>
      </c>
      <c r="E2" s="4" t="s">
        <v>31</v>
      </c>
      <c r="F2" s="4" t="s">
        <v>46</v>
      </c>
      <c r="G2" s="4" t="s">
        <v>2</v>
      </c>
      <c r="H2" s="4" t="s">
        <v>47</v>
      </c>
      <c r="I2" s="4" t="s">
        <v>3</v>
      </c>
      <c r="J2" s="4" t="s">
        <v>48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</row>
    <row r="3" spans="1:16" s="8" customFormat="1" x14ac:dyDescent="0.25">
      <c r="A3" s="7"/>
      <c r="B3" s="8">
        <v>1</v>
      </c>
      <c r="C3" s="8" t="s">
        <v>11</v>
      </c>
      <c r="D3" s="8" t="s">
        <v>12</v>
      </c>
      <c r="E3" s="8" t="s">
        <v>32</v>
      </c>
      <c r="F3" s="9">
        <v>62.5</v>
      </c>
      <c r="G3" s="8">
        <v>40</v>
      </c>
      <c r="H3" s="9">
        <f>F3*G3</f>
        <v>2500</v>
      </c>
      <c r="I3" s="8">
        <v>0</v>
      </c>
      <c r="J3" s="8">
        <f>F3*(I3*1.5)</f>
        <v>0</v>
      </c>
      <c r="K3" s="10">
        <f t="shared" ref="K3:K17" si="0">H3+J3</f>
        <v>2500</v>
      </c>
      <c r="L3" s="12">
        <f>K3*Tax!$A$2</f>
        <v>181.25</v>
      </c>
      <c r="M3" s="12">
        <f>K3*Tax!$B$2</f>
        <v>108</v>
      </c>
      <c r="N3" s="9">
        <v>5</v>
      </c>
      <c r="O3" s="12">
        <f>SUM(L3:N3)</f>
        <v>294.25</v>
      </c>
      <c r="P3" s="12">
        <f>K3-O3</f>
        <v>2205.75</v>
      </c>
    </row>
    <row r="4" spans="1:16" s="6" customFormat="1" x14ac:dyDescent="0.25">
      <c r="A4" s="5"/>
      <c r="B4" s="6">
        <v>3</v>
      </c>
      <c r="C4" s="6" t="s">
        <v>13</v>
      </c>
      <c r="D4" s="6" t="s">
        <v>14</v>
      </c>
      <c r="E4" s="6" t="s">
        <v>32</v>
      </c>
      <c r="F4" s="10">
        <v>52.08</v>
      </c>
      <c r="G4" s="6">
        <v>40</v>
      </c>
      <c r="H4" s="9">
        <f t="shared" ref="H4:H18" si="1">F4*G4</f>
        <v>2083.1999999999998</v>
      </c>
      <c r="I4" s="6">
        <v>0</v>
      </c>
      <c r="J4" s="8">
        <f t="shared" ref="J4:J18" si="2">F4*(I4*1.5)</f>
        <v>0</v>
      </c>
      <c r="K4" s="10">
        <f t="shared" si="0"/>
        <v>2083.1999999999998</v>
      </c>
      <c r="L4" s="12">
        <f>K4*Tax!$A$2</f>
        <v>151.03199999999998</v>
      </c>
      <c r="M4" s="12">
        <f>K4*Tax!$B$2</f>
        <v>89.994239999999991</v>
      </c>
      <c r="N4" s="9">
        <v>5</v>
      </c>
      <c r="O4" s="12">
        <f t="shared" ref="O4:O18" si="3">SUM(L4:N4)</f>
        <v>246.02623999999997</v>
      </c>
      <c r="P4" s="12">
        <f t="shared" ref="P4:P18" si="4">K4-O4</f>
        <v>1837.1737599999999</v>
      </c>
    </row>
    <row r="5" spans="1:16" s="6" customFormat="1" x14ac:dyDescent="0.25">
      <c r="A5" s="5"/>
      <c r="B5" s="6">
        <v>4</v>
      </c>
      <c r="C5" s="6" t="s">
        <v>15</v>
      </c>
      <c r="D5" s="6" t="s">
        <v>16</v>
      </c>
      <c r="E5" s="6" t="s">
        <v>32</v>
      </c>
      <c r="F5" s="10">
        <v>52.08</v>
      </c>
      <c r="G5" s="6">
        <v>40</v>
      </c>
      <c r="H5" s="9">
        <f t="shared" si="1"/>
        <v>2083.1999999999998</v>
      </c>
      <c r="I5" s="6">
        <v>0</v>
      </c>
      <c r="J5" s="8">
        <f t="shared" si="2"/>
        <v>0</v>
      </c>
      <c r="K5" s="10">
        <f t="shared" si="0"/>
        <v>2083.1999999999998</v>
      </c>
      <c r="L5" s="12">
        <f>K5*Tax!$A$2</f>
        <v>151.03199999999998</v>
      </c>
      <c r="M5" s="12">
        <f>K5*Tax!$B$2</f>
        <v>89.994239999999991</v>
      </c>
      <c r="N5" s="9">
        <v>5</v>
      </c>
      <c r="O5" s="12">
        <f t="shared" si="3"/>
        <v>246.02623999999997</v>
      </c>
      <c r="P5" s="12">
        <f t="shared" si="4"/>
        <v>1837.1737599999999</v>
      </c>
    </row>
    <row r="6" spans="1:16" s="6" customFormat="1" x14ac:dyDescent="0.25">
      <c r="A6" s="5"/>
      <c r="B6" s="6">
        <v>5</v>
      </c>
      <c r="C6" s="6" t="s">
        <v>17</v>
      </c>
      <c r="D6" s="6" t="s">
        <v>18</v>
      </c>
      <c r="E6" s="6" t="s">
        <v>32</v>
      </c>
      <c r="F6" s="10">
        <v>52.08</v>
      </c>
      <c r="G6" s="6">
        <v>40</v>
      </c>
      <c r="H6" s="9">
        <f t="shared" si="1"/>
        <v>2083.1999999999998</v>
      </c>
      <c r="I6" s="6">
        <v>0</v>
      </c>
      <c r="J6" s="8">
        <f t="shared" si="2"/>
        <v>0</v>
      </c>
      <c r="K6" s="10">
        <f t="shared" si="0"/>
        <v>2083.1999999999998</v>
      </c>
      <c r="L6" s="12">
        <f>K6*Tax!$A$2</f>
        <v>151.03199999999998</v>
      </c>
      <c r="M6" s="12">
        <f>K6*Tax!$B$2</f>
        <v>89.994239999999991</v>
      </c>
      <c r="N6" s="9">
        <v>5</v>
      </c>
      <c r="O6" s="12">
        <f t="shared" si="3"/>
        <v>246.02623999999997</v>
      </c>
      <c r="P6" s="12">
        <f t="shared" si="4"/>
        <v>1837.1737599999999</v>
      </c>
    </row>
    <row r="7" spans="1:16" s="6" customFormat="1" x14ac:dyDescent="0.25">
      <c r="A7" s="5"/>
      <c r="B7" s="6">
        <v>6</v>
      </c>
      <c r="C7" s="6" t="s">
        <v>19</v>
      </c>
      <c r="D7" s="6" t="s">
        <v>20</v>
      </c>
      <c r="E7" s="6" t="s">
        <v>32</v>
      </c>
      <c r="F7" s="10">
        <v>52.08</v>
      </c>
      <c r="G7" s="6">
        <v>40</v>
      </c>
      <c r="H7" s="9">
        <f t="shared" si="1"/>
        <v>2083.1999999999998</v>
      </c>
      <c r="I7" s="6">
        <v>0</v>
      </c>
      <c r="J7" s="8">
        <f t="shared" si="2"/>
        <v>0</v>
      </c>
      <c r="K7" s="10">
        <f t="shared" si="0"/>
        <v>2083.1999999999998</v>
      </c>
      <c r="L7" s="12">
        <f>K7*Tax!$A$2</f>
        <v>151.03199999999998</v>
      </c>
      <c r="M7" s="12">
        <f>K7*Tax!$B$2</f>
        <v>89.994239999999991</v>
      </c>
      <c r="N7" s="9">
        <v>5</v>
      </c>
      <c r="O7" s="12">
        <f t="shared" si="3"/>
        <v>246.02623999999997</v>
      </c>
      <c r="P7" s="12">
        <f t="shared" si="4"/>
        <v>1837.1737599999999</v>
      </c>
    </row>
    <row r="8" spans="1:16" s="6" customFormat="1" x14ac:dyDescent="0.25">
      <c r="A8" s="5"/>
      <c r="B8" s="6">
        <v>7</v>
      </c>
      <c r="C8" s="6" t="s">
        <v>21</v>
      </c>
      <c r="D8" s="6" t="s">
        <v>22</v>
      </c>
      <c r="E8" s="6" t="s">
        <v>32</v>
      </c>
      <c r="F8" s="10">
        <v>52.08</v>
      </c>
      <c r="G8" s="6">
        <v>40</v>
      </c>
      <c r="H8" s="9">
        <f t="shared" si="1"/>
        <v>2083.1999999999998</v>
      </c>
      <c r="I8" s="6">
        <v>0</v>
      </c>
      <c r="J8" s="8">
        <f t="shared" si="2"/>
        <v>0</v>
      </c>
      <c r="K8" s="10">
        <f t="shared" si="0"/>
        <v>2083.1999999999998</v>
      </c>
      <c r="L8" s="12">
        <f>K8*Tax!$A$2</f>
        <v>151.03199999999998</v>
      </c>
      <c r="M8" s="12">
        <f>K8*Tax!$B$2</f>
        <v>89.994239999999991</v>
      </c>
      <c r="N8" s="9">
        <v>5</v>
      </c>
      <c r="O8" s="12">
        <f t="shared" si="3"/>
        <v>246.02623999999997</v>
      </c>
      <c r="P8" s="12">
        <f t="shared" si="4"/>
        <v>1837.1737599999999</v>
      </c>
    </row>
    <row r="9" spans="1:16" s="6" customFormat="1" x14ac:dyDescent="0.25">
      <c r="A9" s="5"/>
      <c r="B9" s="6">
        <v>8</v>
      </c>
      <c r="C9" s="6" t="s">
        <v>23</v>
      </c>
      <c r="D9" s="6" t="s">
        <v>24</v>
      </c>
      <c r="E9" s="6" t="s">
        <v>32</v>
      </c>
      <c r="F9" s="10">
        <v>36.450000000000003</v>
      </c>
      <c r="G9" s="6">
        <v>40</v>
      </c>
      <c r="H9" s="9">
        <f t="shared" si="1"/>
        <v>1458</v>
      </c>
      <c r="I9" s="6">
        <v>0</v>
      </c>
      <c r="J9" s="8">
        <f t="shared" si="2"/>
        <v>0</v>
      </c>
      <c r="K9" s="10">
        <f t="shared" si="0"/>
        <v>1458</v>
      </c>
      <c r="L9" s="12">
        <f>K9*Tax!$A$2</f>
        <v>105.705</v>
      </c>
      <c r="M9" s="12">
        <f>K9*Tax!$B$2</f>
        <v>62.985600000000005</v>
      </c>
      <c r="N9" s="9">
        <v>5</v>
      </c>
      <c r="O9" s="12">
        <f t="shared" si="3"/>
        <v>173.69060000000002</v>
      </c>
      <c r="P9" s="12">
        <f t="shared" si="4"/>
        <v>1284.3094000000001</v>
      </c>
    </row>
    <row r="10" spans="1:16" s="6" customFormat="1" x14ac:dyDescent="0.25">
      <c r="A10" s="5"/>
      <c r="B10" s="6">
        <v>9</v>
      </c>
      <c r="C10" s="6" t="s">
        <v>25</v>
      </c>
      <c r="D10" s="6" t="s">
        <v>26</v>
      </c>
      <c r="E10" s="6" t="s">
        <v>32</v>
      </c>
      <c r="F10" s="10">
        <v>36.450000000000003</v>
      </c>
      <c r="G10" s="6">
        <v>40</v>
      </c>
      <c r="H10" s="9">
        <f t="shared" si="1"/>
        <v>1458</v>
      </c>
      <c r="I10" s="6">
        <v>0</v>
      </c>
      <c r="J10" s="8">
        <f t="shared" si="2"/>
        <v>0</v>
      </c>
      <c r="K10" s="10">
        <f t="shared" si="0"/>
        <v>1458</v>
      </c>
      <c r="L10" s="12">
        <f>K10*Tax!$A$2</f>
        <v>105.705</v>
      </c>
      <c r="M10" s="12">
        <f>K10*Tax!$B$2</f>
        <v>62.985600000000005</v>
      </c>
      <c r="N10" s="9">
        <v>5</v>
      </c>
      <c r="O10" s="12">
        <f t="shared" si="3"/>
        <v>173.69060000000002</v>
      </c>
      <c r="P10" s="12">
        <f t="shared" si="4"/>
        <v>1284.3094000000001</v>
      </c>
    </row>
    <row r="11" spans="1:16" s="6" customFormat="1" x14ac:dyDescent="0.25">
      <c r="A11" s="5"/>
      <c r="B11" s="6">
        <v>10</v>
      </c>
      <c r="C11" s="6" t="s">
        <v>27</v>
      </c>
      <c r="D11" s="6" t="s">
        <v>28</v>
      </c>
      <c r="E11" s="6" t="s">
        <v>32</v>
      </c>
      <c r="F11" s="10">
        <v>36.450000000000003</v>
      </c>
      <c r="G11" s="6">
        <v>40</v>
      </c>
      <c r="H11" s="9">
        <f t="shared" si="1"/>
        <v>1458</v>
      </c>
      <c r="I11" s="6">
        <v>0</v>
      </c>
      <c r="J11" s="8">
        <f t="shared" si="2"/>
        <v>0</v>
      </c>
      <c r="K11" s="10">
        <f t="shared" si="0"/>
        <v>1458</v>
      </c>
      <c r="L11" s="12">
        <f>K11*Tax!$A$2</f>
        <v>105.705</v>
      </c>
      <c r="M11" s="12">
        <f>K11*Tax!$B$2</f>
        <v>62.985600000000005</v>
      </c>
      <c r="N11" s="9">
        <v>5</v>
      </c>
      <c r="O11" s="12">
        <f t="shared" si="3"/>
        <v>173.69060000000002</v>
      </c>
      <c r="P11" s="12">
        <f t="shared" si="4"/>
        <v>1284.3094000000001</v>
      </c>
    </row>
    <row r="12" spans="1:16" s="6" customFormat="1" x14ac:dyDescent="0.25">
      <c r="A12" s="5"/>
      <c r="B12" s="6">
        <v>11</v>
      </c>
      <c r="C12" s="6" t="s">
        <v>29</v>
      </c>
      <c r="D12" s="6" t="s">
        <v>30</v>
      </c>
      <c r="E12" s="6" t="s">
        <v>32</v>
      </c>
      <c r="F12" s="10">
        <v>36.450000000000003</v>
      </c>
      <c r="G12" s="6">
        <v>40</v>
      </c>
      <c r="H12" s="9">
        <f t="shared" si="1"/>
        <v>1458</v>
      </c>
      <c r="I12" s="6">
        <v>0</v>
      </c>
      <c r="J12" s="8">
        <f t="shared" si="2"/>
        <v>0</v>
      </c>
      <c r="K12" s="10">
        <f t="shared" si="0"/>
        <v>1458</v>
      </c>
      <c r="L12" s="12">
        <f>K12*Tax!$A$2</f>
        <v>105.705</v>
      </c>
      <c r="M12" s="12">
        <f>K12*Tax!$B$2</f>
        <v>62.985600000000005</v>
      </c>
      <c r="N12" s="9">
        <v>5</v>
      </c>
      <c r="O12" s="12">
        <f t="shared" si="3"/>
        <v>173.69060000000002</v>
      </c>
      <c r="P12" s="12">
        <f t="shared" si="4"/>
        <v>1284.3094000000001</v>
      </c>
    </row>
    <row r="13" spans="1:16" s="6" customFormat="1" x14ac:dyDescent="0.25">
      <c r="A13" s="5"/>
      <c r="B13" s="6">
        <v>12</v>
      </c>
      <c r="C13" s="6" t="s">
        <v>38</v>
      </c>
      <c r="D13" s="6" t="s">
        <v>39</v>
      </c>
      <c r="E13" s="6" t="s">
        <v>32</v>
      </c>
      <c r="F13" s="10">
        <v>36.450000000000003</v>
      </c>
      <c r="G13" s="6">
        <v>40</v>
      </c>
      <c r="H13" s="9">
        <f t="shared" si="1"/>
        <v>1458</v>
      </c>
      <c r="I13" s="6">
        <v>1</v>
      </c>
      <c r="J13" s="8">
        <f t="shared" si="2"/>
        <v>54.675000000000004</v>
      </c>
      <c r="K13" s="10">
        <f t="shared" si="0"/>
        <v>1512.675</v>
      </c>
      <c r="L13" s="12">
        <f>K13*Tax!$A$2</f>
        <v>109.66893749999998</v>
      </c>
      <c r="M13" s="12">
        <f>K13*Tax!$B$2</f>
        <v>65.347560000000001</v>
      </c>
      <c r="N13" s="9">
        <v>5</v>
      </c>
      <c r="O13" s="12">
        <f t="shared" si="3"/>
        <v>180.01649749999999</v>
      </c>
      <c r="P13" s="12">
        <f t="shared" si="4"/>
        <v>1332.6585024999999</v>
      </c>
    </row>
    <row r="14" spans="1:16" s="6" customFormat="1" x14ac:dyDescent="0.25">
      <c r="A14" s="5"/>
      <c r="B14" s="6">
        <v>13</v>
      </c>
      <c r="C14" s="6" t="s">
        <v>40</v>
      </c>
      <c r="D14" s="6" t="s">
        <v>42</v>
      </c>
      <c r="E14" s="6" t="s">
        <v>33</v>
      </c>
      <c r="F14" s="10">
        <v>30</v>
      </c>
      <c r="G14" s="6">
        <v>10</v>
      </c>
      <c r="H14" s="9">
        <f t="shared" si="1"/>
        <v>300</v>
      </c>
      <c r="I14" s="6">
        <v>0</v>
      </c>
      <c r="J14" s="8">
        <f t="shared" si="2"/>
        <v>0</v>
      </c>
      <c r="K14" s="10">
        <f t="shared" si="0"/>
        <v>300</v>
      </c>
      <c r="L14" s="12">
        <f>K14*Tax!$A$2</f>
        <v>21.75</v>
      </c>
      <c r="M14" s="12">
        <f>K14*Tax!$B$2</f>
        <v>12.96</v>
      </c>
      <c r="N14" s="9">
        <v>5</v>
      </c>
      <c r="O14" s="12">
        <f t="shared" si="3"/>
        <v>39.71</v>
      </c>
      <c r="P14" s="12">
        <f t="shared" si="4"/>
        <v>260.29000000000002</v>
      </c>
    </row>
    <row r="15" spans="1:16" s="6" customFormat="1" x14ac:dyDescent="0.25">
      <c r="A15" s="5"/>
      <c r="B15" s="6">
        <v>14</v>
      </c>
      <c r="C15" s="6" t="s">
        <v>41</v>
      </c>
      <c r="D15" s="6" t="s">
        <v>42</v>
      </c>
      <c r="E15" s="6" t="s">
        <v>34</v>
      </c>
      <c r="F15" s="10">
        <v>46.3</v>
      </c>
      <c r="G15" s="6">
        <v>40</v>
      </c>
      <c r="H15" s="9">
        <f t="shared" si="1"/>
        <v>1852</v>
      </c>
      <c r="I15" s="6">
        <v>0</v>
      </c>
      <c r="J15" s="8">
        <f t="shared" si="2"/>
        <v>0</v>
      </c>
      <c r="K15" s="10">
        <f t="shared" si="0"/>
        <v>1852</v>
      </c>
      <c r="L15" s="12">
        <f>K15*Tax!$A$2</f>
        <v>134.26999999999998</v>
      </c>
      <c r="M15" s="12">
        <f>K15*Tax!$B$2</f>
        <v>80.006399999999999</v>
      </c>
      <c r="N15" s="9">
        <v>5</v>
      </c>
      <c r="O15" s="12">
        <f t="shared" si="3"/>
        <v>219.27639999999997</v>
      </c>
      <c r="P15" s="12">
        <f t="shared" si="4"/>
        <v>1632.7236</v>
      </c>
    </row>
    <row r="16" spans="1:16" s="6" customFormat="1" x14ac:dyDescent="0.25">
      <c r="A16" s="5"/>
      <c r="B16" s="6">
        <v>15</v>
      </c>
      <c r="C16" s="6" t="s">
        <v>43</v>
      </c>
      <c r="D16" s="6" t="s">
        <v>42</v>
      </c>
      <c r="E16" s="6" t="s">
        <v>35</v>
      </c>
      <c r="F16" s="10">
        <v>27.91</v>
      </c>
      <c r="G16" s="6">
        <v>40</v>
      </c>
      <c r="H16" s="9">
        <f t="shared" si="1"/>
        <v>1116.4000000000001</v>
      </c>
      <c r="I16" s="6">
        <v>4</v>
      </c>
      <c r="J16" s="8">
        <f t="shared" si="2"/>
        <v>167.46</v>
      </c>
      <c r="K16" s="10">
        <f t="shared" si="0"/>
        <v>1283.8600000000001</v>
      </c>
      <c r="L16" s="12">
        <f>K16*Tax!$A$2</f>
        <v>93.079850000000008</v>
      </c>
      <c r="M16" s="12">
        <f>K16*Tax!$B$2</f>
        <v>55.462752000000009</v>
      </c>
      <c r="N16" s="9">
        <v>5</v>
      </c>
      <c r="O16" s="12">
        <f t="shared" si="3"/>
        <v>153.54260200000002</v>
      </c>
      <c r="P16" s="12">
        <f t="shared" si="4"/>
        <v>1130.3173980000001</v>
      </c>
    </row>
    <row r="17" spans="1:16" s="6" customFormat="1" x14ac:dyDescent="0.25">
      <c r="A17" s="5"/>
      <c r="B17" s="6">
        <v>16</v>
      </c>
      <c r="C17" s="6" t="s">
        <v>44</v>
      </c>
      <c r="D17" s="6" t="s">
        <v>42</v>
      </c>
      <c r="E17" s="6" t="s">
        <v>36</v>
      </c>
      <c r="F17" s="10">
        <v>34</v>
      </c>
      <c r="G17" s="6">
        <v>15</v>
      </c>
      <c r="H17" s="9">
        <f t="shared" si="1"/>
        <v>510</v>
      </c>
      <c r="I17" s="6">
        <v>0</v>
      </c>
      <c r="J17" s="8">
        <f t="shared" si="2"/>
        <v>0</v>
      </c>
      <c r="K17" s="10">
        <f t="shared" si="0"/>
        <v>510</v>
      </c>
      <c r="L17" s="12">
        <f>K17*Tax!$A$2</f>
        <v>36.974999999999994</v>
      </c>
      <c r="M17" s="12">
        <f>K17*Tax!$B$2</f>
        <v>22.032</v>
      </c>
      <c r="N17" s="9">
        <v>5</v>
      </c>
      <c r="O17" s="12">
        <f t="shared" si="3"/>
        <v>64.006999999999991</v>
      </c>
      <c r="P17" s="12">
        <f t="shared" si="4"/>
        <v>445.99299999999999</v>
      </c>
    </row>
    <row r="18" spans="1:16" s="6" customFormat="1" x14ac:dyDescent="0.25">
      <c r="A18" s="5"/>
      <c r="B18" s="6">
        <v>17</v>
      </c>
      <c r="C18" s="6" t="s">
        <v>45</v>
      </c>
      <c r="D18" s="6" t="s">
        <v>42</v>
      </c>
      <c r="E18" s="6" t="s">
        <v>37</v>
      </c>
      <c r="F18" s="10">
        <v>25</v>
      </c>
      <c r="G18" s="6">
        <v>35</v>
      </c>
      <c r="H18" s="9">
        <f t="shared" si="1"/>
        <v>875</v>
      </c>
      <c r="I18" s="6">
        <v>0</v>
      </c>
      <c r="J18" s="8">
        <f t="shared" si="2"/>
        <v>0</v>
      </c>
      <c r="K18" s="10">
        <f>H18+J18</f>
        <v>875</v>
      </c>
      <c r="L18" s="12">
        <f>K18*Tax!$A$2</f>
        <v>63.437499999999993</v>
      </c>
      <c r="M18" s="12">
        <f>K18*Tax!$B$2</f>
        <v>37.800000000000004</v>
      </c>
      <c r="N18" s="9">
        <v>5</v>
      </c>
      <c r="O18" s="12">
        <f t="shared" si="3"/>
        <v>106.2375</v>
      </c>
      <c r="P18" s="12">
        <f t="shared" si="4"/>
        <v>768.76250000000005</v>
      </c>
    </row>
    <row r="19" spans="1:16" x14ac:dyDescent="0.25">
      <c r="O19" s="2" t="s">
        <v>49</v>
      </c>
      <c r="P19" s="12">
        <f>SUM(P3:P18)</f>
        <v>22099.601400499996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A2" s="11">
        <v>7.2499999999999995E-2</v>
      </c>
      <c r="B2" s="11">
        <v>4.3200000000000002E-2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</vt:lpstr>
      <vt:lpstr>Week 2</vt:lpstr>
      <vt:lpstr>Week 3</vt:lpstr>
      <vt:lpstr>Week 4</vt:lpstr>
      <vt:lpstr>Tax</vt:lpstr>
    </vt:vector>
  </TitlesOfParts>
  <Company>CSDE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ES. Skidmore</dc:creator>
  <cp:lastModifiedBy>Elliott ES. Skidmore</cp:lastModifiedBy>
  <dcterms:created xsi:type="dcterms:W3CDTF">2016-09-22T11:34:54Z</dcterms:created>
  <dcterms:modified xsi:type="dcterms:W3CDTF">2016-09-22T12:40:31Z</dcterms:modified>
</cp:coreProperties>
</file>