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mevricchier\Documents\2230_TubePitotDeporte\doc\moteur\"/>
    </mc:Choice>
  </mc:AlternateContent>
  <bookViews>
    <workbookView xWindow="-105" yWindow="-105" windowWidth="21795" windowHeight="12975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1" i="1" l="1"/>
  <c r="E64" i="1"/>
  <c r="E65" i="1"/>
  <c r="E67" i="1"/>
  <c r="E57" i="1"/>
  <c r="D85" i="1"/>
  <c r="E58" i="1" s="1"/>
  <c r="D80" i="1"/>
  <c r="D81" i="1"/>
  <c r="D82" i="1"/>
  <c r="D83" i="1"/>
  <c r="D79" i="1"/>
  <c r="D72" i="1"/>
  <c r="D73" i="1"/>
  <c r="D74" i="1"/>
  <c r="D75" i="1"/>
  <c r="D76" i="1"/>
  <c r="D77" i="1"/>
  <c r="D78" i="1"/>
  <c r="E56" i="1" l="1"/>
  <c r="E66" i="1"/>
  <c r="E63" i="1"/>
  <c r="E62" i="1"/>
  <c r="E60" i="1"/>
  <c r="E59" i="1"/>
  <c r="E55" i="1"/>
  <c r="E8" i="1"/>
  <c r="E9" i="1"/>
  <c r="E10" i="1"/>
  <c r="E11" i="1"/>
  <c r="E12" i="1"/>
  <c r="E13" i="1"/>
  <c r="E14" i="1"/>
  <c r="E15" i="1"/>
  <c r="E16" i="1"/>
  <c r="E17" i="1"/>
  <c r="E18" i="1"/>
  <c r="E19" i="1"/>
</calcChain>
</file>

<file path=xl/sharedStrings.xml><?xml version="1.0" encoding="utf-8"?>
<sst xmlns="http://schemas.openxmlformats.org/spreadsheetml/2006/main" count="28" uniqueCount="13">
  <si>
    <t>v [rpm]</t>
  </si>
  <si>
    <t>U in [V]</t>
  </si>
  <si>
    <t>rendement [-]</t>
  </si>
  <si>
    <t>I max [mA]</t>
  </si>
  <si>
    <t>UT [V]</t>
  </si>
  <si>
    <t>Ui [V]</t>
  </si>
  <si>
    <t>Rrotor =</t>
  </si>
  <si>
    <t>[ohm]</t>
  </si>
  <si>
    <t>I min [mA]</t>
  </si>
  <si>
    <t>v (voiture) [km/h]</t>
  </si>
  <si>
    <t>Moteur 12VDC RF-370CA-15370</t>
  </si>
  <si>
    <t>Kn =</t>
  </si>
  <si>
    <t>kn moy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</si>
</sst>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/>
    <xf numFmtId="164" fontId="0" fillId="0" borderId="1" xfId="0" applyNumberFormat="1" applyBorder="1"/>
    <xf numFmtId="0" fontId="0" fillId="2" borderId="1" xfId="0" applyFill="1" applyBorder="1"/>
    <xf numFmtId="0" fontId="1" fillId="3" borderId="1" xfId="0" applyFont="1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4" borderId="11" xfId="0" applyFill="1" applyBorder="1"/>
    <xf numFmtId="0" fontId="0" fillId="4" borderId="13" xfId="0" applyFill="1" applyBorder="1"/>
    <xf numFmtId="0" fontId="0" fillId="4" borderId="7" xfId="0" applyFill="1" applyBorder="1"/>
    <xf numFmtId="0" fontId="0" fillId="4" borderId="12" xfId="0" applyFill="1" applyBorder="1"/>
    <xf numFmtId="1" fontId="0" fillId="5" borderId="7" xfId="0" applyNumberFormat="1" applyFill="1" applyBorder="1"/>
    <xf numFmtId="0" fontId="0" fillId="5" borderId="11" xfId="0" applyFill="1" applyBorder="1"/>
    <xf numFmtId="0" fontId="0" fillId="5" borderId="13" xfId="0" applyFill="1" applyBorder="1"/>
    <xf numFmtId="1" fontId="0" fillId="5" borderId="14" xfId="0" applyNumberFormat="1" applyFill="1" applyBorder="1"/>
    <xf numFmtId="0" fontId="0" fillId="5" borderId="15" xfId="0" applyFill="1" applyBorder="1"/>
    <xf numFmtId="0" fontId="0" fillId="4" borderId="14" xfId="0" applyFill="1" applyBorder="1"/>
    <xf numFmtId="0" fontId="0" fillId="4" borderId="15" xfId="0" applyFill="1" applyBorder="1"/>
    <xf numFmtId="0" fontId="0" fillId="2" borderId="16" xfId="0" applyFill="1" applyBorder="1"/>
    <xf numFmtId="0" fontId="0" fillId="2" borderId="17" xfId="0" applyFill="1" applyBorder="1"/>
    <xf numFmtId="0" fontId="0" fillId="2" borderId="18" xfId="0" applyFill="1" applyBorder="1"/>
    <xf numFmtId="0" fontId="1" fillId="3" borderId="7" xfId="0" applyFont="1" applyFill="1" applyBorder="1"/>
    <xf numFmtId="0" fontId="1" fillId="3" borderId="19" xfId="0" applyFont="1" applyFill="1" applyBorder="1"/>
    <xf numFmtId="0" fontId="1" fillId="3" borderId="20" xfId="0" applyFont="1" applyFill="1" applyBorder="1"/>
    <xf numFmtId="0" fontId="1" fillId="3" borderId="12" xfId="0" applyFont="1" applyFill="1" applyBorder="1"/>
    <xf numFmtId="0" fontId="1" fillId="3" borderId="21" xfId="0" applyFont="1" applyFill="1" applyBorder="1"/>
    <xf numFmtId="0" fontId="1" fillId="3" borderId="14" xfId="0" applyFont="1" applyFill="1" applyBorder="1"/>
    <xf numFmtId="0" fontId="2" fillId="0" borderId="1" xfId="0" applyFont="1" applyBorder="1" applyAlignment="1">
      <alignment horizontal="center" vertical="center"/>
    </xf>
    <xf numFmtId="1" fontId="0" fillId="5" borderId="12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Sheet1!$E$6</c:f>
              <c:strCache>
                <c:ptCount val="1"/>
                <c:pt idx="0">
                  <c:v>rendement [-]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Sheet1!$C$7:$C$19</c:f>
              <c:numCache>
                <c:formatCode>General</c:formatCode>
                <c:ptCount val="13"/>
                <c:pt idx="0">
                  <c:v>0</c:v>
                </c:pt>
                <c:pt idx="1">
                  <c:v>382</c:v>
                </c:pt>
                <c:pt idx="2">
                  <c:v>840</c:v>
                </c:pt>
                <c:pt idx="3">
                  <c:v>1293</c:v>
                </c:pt>
                <c:pt idx="4">
                  <c:v>1750</c:v>
                </c:pt>
                <c:pt idx="5">
                  <c:v>2210</c:v>
                </c:pt>
                <c:pt idx="6">
                  <c:v>2667</c:v>
                </c:pt>
                <c:pt idx="7">
                  <c:v>3124</c:v>
                </c:pt>
                <c:pt idx="8">
                  <c:v>3584</c:v>
                </c:pt>
                <c:pt idx="9">
                  <c:v>4044</c:v>
                </c:pt>
                <c:pt idx="10">
                  <c:v>4494</c:v>
                </c:pt>
                <c:pt idx="11">
                  <c:v>4954</c:v>
                </c:pt>
                <c:pt idx="12">
                  <c:v>5406</c:v>
                </c:pt>
              </c:numCache>
            </c:numRef>
          </c:xVal>
          <c:yVal>
            <c:numRef>
              <c:f>Sheet1!$E$7:$E$19</c:f>
              <c:numCache>
                <c:formatCode>0.000</c:formatCode>
                <c:ptCount val="13"/>
                <c:pt idx="0">
                  <c:v>0</c:v>
                </c:pt>
                <c:pt idx="1">
                  <c:v>0.82</c:v>
                </c:pt>
                <c:pt idx="2">
                  <c:v>0.9</c:v>
                </c:pt>
                <c:pt idx="3">
                  <c:v>0.92666666666666664</c:v>
                </c:pt>
                <c:pt idx="4">
                  <c:v>0.9375</c:v>
                </c:pt>
                <c:pt idx="5">
                  <c:v>0.95</c:v>
                </c:pt>
                <c:pt idx="6">
                  <c:v>0.95500000000000007</c:v>
                </c:pt>
                <c:pt idx="7">
                  <c:v>0.95714285714285718</c:v>
                </c:pt>
                <c:pt idx="8">
                  <c:v>0.96125000000000005</c:v>
                </c:pt>
                <c:pt idx="9">
                  <c:v>0.96444444444444444</c:v>
                </c:pt>
                <c:pt idx="10">
                  <c:v>0.96599999999999997</c:v>
                </c:pt>
                <c:pt idx="11">
                  <c:v>0.96181818181818179</c:v>
                </c:pt>
                <c:pt idx="12">
                  <c:v>0.96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DF-4196-862E-FB1CC2E35C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5400191"/>
        <c:axId val="2035397279"/>
      </c:scatterChart>
      <c:valAx>
        <c:axId val="2035400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5397279"/>
        <c:crosses val="autoZero"/>
        <c:crossBetween val="midCat"/>
      </c:valAx>
      <c:valAx>
        <c:axId val="2035397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54001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Lignes tension-courant du générateur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Sheet1!$C$67</c:f>
              <c:strCache>
                <c:ptCount val="1"/>
                <c:pt idx="0">
                  <c:v>11,52</c:v>
                </c:pt>
              </c:strCache>
            </c:strRef>
          </c:tx>
          <c:spPr>
            <a:ln w="19050" cap="rnd">
              <a:solidFill>
                <a:schemeClr val="accent1">
                  <a:shade val="5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55000"/>
                </a:schemeClr>
              </a:solidFill>
              <a:ln w="9525">
                <a:solidFill>
                  <a:schemeClr val="accent1">
                    <a:shade val="55000"/>
                  </a:schemeClr>
                </a:solidFill>
              </a:ln>
              <a:effectLst/>
            </c:spPr>
          </c:marker>
          <c:xVal>
            <c:numRef>
              <c:f>Sheet1!$E$67:$F$67</c:f>
              <c:numCache>
                <c:formatCode>General</c:formatCode>
                <c:ptCount val="2"/>
                <c:pt idx="0" formatCode="0">
                  <c:v>1083.4250664504939</c:v>
                </c:pt>
                <c:pt idx="1">
                  <c:v>0</c:v>
                </c:pt>
              </c:numCache>
            </c:numRef>
          </c:xVal>
          <c:yVal>
            <c:numRef>
              <c:f>Sheet1!$G$67:$H$67</c:f>
              <c:numCache>
                <c:formatCode>General</c:formatCode>
                <c:ptCount val="2"/>
                <c:pt idx="0">
                  <c:v>0</c:v>
                </c:pt>
                <c:pt idx="1">
                  <c:v>11.52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F78-4F4B-BEB1-F49B65E0108B}"/>
            </c:ext>
          </c:extLst>
        </c:ser>
        <c:ser>
          <c:idx val="0"/>
          <c:order val="1"/>
          <c:tx>
            <c:strRef>
              <c:f>Sheet1!$C$66</c:f>
              <c:strCache>
                <c:ptCount val="1"/>
                <c:pt idx="0">
                  <c:v>10,58</c:v>
                </c:pt>
              </c:strCache>
            </c:strRef>
          </c:tx>
          <c:spPr>
            <a:ln w="19050" cap="rnd">
              <a:solidFill>
                <a:schemeClr val="accent1">
                  <a:shade val="42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42000"/>
                </a:schemeClr>
              </a:solidFill>
              <a:ln w="9525">
                <a:solidFill>
                  <a:schemeClr val="accent1">
                    <a:shade val="42000"/>
                  </a:schemeClr>
                </a:solidFill>
              </a:ln>
              <a:effectLst/>
            </c:spPr>
          </c:marker>
          <c:xVal>
            <c:numRef>
              <c:f>Sheet1!$E$66:$F$66</c:f>
              <c:numCache>
                <c:formatCode>General</c:formatCode>
                <c:ptCount val="2"/>
                <c:pt idx="0" formatCode="0">
                  <c:v>992.83902685825865</c:v>
                </c:pt>
                <c:pt idx="1">
                  <c:v>0</c:v>
                </c:pt>
              </c:numCache>
            </c:numRef>
          </c:xVal>
          <c:yVal>
            <c:numRef>
              <c:f>Sheet1!$G$66:$H$66</c:f>
              <c:numCache>
                <c:formatCode>General</c:formatCode>
                <c:ptCount val="2"/>
                <c:pt idx="0">
                  <c:v>0</c:v>
                </c:pt>
                <c:pt idx="1">
                  <c:v>10.58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F78-4F4B-BEB1-F49B65E0108B}"/>
            </c:ext>
          </c:extLst>
        </c:ser>
        <c:ser>
          <c:idx val="2"/>
          <c:order val="2"/>
          <c:tx>
            <c:strRef>
              <c:f>Sheet1!$C$65</c:f>
              <c:strCache>
                <c:ptCount val="1"/>
                <c:pt idx="0">
                  <c:v>9,66</c:v>
                </c:pt>
              </c:strCache>
            </c:strRef>
          </c:tx>
          <c:spPr>
            <a:ln w="19050" cap="rnd">
              <a:solidFill>
                <a:schemeClr val="accent1">
                  <a:shade val="6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68000"/>
                </a:schemeClr>
              </a:solidFill>
              <a:ln w="9525">
                <a:solidFill>
                  <a:schemeClr val="accent1">
                    <a:shade val="68000"/>
                  </a:schemeClr>
                </a:solidFill>
              </a:ln>
              <a:effectLst/>
            </c:spPr>
          </c:marker>
          <c:xVal>
            <c:numRef>
              <c:f>Sheet1!$E$65:$F$65</c:f>
              <c:numCache>
                <c:formatCode>General</c:formatCode>
                <c:ptCount val="2"/>
                <c:pt idx="0" formatCode="0">
                  <c:v>900.64969452987771</c:v>
                </c:pt>
                <c:pt idx="1">
                  <c:v>0</c:v>
                </c:pt>
              </c:numCache>
            </c:numRef>
          </c:xVal>
          <c:yVal>
            <c:numRef>
              <c:f>Sheet1!$G$65:$H$65</c:f>
              <c:numCache>
                <c:formatCode>General</c:formatCode>
                <c:ptCount val="2"/>
                <c:pt idx="0">
                  <c:v>0</c:v>
                </c:pt>
                <c:pt idx="1">
                  <c:v>9.66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F78-4F4B-BEB1-F49B65E0108B}"/>
            </c:ext>
          </c:extLst>
        </c:ser>
        <c:ser>
          <c:idx val="3"/>
          <c:order val="3"/>
          <c:tx>
            <c:strRef>
              <c:f>Sheet1!$C$64</c:f>
              <c:strCache>
                <c:ptCount val="1"/>
                <c:pt idx="0">
                  <c:v>8,68</c:v>
                </c:pt>
              </c:strCache>
            </c:strRef>
          </c:tx>
          <c:spPr>
            <a:ln w="19050" cap="rnd">
              <a:solidFill>
                <a:schemeClr val="accent1">
                  <a:shade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80000"/>
                </a:schemeClr>
              </a:solidFill>
              <a:ln w="9525">
                <a:solidFill>
                  <a:schemeClr val="accent1">
                    <a:shade val="80000"/>
                  </a:schemeClr>
                </a:solidFill>
              </a:ln>
              <a:effectLst/>
            </c:spPr>
          </c:marker>
          <c:xVal>
            <c:numRef>
              <c:f>Sheet1!$E$64:$F$64</c:f>
              <c:numCache>
                <c:formatCode>General</c:formatCode>
                <c:ptCount val="2"/>
                <c:pt idx="0" formatCode="0">
                  <c:v>810.46447812167901</c:v>
                </c:pt>
                <c:pt idx="1">
                  <c:v>0</c:v>
                </c:pt>
              </c:numCache>
            </c:numRef>
          </c:xVal>
          <c:yVal>
            <c:numRef>
              <c:f>Sheet1!$G$64:$H$64</c:f>
              <c:numCache>
                <c:formatCode>General</c:formatCode>
                <c:ptCount val="2"/>
                <c:pt idx="0">
                  <c:v>0</c:v>
                </c:pt>
                <c:pt idx="1">
                  <c:v>8.68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F78-4F4B-BEB1-F49B65E0108B}"/>
            </c:ext>
          </c:extLst>
        </c:ser>
        <c:ser>
          <c:idx val="4"/>
          <c:order val="4"/>
          <c:tx>
            <c:strRef>
              <c:f>Sheet1!$C$63</c:f>
              <c:strCache>
                <c:ptCount val="1"/>
                <c:pt idx="0">
                  <c:v>7,69</c:v>
                </c:pt>
              </c:strCache>
            </c:strRef>
          </c:tx>
          <c:spPr>
            <a:ln w="19050" cap="rnd">
              <a:solidFill>
                <a:schemeClr val="accent1">
                  <a:shade val="93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93000"/>
                </a:schemeClr>
              </a:solidFill>
              <a:ln w="9525">
                <a:solidFill>
                  <a:schemeClr val="accent1">
                    <a:shade val="93000"/>
                  </a:schemeClr>
                </a:solidFill>
              </a:ln>
              <a:effectLst/>
            </c:spPr>
          </c:marker>
          <c:xVal>
            <c:numRef>
              <c:f>Sheet1!$E$63:$F$63</c:f>
              <c:numCache>
                <c:formatCode>General</c:formatCode>
                <c:ptCount val="2"/>
                <c:pt idx="0" formatCode="0">
                  <c:v>718.27514579329807</c:v>
                </c:pt>
                <c:pt idx="1">
                  <c:v>0</c:v>
                </c:pt>
              </c:numCache>
            </c:numRef>
          </c:xVal>
          <c:yVal>
            <c:numRef>
              <c:f>Sheet1!$G$63:$H$63</c:f>
              <c:numCache>
                <c:formatCode>General</c:formatCode>
                <c:ptCount val="2"/>
                <c:pt idx="0">
                  <c:v>0</c:v>
                </c:pt>
                <c:pt idx="1">
                  <c:v>7.69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FF78-4F4B-BEB1-F49B65E0108B}"/>
            </c:ext>
          </c:extLst>
        </c:ser>
        <c:ser>
          <c:idx val="5"/>
          <c:order val="5"/>
          <c:tx>
            <c:strRef>
              <c:f>Sheet1!$C$62</c:f>
              <c:strCache>
                <c:ptCount val="1"/>
                <c:pt idx="0">
                  <c:v>6,7</c:v>
                </c:pt>
              </c:strCache>
            </c:strRef>
          </c:tx>
          <c:spPr>
            <a:ln w="19050" cap="rnd">
              <a:solidFill>
                <a:schemeClr val="accent1">
                  <a:tint val="9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94000"/>
                </a:schemeClr>
              </a:solidFill>
              <a:ln w="9525">
                <a:solidFill>
                  <a:schemeClr val="accent1">
                    <a:tint val="94000"/>
                  </a:schemeClr>
                </a:solidFill>
              </a:ln>
              <a:effectLst/>
            </c:spPr>
          </c:marker>
          <c:xVal>
            <c:numRef>
              <c:f>Sheet1!$E$62:$F$62</c:f>
              <c:numCache>
                <c:formatCode>General</c:formatCode>
                <c:ptCount val="2"/>
                <c:pt idx="0" formatCode="0">
                  <c:v>626.08581346491724</c:v>
                </c:pt>
                <c:pt idx="1">
                  <c:v>0</c:v>
                </c:pt>
              </c:numCache>
            </c:numRef>
          </c:xVal>
          <c:yVal>
            <c:numRef>
              <c:f>Sheet1!$G$62:$H$62</c:f>
              <c:numCache>
                <c:formatCode>General</c:formatCode>
                <c:ptCount val="2"/>
                <c:pt idx="0">
                  <c:v>0</c:v>
                </c:pt>
                <c:pt idx="1">
                  <c:v>6.7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FF78-4F4B-BEB1-F49B65E0108B}"/>
            </c:ext>
          </c:extLst>
        </c:ser>
        <c:ser>
          <c:idx val="6"/>
          <c:order val="6"/>
          <c:tx>
            <c:strRef>
              <c:f>Sheet1!$C$61</c:f>
              <c:strCache>
                <c:ptCount val="1"/>
                <c:pt idx="0">
                  <c:v>5,73</c:v>
                </c:pt>
              </c:strCache>
            </c:strRef>
          </c:tx>
          <c:spPr>
            <a:ln w="19050" cap="rnd">
              <a:solidFill>
                <a:schemeClr val="accent1">
                  <a:tint val="81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81000"/>
                </a:schemeClr>
              </a:solidFill>
              <a:ln w="9525">
                <a:solidFill>
                  <a:schemeClr val="accent1">
                    <a:tint val="81000"/>
                  </a:schemeClr>
                </a:solidFill>
              </a:ln>
              <a:effectLst/>
            </c:spPr>
          </c:marker>
          <c:xVal>
            <c:numRef>
              <c:f>Sheet1!$E$61:$F$61</c:f>
              <c:numCache>
                <c:formatCode>General</c:formatCode>
                <c:ptCount val="2"/>
                <c:pt idx="0" formatCode="0">
                  <c:v>534.49771591259093</c:v>
                </c:pt>
                <c:pt idx="1">
                  <c:v>0</c:v>
                </c:pt>
              </c:numCache>
            </c:numRef>
          </c:xVal>
          <c:yVal>
            <c:numRef>
              <c:f>Sheet1!$G$61:$H$61</c:f>
              <c:numCache>
                <c:formatCode>General</c:formatCode>
                <c:ptCount val="2"/>
                <c:pt idx="0">
                  <c:v>0</c:v>
                </c:pt>
                <c:pt idx="1">
                  <c:v>5.73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FF78-4F4B-BEB1-F49B65E0108B}"/>
            </c:ext>
          </c:extLst>
        </c:ser>
        <c:ser>
          <c:idx val="7"/>
          <c:order val="7"/>
          <c:tx>
            <c:strRef>
              <c:f>Sheet1!$C$60</c:f>
              <c:strCache>
                <c:ptCount val="1"/>
                <c:pt idx="0">
                  <c:v>4,75</c:v>
                </c:pt>
              </c:strCache>
            </c:strRef>
          </c:tx>
          <c:spPr>
            <a:ln w="19050" cap="rnd">
              <a:solidFill>
                <a:schemeClr val="accent1">
                  <a:tint val="69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69000"/>
                </a:schemeClr>
              </a:solidFill>
              <a:ln w="9525">
                <a:solidFill>
                  <a:schemeClr val="accent1">
                    <a:tint val="69000"/>
                  </a:schemeClr>
                </a:solidFill>
              </a:ln>
              <a:effectLst/>
            </c:spPr>
          </c:marker>
          <c:xVal>
            <c:numRef>
              <c:f>Sheet1!$E$60:$F$60</c:f>
              <c:numCache>
                <c:formatCode>General</c:formatCode>
                <c:ptCount val="2"/>
                <c:pt idx="0" formatCode="0">
                  <c:v>442.90961836026474</c:v>
                </c:pt>
                <c:pt idx="1">
                  <c:v>0</c:v>
                </c:pt>
              </c:numCache>
            </c:numRef>
          </c:xVal>
          <c:yVal>
            <c:numRef>
              <c:f>Sheet1!$G$60:$H$60</c:f>
              <c:numCache>
                <c:formatCode>General</c:formatCode>
                <c:ptCount val="2"/>
                <c:pt idx="0">
                  <c:v>0</c:v>
                </c:pt>
                <c:pt idx="1">
                  <c:v>4.75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FF78-4F4B-BEB1-F49B65E0108B}"/>
            </c:ext>
          </c:extLst>
        </c:ser>
        <c:ser>
          <c:idx val="8"/>
          <c:order val="8"/>
          <c:tx>
            <c:strRef>
              <c:f>Sheet1!$C$59</c:f>
              <c:strCache>
                <c:ptCount val="1"/>
                <c:pt idx="0">
                  <c:v>3,75</c:v>
                </c:pt>
              </c:strCache>
            </c:strRef>
          </c:tx>
          <c:spPr>
            <a:ln w="19050" cap="rnd">
              <a:solidFill>
                <a:schemeClr val="accent1">
                  <a:tint val="5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56000"/>
                </a:schemeClr>
              </a:solidFill>
              <a:ln w="9525">
                <a:solidFill>
                  <a:schemeClr val="accent1">
                    <a:tint val="56000"/>
                  </a:schemeClr>
                </a:solidFill>
              </a:ln>
              <a:effectLst/>
            </c:spPr>
          </c:marker>
          <c:xVal>
            <c:numRef>
              <c:f>Sheet1!$E$59:$F$59</c:f>
              <c:numCache>
                <c:formatCode>General</c:formatCode>
                <c:ptCount val="2"/>
                <c:pt idx="0" formatCode="0">
                  <c:v>350.7202860318838</c:v>
                </c:pt>
                <c:pt idx="1">
                  <c:v>0</c:v>
                </c:pt>
              </c:numCache>
            </c:numRef>
          </c:xVal>
          <c:yVal>
            <c:numRef>
              <c:f>Sheet1!$G$59:$H$59</c:f>
              <c:numCache>
                <c:formatCode>General</c:formatCode>
                <c:ptCount val="2"/>
                <c:pt idx="0">
                  <c:v>0</c:v>
                </c:pt>
                <c:pt idx="1">
                  <c:v>3.75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FF78-4F4B-BEB1-F49B65E0108B}"/>
            </c:ext>
          </c:extLst>
        </c:ser>
        <c:ser>
          <c:idx val="9"/>
          <c:order val="9"/>
          <c:tx>
            <c:strRef>
              <c:f>Sheet1!$C$58</c:f>
              <c:strCache>
                <c:ptCount val="1"/>
                <c:pt idx="0">
                  <c:v>2,78</c:v>
                </c:pt>
              </c:strCache>
            </c:strRef>
          </c:tx>
          <c:spPr>
            <a:ln w="19050" cap="rnd">
              <a:solidFill>
                <a:schemeClr val="accent1">
                  <a:tint val="43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43000"/>
                </a:schemeClr>
              </a:solidFill>
              <a:ln w="9525">
                <a:solidFill>
                  <a:schemeClr val="accent1">
                    <a:tint val="43000"/>
                  </a:schemeClr>
                </a:solidFill>
              </a:ln>
              <a:effectLst/>
            </c:spPr>
          </c:marker>
          <c:xVal>
            <c:numRef>
              <c:f>Sheet1!$E$58:$F$58</c:f>
              <c:numCache>
                <c:formatCode>General</c:formatCode>
                <c:ptCount val="2"/>
                <c:pt idx="0" formatCode="0">
                  <c:v>259.13218847955761</c:v>
                </c:pt>
                <c:pt idx="1">
                  <c:v>0</c:v>
                </c:pt>
              </c:numCache>
            </c:numRef>
          </c:xVal>
          <c:yVal>
            <c:numRef>
              <c:f>Sheet1!$G$58:$H$58</c:f>
              <c:numCache>
                <c:formatCode>General</c:formatCode>
                <c:ptCount val="2"/>
                <c:pt idx="0">
                  <c:v>0</c:v>
                </c:pt>
                <c:pt idx="1">
                  <c:v>2.78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FF78-4F4B-BEB1-F49B65E010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586607"/>
        <c:axId val="62588271"/>
      </c:scatterChart>
      <c:valAx>
        <c:axId val="62586607"/>
        <c:scaling>
          <c:orientation val="minMax"/>
          <c:max val="1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 baseline="0"/>
                  <a:t>I load [mA]</a:t>
                </a:r>
                <a:endParaRPr lang="fr-CH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88271"/>
        <c:crosses val="autoZero"/>
        <c:crossBetween val="midCat"/>
        <c:majorUnit val="100"/>
      </c:valAx>
      <c:valAx>
        <c:axId val="62588271"/>
        <c:scaling>
          <c:orientation val="minMax"/>
          <c:max val="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/>
                  <a:t>Ut [V]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86607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Sheet1!$Y$7:$Y$10</c:f>
              <c:numCache>
                <c:formatCode>General</c:formatCode>
                <c:ptCount val="4"/>
                <c:pt idx="0">
                  <c:v>0</c:v>
                </c:pt>
                <c:pt idx="1">
                  <c:v>50</c:v>
                </c:pt>
                <c:pt idx="2">
                  <c:v>80</c:v>
                </c:pt>
                <c:pt idx="3">
                  <c:v>100</c:v>
                </c:pt>
              </c:numCache>
            </c:numRef>
          </c:xVal>
          <c:yVal>
            <c:numRef>
              <c:f>Sheet1!$Z$7:$Z$10</c:f>
              <c:numCache>
                <c:formatCode>General</c:formatCode>
                <c:ptCount val="4"/>
                <c:pt idx="0">
                  <c:v>0</c:v>
                </c:pt>
                <c:pt idx="1">
                  <c:v>5</c:v>
                </c:pt>
                <c:pt idx="2">
                  <c:v>9</c:v>
                </c:pt>
                <c:pt idx="3">
                  <c:v>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34F-4E22-A38F-4F78AF34CE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2030863"/>
        <c:axId val="2022024207"/>
      </c:scatterChart>
      <c:valAx>
        <c:axId val="2022030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2024207"/>
        <c:crosses val="autoZero"/>
        <c:crossBetween val="midCat"/>
      </c:valAx>
      <c:valAx>
        <c:axId val="2022024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2030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Sheet1!$C$6</c:f>
              <c:strCache>
                <c:ptCount val="1"/>
                <c:pt idx="0">
                  <c:v>v [rpm]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Sheet1!$B$7:$B$19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xVal>
          <c:yVal>
            <c:numRef>
              <c:f>Sheet1!$C$7:$C$19</c:f>
              <c:numCache>
                <c:formatCode>General</c:formatCode>
                <c:ptCount val="13"/>
                <c:pt idx="0">
                  <c:v>0</c:v>
                </c:pt>
                <c:pt idx="1">
                  <c:v>382</c:v>
                </c:pt>
                <c:pt idx="2">
                  <c:v>840</c:v>
                </c:pt>
                <c:pt idx="3">
                  <c:v>1293</c:v>
                </c:pt>
                <c:pt idx="4">
                  <c:v>1750</c:v>
                </c:pt>
                <c:pt idx="5">
                  <c:v>2210</c:v>
                </c:pt>
                <c:pt idx="6">
                  <c:v>2667</c:v>
                </c:pt>
                <c:pt idx="7">
                  <c:v>3124</c:v>
                </c:pt>
                <c:pt idx="8">
                  <c:v>3584</c:v>
                </c:pt>
                <c:pt idx="9">
                  <c:v>4044</c:v>
                </c:pt>
                <c:pt idx="10">
                  <c:v>4494</c:v>
                </c:pt>
                <c:pt idx="11">
                  <c:v>4954</c:v>
                </c:pt>
                <c:pt idx="12">
                  <c:v>5406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41-49DB-AB22-ED34B00A4B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6192975"/>
        <c:axId val="266196719"/>
      </c:scatterChart>
      <c:valAx>
        <c:axId val="266192975"/>
        <c:scaling>
          <c:orientation val="minMax"/>
          <c:max val="1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/>
                  <a:t>Uin [V]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196719"/>
        <c:crosses val="autoZero"/>
        <c:crossBetween val="midCat"/>
      </c:valAx>
      <c:valAx>
        <c:axId val="26619671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/>
                  <a:t>v [rpm]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192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1.png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612822</xdr:colOff>
      <xdr:row>0</xdr:row>
      <xdr:rowOff>173271</xdr:rowOff>
    </xdr:from>
    <xdr:to>
      <xdr:col>14</xdr:col>
      <xdr:colOff>504264</xdr:colOff>
      <xdr:row>18</xdr:row>
      <xdr:rowOff>140074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299756</xdr:colOff>
      <xdr:row>48</xdr:row>
      <xdr:rowOff>151279</xdr:rowOff>
    </xdr:from>
    <xdr:to>
      <xdr:col>22</xdr:col>
      <xdr:colOff>89647</xdr:colOff>
      <xdr:row>80</xdr:row>
      <xdr:rowOff>162485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204506</xdr:colOff>
      <xdr:row>4</xdr:row>
      <xdr:rowOff>169208</xdr:rowOff>
    </xdr:from>
    <xdr:to>
      <xdr:col>33</xdr:col>
      <xdr:colOff>226918</xdr:colOff>
      <xdr:row>20</xdr:row>
      <xdr:rowOff>43702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621364</xdr:colOff>
      <xdr:row>19</xdr:row>
      <xdr:rowOff>105336</xdr:rowOff>
    </xdr:from>
    <xdr:to>
      <xdr:col>15</xdr:col>
      <xdr:colOff>271462</xdr:colOff>
      <xdr:row>39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214314</xdr:colOff>
      <xdr:row>61</xdr:row>
      <xdr:rowOff>23812</xdr:rowOff>
    </xdr:from>
    <xdr:to>
      <xdr:col>11</xdr:col>
      <xdr:colOff>247650</xdr:colOff>
      <xdr:row>77</xdr:row>
      <xdr:rowOff>150126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7200902" y="11077575"/>
          <a:ext cx="685798" cy="3031439"/>
        </a:xfrm>
        <a:prstGeom prst="rect">
          <a:avLst/>
        </a:prstGeom>
        <a:solidFill>
          <a:srgbClr val="FF0000">
            <a:alpha val="30196"/>
          </a:srgbClr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55700</xdr:colOff>
      <xdr:row>74</xdr:row>
      <xdr:rowOff>70196</xdr:rowOff>
    </xdr:from>
    <xdr:to>
      <xdr:col>11</xdr:col>
      <xdr:colOff>391974</xdr:colOff>
      <xdr:row>77</xdr:row>
      <xdr:rowOff>37066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ZoneTexte 4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SpPr txBox="1"/>
          </xdr:nvSpPr>
          <xdr:spPr>
            <a:xfrm>
              <a:off x="7042288" y="13486159"/>
              <a:ext cx="988736" cy="50979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240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fr-CH" sz="2400" b="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fr-CH" sz="2400" b="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  <m:t>𝑒𝑙</m:t>
                        </m:r>
                      </m:sub>
                    </m:sSub>
                  </m:oMath>
                </m:oMathPara>
              </a14:m>
              <a:endParaRPr lang="en-US" sz="2400">
                <a:solidFill>
                  <a:srgbClr val="FF0000"/>
                </a:solidFill>
              </a:endParaRPr>
            </a:p>
          </xdr:txBody>
        </xdr:sp>
      </mc:Choice>
      <mc:Fallback xmlns="">
        <xdr:sp macro="" textlink="">
          <xdr:nvSpPr>
            <xdr:cNvPr id="5" name="ZoneTexte 4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SpPr txBox="1"/>
          </xdr:nvSpPr>
          <xdr:spPr>
            <a:xfrm>
              <a:off x="7042288" y="13486159"/>
              <a:ext cx="988736" cy="50979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/>
              <a:r>
                <a:rPr lang="fr-CH" sz="2400" b="0" i="0">
                  <a:solidFill>
                    <a:srgbClr val="FF0000"/>
                  </a:solidFill>
                  <a:latin typeface="Cambria Math" panose="02040503050406030204" pitchFamily="18" charset="0"/>
                </a:rPr>
                <a:t>𝑃</a:t>
              </a:r>
              <a:r>
                <a:rPr lang="en-US" sz="2400" b="0" i="0">
                  <a:solidFill>
                    <a:srgbClr val="FF0000"/>
                  </a:solidFill>
                  <a:latin typeface="Cambria Math" panose="02040503050406030204" pitchFamily="18" charset="0"/>
                </a:rPr>
                <a:t>_</a:t>
              </a:r>
              <a:r>
                <a:rPr lang="fr-CH" sz="2400" b="0" i="0">
                  <a:solidFill>
                    <a:srgbClr val="FF0000"/>
                  </a:solidFill>
                  <a:latin typeface="Cambria Math" panose="02040503050406030204" pitchFamily="18" charset="0"/>
                </a:rPr>
                <a:t>𝑒𝑙</a:t>
              </a:r>
              <a:endParaRPr lang="en-US" sz="2400">
                <a:solidFill>
                  <a:srgbClr val="FF0000"/>
                </a:solidFill>
              </a:endParaRPr>
            </a:p>
          </xdr:txBody>
        </xdr:sp>
      </mc:Fallback>
    </mc:AlternateContent>
    <xdr:clientData/>
  </xdr:twoCellAnchor>
  <xdr:twoCellAnchor editAs="oneCell">
    <xdr:from>
      <xdr:col>4</xdr:col>
      <xdr:colOff>256440</xdr:colOff>
      <xdr:row>69</xdr:row>
      <xdr:rowOff>150936</xdr:rowOff>
    </xdr:from>
    <xdr:to>
      <xdr:col>9</xdr:col>
      <xdr:colOff>140555</xdr:colOff>
      <xdr:row>80</xdr:row>
      <xdr:rowOff>19050</xdr:rowOff>
    </xdr:to>
    <xdr:pic>
      <xdr:nvPicPr>
        <xdr:cNvPr id="6" name="Imag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732940" y="13343061"/>
          <a:ext cx="3322640" cy="19636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Z85"/>
  <sheetViews>
    <sheetView tabSelected="1" topLeftCell="A51" zoomScale="115" zoomScaleNormal="115" workbookViewId="0">
      <selection activeCell="J56" sqref="J56"/>
    </sheetView>
  </sheetViews>
  <sheetFormatPr baseColWidth="10" defaultColWidth="9.140625" defaultRowHeight="15" x14ac:dyDescent="0.25"/>
  <cols>
    <col min="3" max="3" width="8.28515625" bestFit="1" customWidth="1"/>
    <col min="4" max="4" width="10.5703125" bestFit="1" customWidth="1"/>
    <col min="5" max="5" width="13.5703125" bestFit="1" customWidth="1"/>
    <col min="6" max="7" width="10.28515625" bestFit="1" customWidth="1"/>
    <col min="8" max="8" width="8.28515625" customWidth="1"/>
    <col min="25" max="25" width="15.140625" bestFit="1" customWidth="1"/>
  </cols>
  <sheetData>
    <row r="2" spans="2:26" x14ac:dyDescent="0.25">
      <c r="B2" s="33" t="s">
        <v>10</v>
      </c>
      <c r="C2" s="33"/>
      <c r="D2" s="33"/>
      <c r="E2" s="33"/>
    </row>
    <row r="3" spans="2:26" x14ac:dyDescent="0.25">
      <c r="B3" s="33"/>
      <c r="C3" s="33"/>
      <c r="D3" s="33"/>
      <c r="E3" s="33"/>
    </row>
    <row r="6" spans="2:26" x14ac:dyDescent="0.25">
      <c r="B6" s="3" t="s">
        <v>1</v>
      </c>
      <c r="C6" s="3" t="s">
        <v>0</v>
      </c>
      <c r="D6" s="3" t="s">
        <v>5</v>
      </c>
      <c r="E6" s="3" t="s">
        <v>2</v>
      </c>
      <c r="Y6" s="3" t="s">
        <v>9</v>
      </c>
      <c r="Z6" s="3" t="s">
        <v>5</v>
      </c>
    </row>
    <row r="7" spans="2:26" x14ac:dyDescent="0.25">
      <c r="B7" s="4">
        <v>0</v>
      </c>
      <c r="C7" s="1">
        <v>0</v>
      </c>
      <c r="D7" s="1">
        <v>0</v>
      </c>
      <c r="E7" s="2">
        <v>0</v>
      </c>
      <c r="Y7" s="1">
        <v>0</v>
      </c>
      <c r="Z7" s="1">
        <v>0</v>
      </c>
    </row>
    <row r="8" spans="2:26" x14ac:dyDescent="0.25">
      <c r="B8" s="4">
        <v>1</v>
      </c>
      <c r="C8" s="1">
        <v>382</v>
      </c>
      <c r="D8" s="1">
        <v>0.82</v>
      </c>
      <c r="E8" s="2">
        <f t="shared" ref="E8:E19" si="0">D8/B8</f>
        <v>0.82</v>
      </c>
      <c r="Y8" s="1">
        <v>50</v>
      </c>
      <c r="Z8" s="1">
        <v>5</v>
      </c>
    </row>
    <row r="9" spans="2:26" x14ac:dyDescent="0.25">
      <c r="B9" s="4">
        <v>2</v>
      </c>
      <c r="C9" s="1">
        <v>840</v>
      </c>
      <c r="D9" s="1">
        <v>1.8</v>
      </c>
      <c r="E9" s="2">
        <f t="shared" si="0"/>
        <v>0.9</v>
      </c>
      <c r="Y9" s="1">
        <v>80</v>
      </c>
      <c r="Z9" s="1">
        <v>9</v>
      </c>
    </row>
    <row r="10" spans="2:26" x14ac:dyDescent="0.25">
      <c r="B10" s="4">
        <v>3</v>
      </c>
      <c r="C10" s="1">
        <v>1293</v>
      </c>
      <c r="D10" s="1">
        <v>2.78</v>
      </c>
      <c r="E10" s="2">
        <f t="shared" si="0"/>
        <v>0.92666666666666664</v>
      </c>
      <c r="Y10" s="1">
        <v>100</v>
      </c>
      <c r="Z10" s="1">
        <v>12</v>
      </c>
    </row>
    <row r="11" spans="2:26" x14ac:dyDescent="0.25">
      <c r="B11" s="4">
        <v>4</v>
      </c>
      <c r="C11" s="1">
        <v>1750</v>
      </c>
      <c r="D11" s="1">
        <v>3.75</v>
      </c>
      <c r="E11" s="2">
        <f t="shared" si="0"/>
        <v>0.9375</v>
      </c>
    </row>
    <row r="12" spans="2:26" x14ac:dyDescent="0.25">
      <c r="B12" s="4">
        <v>5</v>
      </c>
      <c r="C12" s="1">
        <v>2210</v>
      </c>
      <c r="D12" s="1">
        <v>4.75</v>
      </c>
      <c r="E12" s="2">
        <f t="shared" si="0"/>
        <v>0.95</v>
      </c>
    </row>
    <row r="13" spans="2:26" x14ac:dyDescent="0.25">
      <c r="B13" s="4">
        <v>6</v>
      </c>
      <c r="C13" s="1">
        <v>2667</v>
      </c>
      <c r="D13" s="1">
        <v>5.73</v>
      </c>
      <c r="E13" s="2">
        <f t="shared" si="0"/>
        <v>0.95500000000000007</v>
      </c>
    </row>
    <row r="14" spans="2:26" x14ac:dyDescent="0.25">
      <c r="B14" s="4">
        <v>7</v>
      </c>
      <c r="C14" s="1">
        <v>3124</v>
      </c>
      <c r="D14" s="1">
        <v>6.7</v>
      </c>
      <c r="E14" s="2">
        <f t="shared" si="0"/>
        <v>0.95714285714285718</v>
      </c>
    </row>
    <row r="15" spans="2:26" x14ac:dyDescent="0.25">
      <c r="B15" s="4">
        <v>8</v>
      </c>
      <c r="C15" s="1">
        <v>3584</v>
      </c>
      <c r="D15" s="1">
        <v>7.69</v>
      </c>
      <c r="E15" s="2">
        <f t="shared" si="0"/>
        <v>0.96125000000000005</v>
      </c>
    </row>
    <row r="16" spans="2:26" x14ac:dyDescent="0.25">
      <c r="B16" s="4">
        <v>9</v>
      </c>
      <c r="C16" s="1">
        <v>4044</v>
      </c>
      <c r="D16" s="1">
        <v>8.68</v>
      </c>
      <c r="E16" s="2">
        <f t="shared" si="0"/>
        <v>0.96444444444444444</v>
      </c>
    </row>
    <row r="17" spans="2:5" x14ac:dyDescent="0.25">
      <c r="B17" s="4">
        <v>10</v>
      </c>
      <c r="C17" s="1">
        <v>4494</v>
      </c>
      <c r="D17" s="1">
        <v>9.66</v>
      </c>
      <c r="E17" s="2">
        <f t="shared" si="0"/>
        <v>0.96599999999999997</v>
      </c>
    </row>
    <row r="18" spans="2:5" x14ac:dyDescent="0.25">
      <c r="B18" s="4">
        <v>11</v>
      </c>
      <c r="C18" s="1">
        <v>4954</v>
      </c>
      <c r="D18" s="1">
        <v>10.58</v>
      </c>
      <c r="E18" s="2">
        <f t="shared" si="0"/>
        <v>0.96181818181818179</v>
      </c>
    </row>
    <row r="19" spans="2:5" x14ac:dyDescent="0.25">
      <c r="B19" s="4">
        <v>12</v>
      </c>
      <c r="C19" s="1">
        <v>5406</v>
      </c>
      <c r="D19" s="1">
        <v>11.52</v>
      </c>
      <c r="E19" s="2">
        <f t="shared" si="0"/>
        <v>0.96</v>
      </c>
    </row>
    <row r="49" spans="2:9" ht="15.75" thickBot="1" x14ac:dyDescent="0.3"/>
    <row r="50" spans="2:9" x14ac:dyDescent="0.25">
      <c r="B50" s="5"/>
      <c r="C50" s="6"/>
      <c r="D50" s="6"/>
      <c r="E50" s="6"/>
      <c r="F50" s="6"/>
      <c r="G50" s="6"/>
      <c r="H50" s="6"/>
      <c r="I50" s="7"/>
    </row>
    <row r="51" spans="2:9" x14ac:dyDescent="0.25">
      <c r="B51" s="8"/>
      <c r="I51" s="9"/>
    </row>
    <row r="52" spans="2:9" x14ac:dyDescent="0.25">
      <c r="B52" s="8"/>
      <c r="C52" t="s">
        <v>6</v>
      </c>
      <c r="D52">
        <v>10.7</v>
      </c>
      <c r="E52" t="s">
        <v>7</v>
      </c>
      <c r="I52" s="9"/>
    </row>
    <row r="53" spans="2:9" ht="15.75" thickBot="1" x14ac:dyDescent="0.3">
      <c r="B53" s="8"/>
      <c r="I53" s="9"/>
    </row>
    <row r="54" spans="2:9" ht="15.75" thickBot="1" x14ac:dyDescent="0.3">
      <c r="B54" s="8"/>
      <c r="C54" s="24" t="s">
        <v>5</v>
      </c>
      <c r="D54" s="26" t="s">
        <v>0</v>
      </c>
      <c r="E54" s="24" t="s">
        <v>3</v>
      </c>
      <c r="F54" s="25" t="s">
        <v>4</v>
      </c>
      <c r="G54" s="24" t="s">
        <v>8</v>
      </c>
      <c r="H54" s="25" t="s">
        <v>4</v>
      </c>
      <c r="I54" s="9"/>
    </row>
    <row r="55" spans="2:9" x14ac:dyDescent="0.25">
      <c r="B55" s="8"/>
      <c r="C55" s="32">
        <v>0</v>
      </c>
      <c r="D55" s="28">
        <v>0</v>
      </c>
      <c r="E55" s="20">
        <f>(C55/$D$52) *1000</f>
        <v>0</v>
      </c>
      <c r="F55" s="21">
        <v>0</v>
      </c>
      <c r="G55" s="22">
        <v>0</v>
      </c>
      <c r="H55" s="23">
        <v>0</v>
      </c>
      <c r="I55" s="9"/>
    </row>
    <row r="56" spans="2:9" x14ac:dyDescent="0.25">
      <c r="B56" s="8"/>
      <c r="C56" s="27">
        <v>0.82</v>
      </c>
      <c r="D56" s="29">
        <v>382</v>
      </c>
      <c r="E56" s="17">
        <f>D56/(D85*D52)*1000</f>
        <v>76.557228150959787</v>
      </c>
      <c r="F56" s="18">
        <v>0</v>
      </c>
      <c r="G56" s="15">
        <v>0</v>
      </c>
      <c r="H56" s="13">
        <v>0.82</v>
      </c>
      <c r="I56" s="9"/>
    </row>
    <row r="57" spans="2:9" x14ac:dyDescent="0.25">
      <c r="B57" s="8"/>
      <c r="C57" s="27">
        <v>1.8</v>
      </c>
      <c r="D57" s="29">
        <v>840</v>
      </c>
      <c r="E57" s="17">
        <f>D57/($D$85*$D$52)*1000</f>
        <v>168.34573729530425</v>
      </c>
      <c r="F57" s="18">
        <v>0</v>
      </c>
      <c r="G57" s="15">
        <v>0</v>
      </c>
      <c r="H57" s="13">
        <v>1.8</v>
      </c>
      <c r="I57" s="9"/>
    </row>
    <row r="58" spans="2:9" x14ac:dyDescent="0.25">
      <c r="B58" s="8"/>
      <c r="C58" s="27">
        <v>2.78</v>
      </c>
      <c r="D58" s="29">
        <v>1293</v>
      </c>
      <c r="E58" s="17">
        <f t="shared" ref="E58:E67" si="1">D58/($D$85*$D$52)*1000</f>
        <v>259.13218847955761</v>
      </c>
      <c r="F58" s="18">
        <v>0</v>
      </c>
      <c r="G58" s="15">
        <v>0</v>
      </c>
      <c r="H58" s="13">
        <v>2.78</v>
      </c>
      <c r="I58" s="9"/>
    </row>
    <row r="59" spans="2:9" x14ac:dyDescent="0.25">
      <c r="B59" s="8"/>
      <c r="C59" s="27">
        <v>3.75</v>
      </c>
      <c r="D59" s="29">
        <v>1750</v>
      </c>
      <c r="E59" s="17">
        <f t="shared" si="1"/>
        <v>350.7202860318838</v>
      </c>
      <c r="F59" s="18">
        <v>0</v>
      </c>
      <c r="G59" s="15">
        <v>0</v>
      </c>
      <c r="H59" s="13">
        <v>3.75</v>
      </c>
      <c r="I59" s="9"/>
    </row>
    <row r="60" spans="2:9" x14ac:dyDescent="0.25">
      <c r="B60" s="8"/>
      <c r="C60" s="27">
        <v>4.75</v>
      </c>
      <c r="D60" s="29">
        <v>2210</v>
      </c>
      <c r="E60" s="17">
        <f t="shared" si="1"/>
        <v>442.90961836026474</v>
      </c>
      <c r="F60" s="18">
        <v>0</v>
      </c>
      <c r="G60" s="15">
        <v>0</v>
      </c>
      <c r="H60" s="13">
        <v>4.75</v>
      </c>
      <c r="I60" s="9"/>
    </row>
    <row r="61" spans="2:9" x14ac:dyDescent="0.25">
      <c r="B61" s="8"/>
      <c r="C61" s="27">
        <v>5.73</v>
      </c>
      <c r="D61" s="29">
        <v>2667</v>
      </c>
      <c r="E61" s="17">
        <f t="shared" si="1"/>
        <v>534.49771591259093</v>
      </c>
      <c r="F61" s="18">
        <v>0</v>
      </c>
      <c r="G61" s="15">
        <v>0</v>
      </c>
      <c r="H61" s="13">
        <v>5.73</v>
      </c>
      <c r="I61" s="9"/>
    </row>
    <row r="62" spans="2:9" x14ac:dyDescent="0.25">
      <c r="B62" s="8"/>
      <c r="C62" s="27">
        <v>6.7</v>
      </c>
      <c r="D62" s="29">
        <v>3124</v>
      </c>
      <c r="E62" s="17">
        <f t="shared" si="1"/>
        <v>626.08581346491724</v>
      </c>
      <c r="F62" s="18">
        <v>0</v>
      </c>
      <c r="G62" s="15">
        <v>0</v>
      </c>
      <c r="H62" s="13">
        <v>6.7</v>
      </c>
      <c r="I62" s="9"/>
    </row>
    <row r="63" spans="2:9" x14ac:dyDescent="0.25">
      <c r="B63" s="8"/>
      <c r="C63" s="27">
        <v>7.69</v>
      </c>
      <c r="D63" s="29">
        <v>3584</v>
      </c>
      <c r="E63" s="17">
        <f t="shared" si="1"/>
        <v>718.27514579329807</v>
      </c>
      <c r="F63" s="18">
        <v>0</v>
      </c>
      <c r="G63" s="15">
        <v>0</v>
      </c>
      <c r="H63" s="13">
        <v>7.69</v>
      </c>
      <c r="I63" s="9"/>
    </row>
    <row r="64" spans="2:9" x14ac:dyDescent="0.25">
      <c r="B64" s="8"/>
      <c r="C64" s="27">
        <v>8.68</v>
      </c>
      <c r="D64" s="29">
        <v>4044</v>
      </c>
      <c r="E64" s="17">
        <f t="shared" si="1"/>
        <v>810.46447812167901</v>
      </c>
      <c r="F64" s="18">
        <v>0</v>
      </c>
      <c r="G64" s="15">
        <v>0</v>
      </c>
      <c r="H64" s="13">
        <v>8.68</v>
      </c>
      <c r="I64" s="9"/>
    </row>
    <row r="65" spans="2:9" x14ac:dyDescent="0.25">
      <c r="B65" s="8"/>
      <c r="C65" s="27">
        <v>9.66</v>
      </c>
      <c r="D65" s="29">
        <v>4494</v>
      </c>
      <c r="E65" s="17">
        <f t="shared" si="1"/>
        <v>900.64969452987771</v>
      </c>
      <c r="F65" s="18">
        <v>0</v>
      </c>
      <c r="G65" s="15">
        <v>0</v>
      </c>
      <c r="H65" s="13">
        <v>9.66</v>
      </c>
      <c r="I65" s="9"/>
    </row>
    <row r="66" spans="2:9" x14ac:dyDescent="0.25">
      <c r="B66" s="8"/>
      <c r="C66" s="27">
        <v>10.58</v>
      </c>
      <c r="D66" s="29">
        <v>4954</v>
      </c>
      <c r="E66" s="17">
        <f t="shared" si="1"/>
        <v>992.83902685825865</v>
      </c>
      <c r="F66" s="18">
        <v>0</v>
      </c>
      <c r="G66" s="15">
        <v>0</v>
      </c>
      <c r="H66" s="13">
        <v>10.58</v>
      </c>
      <c r="I66" s="9"/>
    </row>
    <row r="67" spans="2:9" ht="15.75" thickBot="1" x14ac:dyDescent="0.3">
      <c r="B67" s="8"/>
      <c r="C67" s="30">
        <v>11.52</v>
      </c>
      <c r="D67" s="31">
        <v>5406</v>
      </c>
      <c r="E67" s="34">
        <f t="shared" si="1"/>
        <v>1083.4250664504939</v>
      </c>
      <c r="F67" s="19">
        <v>0</v>
      </c>
      <c r="G67" s="16">
        <v>0</v>
      </c>
      <c r="H67" s="14">
        <v>11.52</v>
      </c>
      <c r="I67" s="9"/>
    </row>
    <row r="68" spans="2:9" ht="15.75" thickBot="1" x14ac:dyDescent="0.3">
      <c r="B68" s="10"/>
      <c r="C68" s="11"/>
      <c r="D68" s="11"/>
      <c r="E68" s="11"/>
      <c r="F68" s="11"/>
      <c r="G68" s="11"/>
      <c r="H68" s="11"/>
      <c r="I68" s="12"/>
    </row>
    <row r="72" spans="2:9" x14ac:dyDescent="0.25">
      <c r="C72" t="s">
        <v>11</v>
      </c>
      <c r="D72">
        <f t="shared" ref="D72:D78" si="2">D56/C56</f>
        <v>465.85365853658539</v>
      </c>
    </row>
    <row r="73" spans="2:9" x14ac:dyDescent="0.25">
      <c r="C73" t="s">
        <v>11</v>
      </c>
      <c r="D73">
        <f t="shared" si="2"/>
        <v>466.66666666666663</v>
      </c>
    </row>
    <row r="74" spans="2:9" x14ac:dyDescent="0.25">
      <c r="C74" t="s">
        <v>11</v>
      </c>
      <c r="D74">
        <f t="shared" si="2"/>
        <v>465.10791366906477</v>
      </c>
    </row>
    <row r="75" spans="2:9" x14ac:dyDescent="0.25">
      <c r="C75" t="s">
        <v>11</v>
      </c>
      <c r="D75">
        <f t="shared" si="2"/>
        <v>466.66666666666669</v>
      </c>
    </row>
    <row r="76" spans="2:9" x14ac:dyDescent="0.25">
      <c r="C76" t="s">
        <v>11</v>
      </c>
      <c r="D76">
        <f t="shared" si="2"/>
        <v>465.26315789473682</v>
      </c>
    </row>
    <row r="77" spans="2:9" x14ac:dyDescent="0.25">
      <c r="C77" t="s">
        <v>11</v>
      </c>
      <c r="D77">
        <f t="shared" si="2"/>
        <v>465.44502617801044</v>
      </c>
    </row>
    <row r="78" spans="2:9" x14ac:dyDescent="0.25">
      <c r="C78" t="s">
        <v>11</v>
      </c>
      <c r="D78">
        <f t="shared" si="2"/>
        <v>466.26865671641792</v>
      </c>
    </row>
    <row r="79" spans="2:9" x14ac:dyDescent="0.25">
      <c r="C79" t="s">
        <v>11</v>
      </c>
      <c r="D79">
        <f>D63/C63</f>
        <v>466.0598179453836</v>
      </c>
    </row>
    <row r="80" spans="2:9" x14ac:dyDescent="0.25">
      <c r="C80" t="s">
        <v>11</v>
      </c>
      <c r="D80">
        <f t="shared" ref="D80:D83" si="3">D64/C64</f>
        <v>465.89861751152074</v>
      </c>
    </row>
    <row r="81" spans="3:4" x14ac:dyDescent="0.25">
      <c r="C81" t="s">
        <v>11</v>
      </c>
      <c r="D81">
        <f t="shared" si="3"/>
        <v>465.21739130434781</v>
      </c>
    </row>
    <row r="82" spans="3:4" x14ac:dyDescent="0.25">
      <c r="C82" t="s">
        <v>11</v>
      </c>
      <c r="D82">
        <f t="shared" si="3"/>
        <v>468.24196597353495</v>
      </c>
    </row>
    <row r="83" spans="3:4" x14ac:dyDescent="0.25">
      <c r="C83" t="s">
        <v>11</v>
      </c>
      <c r="D83">
        <f t="shared" si="3"/>
        <v>469.27083333333337</v>
      </c>
    </row>
    <row r="85" spans="3:4" x14ac:dyDescent="0.25">
      <c r="C85" t="s">
        <v>12</v>
      </c>
      <c r="D85">
        <f xml:space="preserve"> AVERAGE(D72:D83)</f>
        <v>466.33003103302241</v>
      </c>
    </row>
  </sheetData>
  <mergeCells count="1">
    <mergeCell ref="B2:E3"/>
  </mergeCells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Meven Ricchieri</dc:creator>
  <cp:lastModifiedBy>Meven Ricchieri</cp:lastModifiedBy>
  <cp:lastPrinted>2023-01-04T14:17:31Z</cp:lastPrinted>
  <dcterms:created xsi:type="dcterms:W3CDTF">2022-12-26T15:52:20Z</dcterms:created>
  <dcterms:modified xsi:type="dcterms:W3CDTF">2023-02-01T10:50:14Z</dcterms:modified>
</cp:coreProperties>
</file>