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105" documentId="13_ncr:1_{4D798623-4A28-42C6-9D5C-97D18ADE5574}" xr6:coauthVersionLast="47" xr6:coauthVersionMax="47" xr10:uidLastSave="{E0CCD1CA-B6C5-4760-A3E4-056CBE40B3B8}"/>
  <bookViews>
    <workbookView xWindow="-120" yWindow="-120" windowWidth="29040" windowHeight="1572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13" i="3"/>
  <c r="D9" i="3"/>
  <c r="D7" i="3"/>
  <c r="D3" i="3"/>
  <c r="D13" i="1"/>
  <c r="D2" i="1"/>
  <c r="D6" i="1"/>
  <c r="D8" i="1"/>
  <c r="D12" i="1"/>
</calcChain>
</file>

<file path=xl/sharedStrings.xml><?xml version="1.0" encoding="utf-8"?>
<sst xmlns="http://schemas.openxmlformats.org/spreadsheetml/2006/main" count="184" uniqueCount="96">
  <si>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</si>
  <si>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</si>
  <si>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</si>
  <si>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</si>
  <si>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</si>
  <si>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</si>
  <si>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</si>
  <si>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</si>
  <si>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</si>
  <si>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</si>
  <si>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</si>
  <si>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</si>
  <si>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</si>
  <si>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</si>
  <si>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</si>
  <si>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</si>
  <si>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</si>
  <si>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</si>
  <si>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</si>
  <si>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Green Energy SME Development Project</t>
  </si>
  <si>
    <t>https://open.undp.org/projects/00097769</t>
  </si>
  <si>
    <t>Policy or Regulatory Framework</t>
  </si>
  <si>
    <t>Status of by-laws enabling implementation of the Energy Efficiency Law</t>
  </si>
  <si>
    <t xml:space="preserve">Target: Final version adopted </t>
  </si>
  <si>
    <t>GEF</t>
  </si>
  <si>
    <t>VF</t>
  </si>
  <si>
    <t>Accelerating just energy transition</t>
  </si>
  <si>
    <t>Energy Efficiency</t>
  </si>
  <si>
    <t>Legal Framework</t>
  </si>
  <si>
    <t>Capacity Training</t>
  </si>
  <si>
    <t xml:space="preserve">Number of officials trained (including number of women) </t>
  </si>
  <si>
    <t>Status of by-laws, providing financial incentives and support mechanisms for green energy investment</t>
  </si>
  <si>
    <t xml:space="preserve">Target: 2.0 MW. Final version of a by-law providing a financial support mechanism for green energy investment approved </t>
  </si>
  <si>
    <t xml:space="preserve">Status of system of compliance checks and enforcement of performance standard for selected EE/RE products </t>
  </si>
  <si>
    <t>Target: Final version approved by decision-makers</t>
  </si>
  <si>
    <t xml:space="preserve">Number and volume (US$) of green loans approved for SWH and other targeted EE/RE products (including those for women-led SMEs) </t>
  </si>
  <si>
    <t>Target: 2,000 loans/US$ 2,600,000 (at least 100 loans to women-led SMEs)</t>
  </si>
  <si>
    <t>Electricity Access</t>
  </si>
  <si>
    <t xml:space="preserve">Number of beneficiaries using RE (including number of women) </t>
  </si>
  <si>
    <t>Energy (MW added)</t>
  </si>
  <si>
    <t xml:space="preserve">Installed new RE-power generation capacity, MW </t>
  </si>
  <si>
    <t>Renewable Energy</t>
  </si>
  <si>
    <t>Medium Enterprises</t>
  </si>
  <si>
    <t xml:space="preserve">Number of SWH systems facilitated by the project (in tourism facilities) </t>
  </si>
  <si>
    <t xml:space="preserve">Number of people with improved access to energy (including percentage of women) </t>
  </si>
  <si>
    <t>Target: 60% women out of 17867 people</t>
  </si>
  <si>
    <t>Campaign Participant</t>
  </si>
  <si>
    <t xml:space="preserve">Number of people accessed by marketing and awareness raising campaign (including percentage of women) </t>
  </si>
  <si>
    <t>Beneficiary category: Marketing and Awareness Raising Campaign 
Target: 60% women out of 3000000 people</t>
  </si>
  <si>
    <t>Other Energy Services</t>
  </si>
  <si>
    <t xml:space="preserve">Number of organizations receiving results of project, including GHG emissions and socio-economic benefits (targeted number to be established during project inception) </t>
  </si>
  <si>
    <t>Beneficiary category: Knowledge sharing 
Target: 100% of identified participating stakeholder organizations
Budget for this line: Includes OPEX</t>
  </si>
  <si>
    <t>https://open.undp.org/projects/00097770</t>
  </si>
  <si>
    <t>50 (15)</t>
  </si>
  <si>
    <t>https://open.undp.org/projects/00097771</t>
  </si>
  <si>
    <t>https://open.undp.org/projects/00097772</t>
  </si>
  <si>
    <t>https://open.undp.org/projects/00097773</t>
  </si>
  <si>
    <t>https://open.undp.org/projects/00097774</t>
  </si>
  <si>
    <t>16000 (10000)</t>
  </si>
  <si>
    <t>https://open.undp.org/projects/00097775</t>
  </si>
  <si>
    <t>https://open.undp.org/projects/00097776</t>
  </si>
  <si>
    <t>https://open.undp.org/projects/00097777</t>
  </si>
  <si>
    <t>17867 (60%)</t>
  </si>
  <si>
    <t>https://open.undp.org/projects/00097778</t>
  </si>
  <si>
    <t>Other</t>
  </si>
  <si>
    <t>3000000 (60%)</t>
  </si>
  <si>
    <t>https://open.undp.org/projects/00097779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</si>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</sst>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Helvetica Neue"/>
      <charset val="1"/>
    </font>
  </fonts>
  <fills count="9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1" applyFont="1" applyAlignment="1">
      <alignment vertical="top" wrapText="1"/>
    </xf>
    <xf numFmtId="0" fontId="3" fillId="0" borderId="0" xfId="2" applyAlignment="1">
      <alignment vertical="top" wrapText="1"/>
    </xf>
    <xf numFmtId="164" fontId="0" fillId="0" borderId="0" xfId="0" applyNumberForma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8" borderId="0" xfId="0" applyFill="1" applyAlignment="1">
      <alignment vertical="top" wrapText="1"/>
    </xf>
    <xf numFmtId="0" fontId="0" fillId="8" borderId="0" xfId="0" applyFill="1" applyAlignment="1">
      <alignment horizontal="right" vertical="top" wrapText="1"/>
    </xf>
    <xf numFmtId="9" fontId="0" fillId="8" borderId="0" xfId="0" applyNumberFormat="1" applyFill="1" applyAlignment="1">
      <alignment horizontal="right" vertical="top" wrapText="1"/>
    </xf>
    <xf numFmtId="165" fontId="0" fillId="0" borderId="0" xfId="0" applyNumberFormat="1" applyAlignment="1">
      <alignment vertical="top" wrapTex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3" fillId="0" borderId="2" xfId="2" applyBorder="1" applyAlignment="1">
      <alignment vertical="center" wrapText="1"/>
    </xf>
    <xf numFmtId="164" fontId="0" fillId="0" borderId="2" xfId="1" applyFont="1" applyBorder="1" applyAlignment="1">
      <alignment vertical="center" wrapText="1"/>
    </xf>
    <xf numFmtId="0" fontId="0" fillId="8" borderId="2" xfId="0" applyFill="1" applyBorder="1" applyAlignment="1">
      <alignment vertical="center" wrapText="1"/>
    </xf>
    <xf numFmtId="0" fontId="0" fillId="8" borderId="2" xfId="0" applyFill="1" applyBorder="1" applyAlignment="1">
      <alignment horizontal="right" vertical="center" wrapText="1"/>
    </xf>
    <xf numFmtId="0" fontId="0" fillId="8" borderId="9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9" fontId="0" fillId="0" borderId="10" xfId="0" applyNumberFormat="1" applyBorder="1" applyAlignment="1">
      <alignment vertical="center" wrapText="1"/>
    </xf>
    <xf numFmtId="10" fontId="0" fillId="0" borderId="10" xfId="0" applyNumberFormat="1" applyBorder="1" applyAlignment="1">
      <alignment vertical="center" wrapText="1"/>
    </xf>
    <xf numFmtId="9" fontId="0" fillId="8" borderId="2" xfId="0" applyNumberForma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1" applyFon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undp.org/projects/000977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.undp.org/projects/00097769" TargetMode="External"/><Relationship Id="rId1" Type="http://schemas.openxmlformats.org/officeDocument/2006/relationships/hyperlink" Target="https://open.undp.org/projects/000977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00DB-FA14-4D99-97C9-D812FBCEF4A4}">
  <dimension ref="A1:S23"/>
  <sheetViews>
    <sheetView tabSelected="1" zoomScale="85" zoomScaleNormal="85" workbookViewId="0">
      <selection activeCell="E2" sqref="E2"/>
    </sheetView>
  </sheetViews>
  <sheetFormatPr defaultRowHeight="15"/>
  <cols>
    <col min="1" max="1" width="9.140625" style="37"/>
    <col min="2" max="2" width="20.7109375" style="37" customWidth="1"/>
    <col min="3" max="3" width="22.28515625" style="37" customWidth="1"/>
    <col min="4" max="4" width="13.28515625" style="37" bestFit="1" customWidth="1"/>
    <col min="5" max="5" width="21.85546875" style="37" customWidth="1"/>
    <col min="6" max="6" width="45.28515625" style="37" customWidth="1"/>
    <col min="7" max="7" width="12.28515625" style="37" customWidth="1"/>
    <col min="8" max="8" width="15.140625" style="37" customWidth="1"/>
    <col min="9" max="9" width="47.42578125" style="37" customWidth="1"/>
    <col min="10" max="10" width="9.140625" style="37"/>
    <col min="11" max="11" width="10.140625" style="37" customWidth="1"/>
    <col min="12" max="12" width="9.140625" style="37"/>
    <col min="13" max="13" width="53.85546875" style="33" customWidth="1"/>
    <col min="14" max="14" width="9.140625" style="33"/>
    <col min="15" max="15" width="13.5703125" style="33" customWidth="1"/>
    <col min="16" max="16" width="12.28515625" style="33" customWidth="1"/>
    <col min="17" max="17" width="9.140625" style="33"/>
    <col min="18" max="18" width="12.7109375" style="33" customWidth="1"/>
    <col min="19" max="19" width="13.85546875" style="33" customWidth="1"/>
    <col min="20" max="16384" width="9.140625" style="3"/>
  </cols>
  <sheetData>
    <row r="1" spans="1:19" ht="30.7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9</v>
      </c>
      <c r="K1" s="24" t="s">
        <v>10</v>
      </c>
      <c r="L1" s="25" t="s">
        <v>11</v>
      </c>
      <c r="M1" s="24" t="s">
        <v>12</v>
      </c>
      <c r="N1" s="24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</row>
    <row r="2" spans="1:19" ht="30.75">
      <c r="A2" s="15">
        <v>5476</v>
      </c>
      <c r="B2" s="15" t="s">
        <v>19</v>
      </c>
      <c r="C2" s="27" t="s">
        <v>20</v>
      </c>
      <c r="D2" s="6">
        <f>SUM(D3:D13)</f>
        <v>2819963</v>
      </c>
      <c r="E2" s="22"/>
      <c r="F2" s="22"/>
      <c r="G2" s="22"/>
      <c r="H2" s="22"/>
      <c r="I2" s="45"/>
      <c r="J2" s="23"/>
      <c r="K2" s="46"/>
      <c r="L2" s="25"/>
      <c r="M2" s="24"/>
      <c r="N2" s="24"/>
      <c r="O2" s="26"/>
      <c r="P2" s="26"/>
      <c r="Q2" s="26"/>
      <c r="R2" s="26"/>
      <c r="S2" s="26"/>
    </row>
    <row r="3" spans="1:19" ht="45.75">
      <c r="A3" s="3"/>
      <c r="B3" s="3"/>
      <c r="C3" s="3"/>
      <c r="D3" s="28">
        <f>386750+104990.75</f>
        <v>491740.75</v>
      </c>
      <c r="E3" s="29" t="s">
        <v>21</v>
      </c>
      <c r="F3" s="29" t="s">
        <v>22</v>
      </c>
      <c r="G3" s="30">
        <v>0</v>
      </c>
      <c r="H3" s="30">
        <v>1</v>
      </c>
      <c r="I3" s="31" t="s">
        <v>23</v>
      </c>
      <c r="J3" s="15" t="s">
        <v>24</v>
      </c>
      <c r="K3" s="32"/>
      <c r="L3" s="18" t="s">
        <v>25</v>
      </c>
      <c r="O3" s="33" t="s">
        <v>26</v>
      </c>
      <c r="P3" s="33" t="s">
        <v>27</v>
      </c>
      <c r="R3" s="33" t="s">
        <v>28</v>
      </c>
      <c r="S3" s="33" t="s">
        <v>27</v>
      </c>
    </row>
    <row r="4" spans="1:19" ht="30.75">
      <c r="A4" s="16"/>
      <c r="B4" s="16"/>
      <c r="C4" s="27"/>
      <c r="D4" s="28"/>
      <c r="E4" s="29" t="s">
        <v>29</v>
      </c>
      <c r="F4" s="29" t="s">
        <v>30</v>
      </c>
      <c r="G4" s="30">
        <v>0</v>
      </c>
      <c r="H4" s="30">
        <v>50</v>
      </c>
      <c r="I4" s="31"/>
      <c r="J4" s="16"/>
      <c r="K4" s="34">
        <v>0.3</v>
      </c>
      <c r="L4" s="19"/>
    </row>
    <row r="5" spans="1:19" ht="45.75">
      <c r="A5" s="16"/>
      <c r="B5" s="16"/>
      <c r="C5" s="27"/>
      <c r="D5" s="28"/>
      <c r="E5" s="29" t="s">
        <v>21</v>
      </c>
      <c r="F5" s="29" t="s">
        <v>31</v>
      </c>
      <c r="G5" s="30">
        <v>0</v>
      </c>
      <c r="H5" s="30">
        <v>1</v>
      </c>
      <c r="I5" s="31" t="s">
        <v>32</v>
      </c>
      <c r="J5" s="16"/>
      <c r="K5" s="32"/>
      <c r="L5" s="19"/>
      <c r="O5" s="33" t="s">
        <v>26</v>
      </c>
      <c r="P5" s="33" t="s">
        <v>27</v>
      </c>
      <c r="R5" s="33" t="s">
        <v>28</v>
      </c>
      <c r="S5" s="33" t="s">
        <v>27</v>
      </c>
    </row>
    <row r="6" spans="1:19" ht="45.75">
      <c r="A6" s="16"/>
      <c r="B6" s="16"/>
      <c r="C6" s="27"/>
      <c r="D6" s="28"/>
      <c r="E6" s="29" t="s">
        <v>21</v>
      </c>
      <c r="F6" s="29" t="s">
        <v>33</v>
      </c>
      <c r="G6" s="30">
        <v>0</v>
      </c>
      <c r="H6" s="30">
        <v>1</v>
      </c>
      <c r="I6" s="31" t="s">
        <v>34</v>
      </c>
      <c r="J6" s="16"/>
      <c r="K6" s="32"/>
      <c r="L6" s="19"/>
      <c r="O6" s="33" t="s">
        <v>26</v>
      </c>
      <c r="P6" s="33" t="s">
        <v>27</v>
      </c>
      <c r="R6" s="33" t="s">
        <v>28</v>
      </c>
      <c r="S6" s="33" t="s">
        <v>27</v>
      </c>
    </row>
    <row r="7" spans="1:19" ht="45.75">
      <c r="A7" s="16"/>
      <c r="B7" s="16"/>
      <c r="C7" s="27"/>
      <c r="D7" s="28">
        <f>130410+535090+104990.75</f>
        <v>770490.75</v>
      </c>
      <c r="E7" s="29" t="s">
        <v>21</v>
      </c>
      <c r="F7" s="29" t="s">
        <v>35</v>
      </c>
      <c r="G7" s="30">
        <v>0</v>
      </c>
      <c r="H7" s="30">
        <v>2000</v>
      </c>
      <c r="I7" s="31" t="s">
        <v>36</v>
      </c>
      <c r="J7" s="16"/>
      <c r="K7" s="32"/>
      <c r="L7" s="19"/>
      <c r="O7" s="33" t="s">
        <v>26</v>
      </c>
      <c r="P7" s="33" t="s">
        <v>27</v>
      </c>
      <c r="R7" s="33" t="s">
        <v>28</v>
      </c>
      <c r="S7" s="33" t="s">
        <v>27</v>
      </c>
    </row>
    <row r="8" spans="1:19" ht="45.75">
      <c r="A8" s="16"/>
      <c r="B8" s="16"/>
      <c r="C8" s="27"/>
      <c r="D8" s="28"/>
      <c r="E8" s="29" t="s">
        <v>37</v>
      </c>
      <c r="F8" s="29" t="s">
        <v>38</v>
      </c>
      <c r="G8" s="30">
        <v>0</v>
      </c>
      <c r="H8" s="30">
        <v>16000</v>
      </c>
      <c r="I8" s="31"/>
      <c r="J8" s="16"/>
      <c r="K8" s="35">
        <v>0.625</v>
      </c>
      <c r="L8" s="19"/>
      <c r="O8" s="33" t="s">
        <v>26</v>
      </c>
      <c r="P8" s="33" t="s">
        <v>37</v>
      </c>
    </row>
    <row r="9" spans="1:19" ht="45.75">
      <c r="A9" s="16"/>
      <c r="B9" s="16"/>
      <c r="C9" s="27"/>
      <c r="D9" s="28">
        <f>1207750+104990.75</f>
        <v>1312740.75</v>
      </c>
      <c r="E9" s="29" t="s">
        <v>39</v>
      </c>
      <c r="F9" s="29" t="s">
        <v>40</v>
      </c>
      <c r="G9" s="30">
        <v>0</v>
      </c>
      <c r="H9" s="30">
        <v>0.75</v>
      </c>
      <c r="I9" s="31"/>
      <c r="J9" s="16"/>
      <c r="K9" s="32"/>
      <c r="L9" s="19"/>
      <c r="O9" s="33" t="s">
        <v>26</v>
      </c>
      <c r="P9" s="33" t="s">
        <v>41</v>
      </c>
    </row>
    <row r="10" spans="1:19" ht="45.75">
      <c r="A10" s="16"/>
      <c r="B10" s="16"/>
      <c r="C10" s="27"/>
      <c r="D10" s="28"/>
      <c r="E10" s="29" t="s">
        <v>42</v>
      </c>
      <c r="F10" s="29" t="s">
        <v>43</v>
      </c>
      <c r="G10" s="30">
        <v>0</v>
      </c>
      <c r="H10" s="30">
        <v>100</v>
      </c>
      <c r="I10" s="31"/>
      <c r="J10" s="16"/>
      <c r="K10" s="32"/>
      <c r="L10" s="19"/>
      <c r="M10" s="21"/>
      <c r="O10" s="33" t="s">
        <v>26</v>
      </c>
      <c r="P10" s="33" t="s">
        <v>37</v>
      </c>
    </row>
    <row r="11" spans="1:19" ht="45.75">
      <c r="A11" s="16"/>
      <c r="B11" s="16"/>
      <c r="C11" s="27"/>
      <c r="D11" s="28"/>
      <c r="E11" s="29" t="s">
        <v>37</v>
      </c>
      <c r="F11" s="29" t="s">
        <v>44</v>
      </c>
      <c r="G11" s="30">
        <v>0</v>
      </c>
      <c r="H11" s="30">
        <v>17867</v>
      </c>
      <c r="I11" s="31" t="s">
        <v>45</v>
      </c>
      <c r="J11" s="16"/>
      <c r="K11" s="34">
        <v>0.6</v>
      </c>
      <c r="L11" s="19"/>
      <c r="O11" s="33" t="s">
        <v>26</v>
      </c>
      <c r="P11" s="33" t="s">
        <v>37</v>
      </c>
    </row>
    <row r="12" spans="1:19" ht="45.75">
      <c r="A12" s="16"/>
      <c r="B12" s="16"/>
      <c r="C12" s="27"/>
      <c r="D12" s="28"/>
      <c r="E12" s="29" t="s">
        <v>46</v>
      </c>
      <c r="F12" s="29" t="s">
        <v>47</v>
      </c>
      <c r="G12" s="30">
        <v>0</v>
      </c>
      <c r="H12" s="30">
        <v>3000000</v>
      </c>
      <c r="I12" s="31" t="s">
        <v>48</v>
      </c>
      <c r="J12" s="16"/>
      <c r="K12" s="34">
        <v>0.6</v>
      </c>
      <c r="L12" s="19"/>
      <c r="O12" s="33" t="s">
        <v>26</v>
      </c>
      <c r="P12" s="33" t="s">
        <v>27</v>
      </c>
    </row>
    <row r="13" spans="1:19" ht="60.75">
      <c r="A13" s="17"/>
      <c r="B13" s="17"/>
      <c r="C13" s="27"/>
      <c r="D13" s="28">
        <f>140000+104990.75</f>
        <v>244990.75</v>
      </c>
      <c r="E13" s="29" t="s">
        <v>49</v>
      </c>
      <c r="F13" s="29" t="s">
        <v>50</v>
      </c>
      <c r="G13" s="30">
        <v>0</v>
      </c>
      <c r="H13" s="36"/>
      <c r="I13" s="31" t="s">
        <v>51</v>
      </c>
      <c r="J13" s="17"/>
      <c r="K13" s="32"/>
      <c r="L13" s="20"/>
      <c r="M13" s="21"/>
      <c r="O13" s="33" t="s">
        <v>26</v>
      </c>
      <c r="P13" s="33" t="s">
        <v>37</v>
      </c>
    </row>
    <row r="14" spans="1:19">
      <c r="D14" s="38"/>
    </row>
    <row r="17" spans="4:4">
      <c r="D17" s="39"/>
    </row>
    <row r="23" spans="4:4">
      <c r="D23" s="40"/>
    </row>
  </sheetData>
  <phoneticPr fontId="4" type="noConversion"/>
  <dataValidations count="5">
    <dataValidation type="list" allowBlank="1" showInputMessage="1" showErrorMessage="1" sqref="O3:O13" xr:uid="{C97CD822-1EF8-494F-AE7E-632A70A49200}">
      <formula1>"Accelerating just energy transition, Close the gap on energy access, Scale up energy finance"</formula1>
    </dataValidation>
    <dataValidation type="list" allowBlank="1" showInputMessage="1" showErrorMessage="1" sqref="P3:P13" xr:uid="{2B4404E3-F9B0-45C8-89E8-867976A3079F}">
      <formula1>"Electricity Access, Energy Efficiency, Clean Cooking, Renewable Energy"</formula1>
    </dataValidation>
    <dataValidation type="list" allowBlank="1" showInputMessage="1" showErrorMessage="1" sqref="Q3:Q13" xr:uid="{6064E3B9-EE0D-4E1D-B180-76D1CF743298}">
      <formula1>"AMP, PUDC, Solar4Health, Action Opportunities, Italy UNDP Energy Partnership"</formula1>
    </dataValidation>
    <dataValidation type="list" allowBlank="1" showInputMessage="1" showErrorMessage="1" sqref="R3:R13" xr:uid="{D01817DA-E906-464D-B4D9-01FC52C02F03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3:S13" xr:uid="{14444775-60E4-426C-AD07-19A693D2731D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4A6A4467-0422-4AB4-A603-5D4F24A751F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158108-9601-44CA-944F-BD0B26B7AD50}">
          <x14:formula1>
            <xm:f>'Beneficiary Categories'!$B$2:$B$16</xm:f>
          </x14:formula1>
          <xm:sqref>E3:E13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zoomScale="85" zoomScaleNormal="85" workbookViewId="0">
      <selection activeCell="J1" sqref="J1"/>
    </sheetView>
  </sheetViews>
  <sheetFormatPr defaultRowHeight="15"/>
  <cols>
    <col min="1" max="1" width="9.140625" style="3"/>
    <col min="2" max="2" width="20.7109375" style="3" customWidth="1"/>
    <col min="3" max="3" width="22.28515625" style="3" customWidth="1"/>
    <col min="4" max="4" width="13.28515625" style="3" bestFit="1" customWidth="1"/>
    <col min="5" max="5" width="21.85546875" style="3" customWidth="1"/>
    <col min="6" max="6" width="45.28515625" style="3" customWidth="1"/>
    <col min="7" max="7" width="12.28515625" style="3" customWidth="1"/>
    <col min="8" max="8" width="15.140625" style="3" customWidth="1"/>
    <col min="9" max="9" width="47.42578125" style="3" customWidth="1"/>
    <col min="10" max="16384" width="9.140625" style="3"/>
  </cols>
  <sheetData>
    <row r="1" spans="1:10" ht="30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4" t="s">
        <v>9</v>
      </c>
    </row>
    <row r="2" spans="1:10" ht="30">
      <c r="A2" s="7">
        <v>5476</v>
      </c>
      <c r="B2" s="3" t="s">
        <v>19</v>
      </c>
      <c r="C2" s="5" t="s">
        <v>20</v>
      </c>
      <c r="D2" s="4">
        <f>386750+104990.75</f>
        <v>491740.75</v>
      </c>
      <c r="E2" s="8" t="s">
        <v>21</v>
      </c>
      <c r="F2" s="8" t="s">
        <v>22</v>
      </c>
      <c r="G2" s="9">
        <v>0</v>
      </c>
      <c r="H2" s="9">
        <v>1</v>
      </c>
      <c r="I2" s="8" t="s">
        <v>23</v>
      </c>
    </row>
    <row r="3" spans="1:10" ht="30">
      <c r="A3" s="7">
        <v>5476</v>
      </c>
      <c r="B3" s="3" t="s">
        <v>19</v>
      </c>
      <c r="C3" s="5" t="s">
        <v>52</v>
      </c>
      <c r="D3" s="4"/>
      <c r="E3" s="8" t="s">
        <v>21</v>
      </c>
      <c r="F3" s="8" t="s">
        <v>30</v>
      </c>
      <c r="G3" s="9">
        <v>0</v>
      </c>
      <c r="H3" s="9" t="s">
        <v>53</v>
      </c>
      <c r="I3" s="8"/>
    </row>
    <row r="4" spans="1:10" ht="45">
      <c r="A4" s="7">
        <v>5476</v>
      </c>
      <c r="B4" s="3" t="s">
        <v>19</v>
      </c>
      <c r="C4" s="5" t="s">
        <v>54</v>
      </c>
      <c r="D4" s="4"/>
      <c r="E4" s="8" t="s">
        <v>21</v>
      </c>
      <c r="F4" s="8" t="s">
        <v>31</v>
      </c>
      <c r="G4" s="9">
        <v>0</v>
      </c>
      <c r="H4" s="9">
        <v>1</v>
      </c>
      <c r="I4" s="8" t="s">
        <v>32</v>
      </c>
    </row>
    <row r="5" spans="1:10" ht="45">
      <c r="A5" s="7">
        <v>5476</v>
      </c>
      <c r="B5" s="3" t="s">
        <v>19</v>
      </c>
      <c r="C5" s="5" t="s">
        <v>55</v>
      </c>
      <c r="D5" s="4"/>
      <c r="E5" s="8" t="s">
        <v>21</v>
      </c>
      <c r="F5" s="8" t="s">
        <v>33</v>
      </c>
      <c r="G5" s="9">
        <v>0</v>
      </c>
      <c r="H5" s="9">
        <v>1</v>
      </c>
      <c r="I5" s="8" t="s">
        <v>34</v>
      </c>
    </row>
    <row r="6" spans="1:10" ht="45">
      <c r="A6" s="7">
        <v>5476</v>
      </c>
      <c r="B6" s="3" t="s">
        <v>19</v>
      </c>
      <c r="C6" s="5" t="s">
        <v>56</v>
      </c>
      <c r="D6" s="4">
        <f>130410+535090+104990.75</f>
        <v>770490.75</v>
      </c>
      <c r="E6" s="8" t="s">
        <v>39</v>
      </c>
      <c r="F6" s="8" t="s">
        <v>35</v>
      </c>
      <c r="G6" s="9">
        <v>0</v>
      </c>
      <c r="H6" s="9">
        <v>2000</v>
      </c>
      <c r="I6" s="8" t="s">
        <v>36</v>
      </c>
    </row>
    <row r="7" spans="1:10" ht="30">
      <c r="A7" s="7">
        <v>5476</v>
      </c>
      <c r="B7" s="3" t="s">
        <v>19</v>
      </c>
      <c r="C7" s="5" t="s">
        <v>57</v>
      </c>
      <c r="D7" s="4"/>
      <c r="E7" s="8" t="s">
        <v>39</v>
      </c>
      <c r="F7" s="8" t="s">
        <v>38</v>
      </c>
      <c r="G7" s="9">
        <v>0</v>
      </c>
      <c r="H7" s="9" t="s">
        <v>58</v>
      </c>
      <c r="I7" s="8"/>
    </row>
    <row r="8" spans="1:10" ht="30">
      <c r="A8" s="7">
        <v>5476</v>
      </c>
      <c r="B8" s="3" t="s">
        <v>19</v>
      </c>
      <c r="C8" s="5" t="s">
        <v>59</v>
      </c>
      <c r="D8" s="4">
        <f>1207750+104990.75</f>
        <v>1312740.75</v>
      </c>
      <c r="E8" s="8" t="s">
        <v>39</v>
      </c>
      <c r="F8" s="8" t="s">
        <v>40</v>
      </c>
      <c r="G8" s="9">
        <v>0</v>
      </c>
      <c r="H8" s="9">
        <v>0.75</v>
      </c>
      <c r="I8" s="8"/>
    </row>
    <row r="9" spans="1:10" ht="30">
      <c r="A9" s="7">
        <v>5476</v>
      </c>
      <c r="B9" s="3" t="s">
        <v>19</v>
      </c>
      <c r="C9" s="5" t="s">
        <v>60</v>
      </c>
      <c r="D9" s="4"/>
      <c r="E9" s="8" t="s">
        <v>39</v>
      </c>
      <c r="F9" s="8" t="s">
        <v>43</v>
      </c>
      <c r="G9" s="9">
        <v>0</v>
      </c>
      <c r="H9" s="9">
        <v>100</v>
      </c>
      <c r="I9" s="8"/>
    </row>
    <row r="10" spans="1:10" ht="30">
      <c r="A10" s="7">
        <v>5476</v>
      </c>
      <c r="B10" s="3" t="s">
        <v>19</v>
      </c>
      <c r="C10" s="5" t="s">
        <v>61</v>
      </c>
      <c r="D10" s="4"/>
      <c r="E10" s="8" t="s">
        <v>39</v>
      </c>
      <c r="F10" s="8" t="s">
        <v>44</v>
      </c>
      <c r="G10" s="9">
        <v>0</v>
      </c>
      <c r="H10" s="9" t="s">
        <v>62</v>
      </c>
      <c r="I10" s="8" t="s">
        <v>45</v>
      </c>
    </row>
    <row r="11" spans="1:10" ht="45">
      <c r="A11" s="7">
        <v>5476</v>
      </c>
      <c r="B11" s="3" t="s">
        <v>19</v>
      </c>
      <c r="C11" s="5" t="s">
        <v>63</v>
      </c>
      <c r="D11" s="4"/>
      <c r="E11" s="8" t="s">
        <v>64</v>
      </c>
      <c r="F11" s="8" t="s">
        <v>47</v>
      </c>
      <c r="G11" s="9">
        <v>0</v>
      </c>
      <c r="H11" s="9" t="s">
        <v>65</v>
      </c>
      <c r="I11" s="8" t="s">
        <v>48</v>
      </c>
    </row>
    <row r="12" spans="1:10" ht="60">
      <c r="A12" s="7">
        <v>5476</v>
      </c>
      <c r="B12" s="3" t="s">
        <v>19</v>
      </c>
      <c r="C12" s="5" t="s">
        <v>66</v>
      </c>
      <c r="D12" s="4">
        <f>140000+104990.75</f>
        <v>244990.75</v>
      </c>
      <c r="E12" s="8" t="s">
        <v>64</v>
      </c>
      <c r="F12" s="8" t="s">
        <v>50</v>
      </c>
      <c r="G12" s="9">
        <v>0</v>
      </c>
      <c r="H12" s="10">
        <v>1</v>
      </c>
      <c r="I12" s="8" t="s">
        <v>51</v>
      </c>
    </row>
    <row r="13" spans="1:10">
      <c r="D13" s="6">
        <f>SUM(D2:D12)</f>
        <v>2819963</v>
      </c>
    </row>
    <row r="16" spans="1:10">
      <c r="D16" s="4"/>
    </row>
    <row r="22" spans="4:4">
      <c r="D22" s="11"/>
    </row>
  </sheetData>
  <phoneticPr fontId="4" type="noConversion"/>
  <hyperlinks>
    <hyperlink ref="C2" r:id="rId1" xr:uid="{84BE9C6B-0CD4-477F-B7F4-99F4EF73B892}"/>
    <hyperlink ref="C3:C12" r:id="rId2" display="https://open.undp.org/projects/00097769" xr:uid="{02E48107-95F3-4086-AD03-1682D91F232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16" sqref="B16"/>
    </sheetView>
  </sheetViews>
  <sheetFormatPr defaultRowHeight="15"/>
  <cols>
    <col min="1" max="3" width="52.7109375" customWidth="1"/>
  </cols>
  <sheetData>
    <row r="1" spans="1:3">
      <c r="A1" s="1" t="s">
        <v>67</v>
      </c>
      <c r="B1" s="1" t="s">
        <v>4</v>
      </c>
      <c r="C1" s="1" t="s">
        <v>68</v>
      </c>
    </row>
    <row r="2" spans="1:3">
      <c r="A2" s="41" t="s">
        <v>69</v>
      </c>
      <c r="B2" t="s">
        <v>37</v>
      </c>
      <c r="C2" t="s">
        <v>70</v>
      </c>
    </row>
    <row r="3" spans="1:3">
      <c r="A3" s="41"/>
      <c r="B3" t="s">
        <v>39</v>
      </c>
      <c r="C3" t="s">
        <v>71</v>
      </c>
    </row>
    <row r="4" spans="1:3">
      <c r="A4" s="41"/>
      <c r="B4" t="s">
        <v>72</v>
      </c>
      <c r="C4" t="s">
        <v>73</v>
      </c>
    </row>
    <row r="5" spans="1:3">
      <c r="A5" s="42" t="s">
        <v>74</v>
      </c>
      <c r="B5" t="s">
        <v>75</v>
      </c>
      <c r="C5" t="s">
        <v>76</v>
      </c>
    </row>
    <row r="6" spans="1:3">
      <c r="A6" s="42"/>
      <c r="B6" t="s">
        <v>77</v>
      </c>
      <c r="C6" t="s">
        <v>78</v>
      </c>
    </row>
    <row r="7" spans="1:3">
      <c r="A7" s="42"/>
      <c r="B7" t="s">
        <v>79</v>
      </c>
      <c r="C7" t="s">
        <v>80</v>
      </c>
    </row>
    <row r="8" spans="1:3">
      <c r="A8" s="42"/>
      <c r="B8" t="s">
        <v>81</v>
      </c>
      <c r="C8" t="s">
        <v>82</v>
      </c>
    </row>
    <row r="9" spans="1:3">
      <c r="A9" s="42"/>
      <c r="B9" t="s">
        <v>49</v>
      </c>
      <c r="C9" t="s">
        <v>83</v>
      </c>
    </row>
    <row r="10" spans="1:3">
      <c r="A10" s="43" t="s">
        <v>84</v>
      </c>
      <c r="B10" t="s">
        <v>42</v>
      </c>
      <c r="C10" t="s">
        <v>85</v>
      </c>
    </row>
    <row r="11" spans="1:3">
      <c r="A11" s="43"/>
      <c r="B11" t="s">
        <v>86</v>
      </c>
      <c r="C11" t="s">
        <v>87</v>
      </c>
    </row>
    <row r="12" spans="1:3">
      <c r="A12" s="44" t="s">
        <v>88</v>
      </c>
      <c r="B12" t="s">
        <v>29</v>
      </c>
      <c r="C12" t="s">
        <v>89</v>
      </c>
    </row>
    <row r="13" spans="1:3">
      <c r="A13" s="44"/>
      <c r="B13" t="s">
        <v>90</v>
      </c>
      <c r="C13" t="s">
        <v>91</v>
      </c>
    </row>
    <row r="14" spans="1:3">
      <c r="A14" s="44"/>
      <c r="B14" t="s">
        <v>46</v>
      </c>
      <c r="C14" t="s">
        <v>92</v>
      </c>
    </row>
    <row r="15" spans="1:3">
      <c r="A15" s="12" t="s">
        <v>93</v>
      </c>
      <c r="B15" t="s">
        <v>21</v>
      </c>
      <c r="C15" t="s">
        <v>94</v>
      </c>
    </row>
    <row r="16" spans="1:3">
      <c r="A16" s="13" t="s">
        <v>64</v>
      </c>
      <c r="B16" t="s">
        <v>64</v>
      </c>
      <c r="C16" t="s">
        <v>95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AC3D2A-DE44-44DA-AD33-132B1E30BC8B}"/>
</file>

<file path=customXml/itemProps2.xml><?xml version="1.0" encoding="utf-8"?>
<ds:datastoreItem xmlns:ds="http://schemas.openxmlformats.org/officeDocument/2006/customXml" ds:itemID="{86C6D015-974A-4D7C-A3B3-2F90FB0753ED}"/>
</file>

<file path=customXml/itemProps3.xml><?xml version="1.0" encoding="utf-8"?>
<ds:datastoreItem xmlns:ds="http://schemas.openxmlformats.org/officeDocument/2006/customXml" ds:itemID="{ED27DB37-F879-4BD0-B767-D6A66DA4F9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2023-10-22T08:43:46Z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