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sab\Desktop\"/>
    </mc:Choice>
  </mc:AlternateContent>
  <bookViews>
    <workbookView xWindow="0" yWindow="0" windowWidth="38400" windowHeight="17700"/>
  </bookViews>
  <sheets>
    <sheet name="All - Durations" sheetId="3" r:id="rId1"/>
    <sheet name="High &amp; Low" sheetId="1" r:id="rId2"/>
    <sheet name="Trained &amp; Untrain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2" i="1"/>
  <c r="Q3" i="2" l="1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R2" i="2"/>
  <c r="Q2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H2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2" i="1"/>
  <c r="M3" i="3" l="1"/>
  <c r="W22" i="1" l="1"/>
  <c r="W20" i="1"/>
  <c r="W23" i="1"/>
  <c r="W21" i="1"/>
  <c r="W24" i="1"/>
  <c r="W19" i="1"/>
  <c r="U22" i="1"/>
  <c r="U20" i="1"/>
  <c r="U23" i="1"/>
  <c r="U21" i="1"/>
  <c r="U24" i="1"/>
  <c r="U19" i="1" l="1"/>
  <c r="W11" i="1" l="1"/>
  <c r="W12" i="1"/>
  <c r="W13" i="1"/>
  <c r="U11" i="1"/>
  <c r="U12" i="1"/>
  <c r="U13" i="1"/>
  <c r="W4" i="1"/>
  <c r="W5" i="1"/>
  <c r="W6" i="1"/>
  <c r="U4" i="1"/>
  <c r="U5" i="1"/>
  <c r="U6" i="1"/>
  <c r="X18" i="2" l="1"/>
  <c r="X19" i="2"/>
  <c r="X20" i="2"/>
  <c r="X21" i="2"/>
  <c r="X22" i="2"/>
  <c r="X23" i="2"/>
  <c r="W23" i="2"/>
  <c r="W22" i="2"/>
  <c r="W21" i="2"/>
  <c r="W20" i="2"/>
  <c r="W19" i="2"/>
  <c r="W18" i="2"/>
  <c r="X4" i="2"/>
  <c r="X5" i="2"/>
  <c r="X6" i="2"/>
  <c r="X11" i="2"/>
  <c r="X12" i="2"/>
  <c r="X13" i="2"/>
  <c r="W13" i="2"/>
  <c r="W12" i="2"/>
  <c r="W11" i="2"/>
  <c r="W6" i="2"/>
  <c r="W5" i="2"/>
  <c r="W4" i="2"/>
  <c r="M2" i="3"/>
  <c r="M5" i="3"/>
  <c r="M6" i="3"/>
  <c r="M7" i="3"/>
  <c r="M8" i="3"/>
  <c r="M9" i="3"/>
  <c r="M10" i="3"/>
  <c r="L10" i="3" l="1"/>
  <c r="L9" i="3"/>
  <c r="L8" i="3"/>
  <c r="L7" i="3"/>
  <c r="L6" i="3"/>
  <c r="L5" i="3"/>
  <c r="L3" i="3"/>
  <c r="L2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T24" i="1" l="1"/>
  <c r="T23" i="1"/>
  <c r="Z18" i="2"/>
  <c r="Z19" i="2"/>
  <c r="Z20" i="2"/>
  <c r="Z21" i="2"/>
  <c r="Z22" i="2"/>
  <c r="Z23" i="2"/>
  <c r="Y23" i="2"/>
  <c r="Y22" i="2"/>
  <c r="Y21" i="2"/>
  <c r="Y20" i="2"/>
  <c r="Y19" i="2"/>
  <c r="Y18" i="2"/>
  <c r="V18" i="2"/>
  <c r="V19" i="2"/>
  <c r="V20" i="2"/>
  <c r="V21" i="2"/>
  <c r="V22" i="2"/>
  <c r="V23" i="2"/>
  <c r="U23" i="2"/>
  <c r="U22" i="2"/>
  <c r="U21" i="2"/>
  <c r="U20" i="2"/>
  <c r="U19" i="2"/>
  <c r="U18" i="2"/>
  <c r="V24" i="1"/>
  <c r="V23" i="1"/>
  <c r="V22" i="1"/>
  <c r="V21" i="1"/>
  <c r="V20" i="1"/>
  <c r="V19" i="1"/>
  <c r="T22" i="1"/>
  <c r="T21" i="1"/>
  <c r="T20" i="1"/>
  <c r="T19" i="1"/>
  <c r="Z11" i="2" l="1"/>
  <c r="Z12" i="2"/>
  <c r="Z13" i="2"/>
  <c r="Y13" i="2"/>
  <c r="Y11" i="2"/>
  <c r="Y12" i="2"/>
  <c r="V11" i="2"/>
  <c r="V12" i="2"/>
  <c r="V13" i="2"/>
  <c r="U13" i="2"/>
  <c r="U12" i="2"/>
  <c r="U11" i="2"/>
  <c r="Z4" i="2"/>
  <c r="Z5" i="2"/>
  <c r="Z6" i="2"/>
  <c r="Y6" i="2"/>
  <c r="Y5" i="2"/>
  <c r="Y4" i="2"/>
  <c r="V4" i="2"/>
  <c r="V5" i="2"/>
  <c r="V6" i="2"/>
  <c r="U6" i="2"/>
  <c r="U5" i="2"/>
  <c r="U4" i="2"/>
  <c r="V13" i="1"/>
  <c r="V12" i="1"/>
  <c r="V11" i="1"/>
  <c r="V6" i="1"/>
  <c r="V5" i="1"/>
  <c r="V4" i="1"/>
  <c r="T13" i="1"/>
  <c r="T12" i="1"/>
  <c r="T11" i="1"/>
  <c r="T6" i="1"/>
  <c r="T5" i="1"/>
  <c r="T4" i="1"/>
</calcChain>
</file>

<file path=xl/sharedStrings.xml><?xml version="1.0" encoding="utf-8"?>
<sst xmlns="http://schemas.openxmlformats.org/spreadsheetml/2006/main" count="1318" uniqueCount="151">
  <si>
    <t>Order</t>
  </si>
  <si>
    <t>Train</t>
  </si>
  <si>
    <t>Low</t>
  </si>
  <si>
    <t xml:space="preserve">Group </t>
  </si>
  <si>
    <t>Word</t>
  </si>
  <si>
    <t>Syllables</t>
  </si>
  <si>
    <t>Duration</t>
  </si>
  <si>
    <t>U</t>
  </si>
  <si>
    <t>A</t>
  </si>
  <si>
    <t>Befsil</t>
  </si>
  <si>
    <t>Bifsol</t>
  </si>
  <si>
    <t>T</t>
  </si>
  <si>
    <t>Bofselu</t>
  </si>
  <si>
    <t>Bufsali</t>
  </si>
  <si>
    <t>Digzof</t>
  </si>
  <si>
    <t>Dugzafi</t>
  </si>
  <si>
    <t>Femtil</t>
  </si>
  <si>
    <t>Fumtali</t>
  </si>
  <si>
    <t>Gélbik</t>
  </si>
  <si>
    <t>Gílbok</t>
  </si>
  <si>
    <t>Golbéku</t>
  </si>
  <si>
    <t>Gulbáki</t>
  </si>
  <si>
    <t>Kévmiš</t>
  </si>
  <si>
    <t>Kívmoš</t>
  </si>
  <si>
    <t>Kovméšu</t>
  </si>
  <si>
    <t>Kuvmáši</t>
  </si>
  <si>
    <t>Mizdoš</t>
  </si>
  <si>
    <t>Mozdešu</t>
  </si>
  <si>
    <t>Pevlin</t>
  </si>
  <si>
    <t>Pivlon</t>
  </si>
  <si>
    <t>Povlenu</t>
  </si>
  <si>
    <t>Puvlani</t>
  </si>
  <si>
    <t>Sedmik</t>
  </si>
  <si>
    <t>Šiskon</t>
  </si>
  <si>
    <t>Sodmeku</t>
  </si>
  <si>
    <t>Šuskani</t>
  </si>
  <si>
    <t>Temlip</t>
  </si>
  <si>
    <t>Tomlepu</t>
  </si>
  <si>
    <t>Vézgip</t>
  </si>
  <si>
    <t>Vízgop</t>
  </si>
  <si>
    <t>Vozgépu</t>
  </si>
  <si>
    <t>Vuzgápi</t>
  </si>
  <si>
    <t>Zétlif</t>
  </si>
  <si>
    <t>Zítlof</t>
  </si>
  <si>
    <t>Zotléfu</t>
  </si>
  <si>
    <t>Zutláfi</t>
  </si>
  <si>
    <t>B</t>
  </si>
  <si>
    <t>Bandine</t>
  </si>
  <si>
    <t>Banduk</t>
  </si>
  <si>
    <t>Duvnine</t>
  </si>
  <si>
    <t>Duvnuk</t>
  </si>
  <si>
    <t>Faldapa</t>
  </si>
  <si>
    <t>Faldine</t>
  </si>
  <si>
    <t>Faldom</t>
  </si>
  <si>
    <t>Falduk</t>
  </si>
  <si>
    <t>Guftápa</t>
  </si>
  <si>
    <t>Guftíne</t>
  </si>
  <si>
    <t>Gúftom</t>
  </si>
  <si>
    <t>Gúftuk</t>
  </si>
  <si>
    <t>Kestapa</t>
  </si>
  <si>
    <t>Kestine</t>
  </si>
  <si>
    <t>Kestom</t>
  </si>
  <si>
    <t>Kestuk</t>
  </si>
  <si>
    <t>Leškápa</t>
  </si>
  <si>
    <t>Leškíne</t>
  </si>
  <si>
    <t>Leškom</t>
  </si>
  <si>
    <t>Leškuk</t>
  </si>
  <si>
    <t>Monšapa</t>
  </si>
  <si>
    <t>Monšom</t>
  </si>
  <si>
    <t>Pelsapa</t>
  </si>
  <si>
    <t>Pelsuk</t>
  </si>
  <si>
    <t>Šozdine</t>
  </si>
  <si>
    <t>Šozdom</t>
  </si>
  <si>
    <t>Tevlapa</t>
  </si>
  <si>
    <t>Tevlom</t>
  </si>
  <si>
    <t>Vustápa</t>
  </si>
  <si>
    <t>Vustíne</t>
  </si>
  <si>
    <t>Vustom</t>
  </si>
  <si>
    <t>Vustuk</t>
  </si>
  <si>
    <t>Zomgápa</t>
  </si>
  <si>
    <t>Zomgíne</t>
  </si>
  <si>
    <t>Zómgom</t>
  </si>
  <si>
    <t>Zómguk</t>
  </si>
  <si>
    <t>C</t>
  </si>
  <si>
    <t>Boškodo</t>
  </si>
  <si>
    <t>Bunkut</t>
  </si>
  <si>
    <t>Daspon</t>
  </si>
  <si>
    <t>Dezlúme</t>
  </si>
  <si>
    <t>Dilvušo</t>
  </si>
  <si>
    <t>Dínzet</t>
  </si>
  <si>
    <t>Feskun</t>
  </si>
  <si>
    <t>Fundimu</t>
  </si>
  <si>
    <t>Genkud</t>
  </si>
  <si>
    <t>Gosdif</t>
  </si>
  <si>
    <t>Kevlumo</t>
  </si>
  <si>
    <t>Komlen</t>
  </si>
  <si>
    <t>Mafteni</t>
  </si>
  <si>
    <t>Mangit</t>
  </si>
  <si>
    <t>Paldun</t>
  </si>
  <si>
    <t>Pefnedi</t>
  </si>
  <si>
    <t>Piftona</t>
  </si>
  <si>
    <t>Pontáda</t>
  </si>
  <si>
    <t>Šašten</t>
  </si>
  <si>
    <t>Sekliša</t>
  </si>
  <si>
    <t>Šílgup</t>
  </si>
  <si>
    <t>Sošdubu</t>
  </si>
  <si>
    <t>šumbúsa</t>
  </si>
  <si>
    <t>Šunlade</t>
  </si>
  <si>
    <t>Tamšif</t>
  </si>
  <si>
    <t>Teftida</t>
  </si>
  <si>
    <t>Temdus</t>
  </si>
  <si>
    <t>Tingoda</t>
  </si>
  <si>
    <t>Valtebi</t>
  </si>
  <si>
    <t>Vuktel</t>
  </si>
  <si>
    <t>Vusnoka</t>
  </si>
  <si>
    <t>Vutkas</t>
  </si>
  <si>
    <t>Zafmate</t>
  </si>
  <si>
    <t>Zefmok</t>
  </si>
  <si>
    <t>Zosnak</t>
  </si>
  <si>
    <t>Zuskem</t>
  </si>
  <si>
    <t>2-syllable</t>
  </si>
  <si>
    <t>Intensity</t>
  </si>
  <si>
    <t>AB</t>
  </si>
  <si>
    <t>AC</t>
  </si>
  <si>
    <t>BC</t>
  </si>
  <si>
    <t>Low-Only</t>
  </si>
  <si>
    <t>3-syllable</t>
  </si>
  <si>
    <t>Original Duration</t>
  </si>
  <si>
    <t>Modified Duration</t>
  </si>
  <si>
    <t>t-tests (p-values displayed)</t>
  </si>
  <si>
    <t>Means</t>
  </si>
  <si>
    <t>A-2</t>
  </si>
  <si>
    <t>B-2</t>
  </si>
  <si>
    <t>C-2</t>
  </si>
  <si>
    <t>A-3</t>
  </si>
  <si>
    <t>B-3</t>
  </si>
  <si>
    <t>C-3</t>
  </si>
  <si>
    <t>Untrained</t>
  </si>
  <si>
    <t>A-2 Syl</t>
  </si>
  <si>
    <t>B-2 Syl</t>
  </si>
  <si>
    <t>C-2 Syl</t>
  </si>
  <si>
    <t>A-3 Syl</t>
  </si>
  <si>
    <t>B-3 Syl</t>
  </si>
  <si>
    <t>C- 3 Syl</t>
  </si>
  <si>
    <t>Difference</t>
  </si>
  <si>
    <t>Mean dB</t>
  </si>
  <si>
    <t>Original Average</t>
  </si>
  <si>
    <t>Modified Average</t>
  </si>
  <si>
    <t>Trained - Low</t>
  </si>
  <si>
    <t>High (All)</t>
  </si>
  <si>
    <t>Trained - High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</si>
</sst>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General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0">
    <xf numFmtId="0" fontId="0" fillId="0" borderId="0" xfId="0"/>
    <xf numFmtId="164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2" borderId="0" xfId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1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165" fontId="2" fillId="2" borderId="0" xfId="0" applyNumberFormat="1" applyFont="1" applyFill="1"/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Fill="1"/>
    <xf numFmtId="164" fontId="2" fillId="2" borderId="0" xfId="1" applyFont="1" applyFill="1" applyBorder="1" applyAlignment="1">
      <alignment horizontal="center"/>
    </xf>
    <xf numFmtId="164" fontId="2" fillId="0" borderId="0" xfId="1" applyFont="1" applyBorder="1" applyAlignment="1">
      <alignment horizontal="center"/>
    </xf>
    <xf numFmtId="165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Excel Built-in Normal" xfId="1"/>
    <cellStyle name="Normal" xfId="0" builtinId="0"/>
  </cellStyles>
  <dxfs count="14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/>
  </sheetViews>
  <sheetFormatPr defaultRowHeight="15" x14ac:dyDescent="0.25"/>
  <cols>
    <col min="1" max="1" width="6.140625" style="15" bestFit="1" customWidth="1"/>
    <col min="2" max="2" width="5.42578125" style="15" bestFit="1" customWidth="1"/>
    <col min="3" max="3" width="4.5703125" style="15" bestFit="1" customWidth="1"/>
    <col min="4" max="4" width="6.85546875" style="15" bestFit="1" customWidth="1"/>
    <col min="5" max="5" width="9.28515625" style="15" bestFit="1" customWidth="1"/>
    <col min="6" max="6" width="8.85546875" style="15" bestFit="1" customWidth="1"/>
    <col min="7" max="7" width="16.28515625" style="15" bestFit="1" customWidth="1"/>
    <col min="8" max="8" width="17.5703125" style="15" bestFit="1" customWidth="1"/>
    <col min="9" max="9" width="10.42578125" style="2" bestFit="1" customWidth="1"/>
    <col min="10" max="10" width="3.140625" style="2" customWidth="1"/>
    <col min="11" max="11" width="9.5703125" style="17" bestFit="1" customWidth="1"/>
    <col min="12" max="12" width="15.85546875" style="15" bestFit="1" customWidth="1"/>
    <col min="13" max="13" width="17" style="15" bestFit="1" customWidth="1"/>
    <col min="14" max="16384" width="9.140625" style="15"/>
  </cols>
  <sheetData>
    <row r="1" spans="1:13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127</v>
      </c>
      <c r="H1" s="15" t="s">
        <v>128</v>
      </c>
      <c r="I1" s="2" t="s">
        <v>144</v>
      </c>
      <c r="L1" s="6" t="s">
        <v>146</v>
      </c>
      <c r="M1" s="6" t="s">
        <v>147</v>
      </c>
    </row>
    <row r="2" spans="1:13" x14ac:dyDescent="0.25">
      <c r="A2" s="18">
        <v>72</v>
      </c>
      <c r="B2" s="18" t="s">
        <v>11</v>
      </c>
      <c r="C2" s="18">
        <v>0</v>
      </c>
      <c r="D2" s="18" t="s">
        <v>8</v>
      </c>
      <c r="E2" s="18" t="s">
        <v>36</v>
      </c>
      <c r="F2" s="19">
        <v>2</v>
      </c>
      <c r="G2" s="20">
        <v>0.72</v>
      </c>
      <c r="H2" s="20">
        <v>0.74</v>
      </c>
      <c r="I2" s="21">
        <f>H2-G2</f>
        <v>2.0000000000000018E-2</v>
      </c>
      <c r="J2" s="22"/>
      <c r="K2" s="8" t="s">
        <v>120</v>
      </c>
      <c r="L2" s="7">
        <f>AVERAGE(G2:G19,G38:G55,G74:G91)</f>
        <v>0.90125925925925943</v>
      </c>
      <c r="M2" s="7">
        <f>AVERAGE(H2:H19,H38:H55,H74:H91)</f>
        <v>0.90524074074074068</v>
      </c>
    </row>
    <row r="3" spans="1:13" x14ac:dyDescent="0.25">
      <c r="A3" s="18">
        <v>3</v>
      </c>
      <c r="B3" s="18" t="s">
        <v>11</v>
      </c>
      <c r="C3" s="18">
        <v>1</v>
      </c>
      <c r="D3" s="18" t="s">
        <v>8</v>
      </c>
      <c r="E3" s="18" t="s">
        <v>18</v>
      </c>
      <c r="F3" s="19">
        <v>2</v>
      </c>
      <c r="G3" s="20">
        <v>0.84699999999999998</v>
      </c>
      <c r="H3" s="20">
        <v>0.872</v>
      </c>
      <c r="I3" s="21">
        <f t="shared" ref="I3:I66" si="0">H3-G3</f>
        <v>2.5000000000000022E-2</v>
      </c>
      <c r="J3" s="22"/>
      <c r="K3" s="8" t="s">
        <v>126</v>
      </c>
      <c r="L3" s="7">
        <f>AVERAGE(G20:G37,G56:G73,G92:G109)</f>
        <v>0.96294444444444449</v>
      </c>
      <c r="M3" s="7">
        <f>AVERAGE(H20:H37,H56:H73,H92:H109)</f>
        <v>0.96646296296296308</v>
      </c>
    </row>
    <row r="4" spans="1:13" x14ac:dyDescent="0.25">
      <c r="A4" s="18">
        <v>13</v>
      </c>
      <c r="B4" s="18" t="s">
        <v>7</v>
      </c>
      <c r="C4" s="18">
        <v>1</v>
      </c>
      <c r="D4" s="18" t="s">
        <v>8</v>
      </c>
      <c r="E4" s="18" t="s">
        <v>22</v>
      </c>
      <c r="F4" s="19">
        <v>2</v>
      </c>
      <c r="G4" s="20">
        <v>0.94099999999999995</v>
      </c>
      <c r="H4" s="20">
        <v>0.94099999999999995</v>
      </c>
      <c r="I4" s="21">
        <f t="shared" si="0"/>
        <v>0</v>
      </c>
      <c r="J4" s="22"/>
      <c r="L4" s="23"/>
      <c r="M4" s="23"/>
    </row>
    <row r="5" spans="1:13" x14ac:dyDescent="0.25">
      <c r="A5" s="18">
        <v>77</v>
      </c>
      <c r="B5" s="18" t="s">
        <v>11</v>
      </c>
      <c r="C5" s="18">
        <v>0</v>
      </c>
      <c r="D5" s="18" t="s">
        <v>8</v>
      </c>
      <c r="E5" s="18" t="s">
        <v>16</v>
      </c>
      <c r="F5" s="19">
        <v>2</v>
      </c>
      <c r="G5" s="20">
        <v>0.83499999999999996</v>
      </c>
      <c r="H5" s="20">
        <v>0.85899999999999999</v>
      </c>
      <c r="I5" s="21">
        <f t="shared" si="0"/>
        <v>2.4000000000000021E-2</v>
      </c>
      <c r="J5" s="22"/>
      <c r="K5" s="17" t="s">
        <v>138</v>
      </c>
      <c r="L5" s="7">
        <f>AVERAGE(G2:G19)</f>
        <v>0.89272222222222219</v>
      </c>
      <c r="M5" s="7">
        <f>AVERAGE(H2:H19)</f>
        <v>0.90888888888888886</v>
      </c>
    </row>
    <row r="6" spans="1:13" x14ac:dyDescent="0.25">
      <c r="A6" s="18">
        <v>21</v>
      </c>
      <c r="B6" s="18" t="s">
        <v>11</v>
      </c>
      <c r="C6" s="18">
        <v>1</v>
      </c>
      <c r="D6" s="18" t="s">
        <v>8</v>
      </c>
      <c r="E6" s="18" t="s">
        <v>28</v>
      </c>
      <c r="F6" s="19">
        <v>2</v>
      </c>
      <c r="G6" s="20">
        <v>0.84099999999999997</v>
      </c>
      <c r="H6" s="20">
        <v>0.86599999999999999</v>
      </c>
      <c r="I6" s="21">
        <f t="shared" si="0"/>
        <v>2.5000000000000022E-2</v>
      </c>
      <c r="J6" s="22"/>
      <c r="K6" s="17" t="s">
        <v>139</v>
      </c>
      <c r="L6" s="7">
        <f>AVERAGE(G38:G55)</f>
        <v>0.92861111111111105</v>
      </c>
      <c r="M6" s="7">
        <f>AVERAGE(H38:H55)</f>
        <v>0.91277777777777791</v>
      </c>
    </row>
    <row r="7" spans="1:13" x14ac:dyDescent="0.25">
      <c r="A7" s="18">
        <v>78</v>
      </c>
      <c r="B7" s="18" t="s">
        <v>11</v>
      </c>
      <c r="C7" s="18">
        <v>0</v>
      </c>
      <c r="D7" s="18" t="s">
        <v>8</v>
      </c>
      <c r="E7" s="18" t="s">
        <v>32</v>
      </c>
      <c r="F7" s="19">
        <v>2</v>
      </c>
      <c r="G7" s="20">
        <v>1.002</v>
      </c>
      <c r="H7" s="20">
        <v>1.002</v>
      </c>
      <c r="I7" s="21">
        <f t="shared" si="0"/>
        <v>0</v>
      </c>
      <c r="J7" s="22"/>
      <c r="K7" s="17" t="s">
        <v>140</v>
      </c>
      <c r="L7" s="7">
        <f>AVERAGE(G74:G91)</f>
        <v>0.88244444444444448</v>
      </c>
      <c r="M7" s="7">
        <f>AVERAGE(H74:H91)</f>
        <v>0.8940555555555556</v>
      </c>
    </row>
    <row r="8" spans="1:13" x14ac:dyDescent="0.25">
      <c r="A8" s="18">
        <v>11</v>
      </c>
      <c r="B8" s="18" t="s">
        <v>7</v>
      </c>
      <c r="C8" s="18">
        <v>1</v>
      </c>
      <c r="D8" s="18" t="s">
        <v>8</v>
      </c>
      <c r="E8" s="18" t="s">
        <v>42</v>
      </c>
      <c r="F8" s="19">
        <v>2</v>
      </c>
      <c r="G8" s="20">
        <v>0.79800000000000004</v>
      </c>
      <c r="H8" s="20">
        <v>0.82099999999999995</v>
      </c>
      <c r="I8" s="21">
        <f t="shared" si="0"/>
        <v>2.2999999999999909E-2</v>
      </c>
      <c r="J8" s="22"/>
      <c r="K8" s="17" t="s">
        <v>141</v>
      </c>
      <c r="L8" s="7">
        <f>AVERAGE(G20:G37)</f>
        <v>0.9852777777777777</v>
      </c>
      <c r="M8" s="7">
        <f>AVERAGE(H20:H37)</f>
        <v>0.96700000000000008</v>
      </c>
    </row>
    <row r="9" spans="1:13" x14ac:dyDescent="0.25">
      <c r="A9" s="18">
        <v>5</v>
      </c>
      <c r="B9" s="18" t="s">
        <v>11</v>
      </c>
      <c r="C9" s="18">
        <v>1</v>
      </c>
      <c r="D9" s="18" t="s">
        <v>8</v>
      </c>
      <c r="E9" s="18" t="s">
        <v>38</v>
      </c>
      <c r="F9" s="19">
        <v>2</v>
      </c>
      <c r="G9" s="20">
        <v>0.86699999999999999</v>
      </c>
      <c r="H9" s="20">
        <v>0.89200000000000002</v>
      </c>
      <c r="I9" s="21">
        <f t="shared" si="0"/>
        <v>2.5000000000000022E-2</v>
      </c>
      <c r="J9" s="22"/>
      <c r="K9" s="17" t="s">
        <v>142</v>
      </c>
      <c r="L9" s="7">
        <f>AVERAGE(G56:G73)</f>
        <v>0.94227777777777788</v>
      </c>
      <c r="M9" s="7">
        <f>AVERAGE(H56:H73)</f>
        <v>0.95672222222222225</v>
      </c>
    </row>
    <row r="10" spans="1:13" x14ac:dyDescent="0.25">
      <c r="A10" s="18">
        <v>17</v>
      </c>
      <c r="B10" s="18" t="s">
        <v>7</v>
      </c>
      <c r="C10" s="18">
        <v>1</v>
      </c>
      <c r="D10" s="18" t="s">
        <v>8</v>
      </c>
      <c r="E10" s="18" t="s">
        <v>9</v>
      </c>
      <c r="F10" s="19">
        <v>2</v>
      </c>
      <c r="G10" s="20">
        <v>0.92500000000000004</v>
      </c>
      <c r="H10" s="20">
        <v>0.92500000000000004</v>
      </c>
      <c r="I10" s="21">
        <f t="shared" si="0"/>
        <v>0</v>
      </c>
      <c r="J10" s="22"/>
      <c r="K10" s="17" t="s">
        <v>143</v>
      </c>
      <c r="L10" s="7">
        <f>AVERAGE(G92:G109)</f>
        <v>0.96127777777777768</v>
      </c>
      <c r="M10" s="7">
        <f>AVERAGE(H92:H109)</f>
        <v>0.97566666666666657</v>
      </c>
    </row>
    <row r="11" spans="1:13" x14ac:dyDescent="0.25">
      <c r="A11" s="18">
        <v>15</v>
      </c>
      <c r="B11" s="18" t="s">
        <v>11</v>
      </c>
      <c r="C11" s="18">
        <v>1</v>
      </c>
      <c r="D11" s="18" t="s">
        <v>8</v>
      </c>
      <c r="E11" s="18" t="s">
        <v>23</v>
      </c>
      <c r="F11" s="19">
        <v>2</v>
      </c>
      <c r="G11" s="20">
        <v>0.9</v>
      </c>
      <c r="H11" s="20">
        <v>0.92600000000000005</v>
      </c>
      <c r="I11" s="21">
        <f t="shared" si="0"/>
        <v>2.6000000000000023E-2</v>
      </c>
      <c r="J11" s="22"/>
    </row>
    <row r="12" spans="1:13" x14ac:dyDescent="0.25">
      <c r="A12" s="18">
        <v>23</v>
      </c>
      <c r="B12" s="18" t="s">
        <v>11</v>
      </c>
      <c r="C12" s="18">
        <v>1</v>
      </c>
      <c r="D12" s="18" t="s">
        <v>8</v>
      </c>
      <c r="E12" s="18" t="s">
        <v>29</v>
      </c>
      <c r="F12" s="19">
        <v>2</v>
      </c>
      <c r="G12" s="20">
        <v>0.80400000000000005</v>
      </c>
      <c r="H12" s="20">
        <v>0.82699999999999996</v>
      </c>
      <c r="I12" s="21">
        <f t="shared" si="0"/>
        <v>2.2999999999999909E-2</v>
      </c>
      <c r="J12" s="22"/>
      <c r="L12" s="27"/>
    </row>
    <row r="13" spans="1:13" x14ac:dyDescent="0.25">
      <c r="A13" s="18">
        <v>12</v>
      </c>
      <c r="B13" s="18" t="s">
        <v>11</v>
      </c>
      <c r="C13" s="18">
        <v>1</v>
      </c>
      <c r="D13" s="18" t="s">
        <v>8</v>
      </c>
      <c r="E13" s="18" t="s">
        <v>43</v>
      </c>
      <c r="F13" s="19">
        <v>2</v>
      </c>
      <c r="G13" s="20">
        <v>0.85699999999999998</v>
      </c>
      <c r="H13" s="20">
        <v>0.88200000000000001</v>
      </c>
      <c r="I13" s="21">
        <f t="shared" si="0"/>
        <v>2.5000000000000022E-2</v>
      </c>
      <c r="J13" s="22"/>
      <c r="L13" s="27"/>
    </row>
    <row r="14" spans="1:13" x14ac:dyDescent="0.25">
      <c r="A14" s="18">
        <v>7</v>
      </c>
      <c r="B14" s="18" t="s">
        <v>7</v>
      </c>
      <c r="C14" s="18">
        <v>1</v>
      </c>
      <c r="D14" s="18" t="s">
        <v>8</v>
      </c>
      <c r="E14" s="18" t="s">
        <v>39</v>
      </c>
      <c r="F14" s="19">
        <v>2</v>
      </c>
      <c r="G14" s="20">
        <v>0.92900000000000005</v>
      </c>
      <c r="H14" s="20">
        <v>0.92900000000000005</v>
      </c>
      <c r="I14" s="21">
        <f t="shared" si="0"/>
        <v>0</v>
      </c>
      <c r="J14" s="22"/>
    </row>
    <row r="15" spans="1:13" x14ac:dyDescent="0.25">
      <c r="A15" s="18">
        <v>4</v>
      </c>
      <c r="B15" s="18" t="s">
        <v>7</v>
      </c>
      <c r="C15" s="18">
        <v>1</v>
      </c>
      <c r="D15" s="18" t="s">
        <v>8</v>
      </c>
      <c r="E15" s="18" t="s">
        <v>19</v>
      </c>
      <c r="F15" s="19">
        <v>2</v>
      </c>
      <c r="G15" s="20">
        <v>0.89200000000000002</v>
      </c>
      <c r="H15" s="20">
        <v>0.91800000000000004</v>
      </c>
      <c r="I15" s="21">
        <f t="shared" si="0"/>
        <v>2.6000000000000023E-2</v>
      </c>
      <c r="J15" s="22"/>
    </row>
    <row r="16" spans="1:13" x14ac:dyDescent="0.25">
      <c r="A16" s="18">
        <v>75</v>
      </c>
      <c r="B16" s="18" t="s">
        <v>11</v>
      </c>
      <c r="C16" s="18">
        <v>0</v>
      </c>
      <c r="D16" s="18" t="s">
        <v>8</v>
      </c>
      <c r="E16" s="18" t="s">
        <v>33</v>
      </c>
      <c r="F16" s="19">
        <v>2</v>
      </c>
      <c r="G16" s="20">
        <v>1.1020000000000001</v>
      </c>
      <c r="H16" s="20">
        <v>1.1020000000000001</v>
      </c>
      <c r="I16" s="21">
        <f t="shared" si="0"/>
        <v>0</v>
      </c>
      <c r="J16" s="22"/>
    </row>
    <row r="17" spans="1:10" x14ac:dyDescent="0.25">
      <c r="A17" s="18">
        <v>19</v>
      </c>
      <c r="B17" s="18" t="s">
        <v>7</v>
      </c>
      <c r="C17" s="18">
        <v>1</v>
      </c>
      <c r="D17" s="18" t="s">
        <v>8</v>
      </c>
      <c r="E17" s="18" t="s">
        <v>10</v>
      </c>
      <c r="F17" s="19">
        <v>2</v>
      </c>
      <c r="G17" s="20">
        <v>0.872</v>
      </c>
      <c r="H17" s="20">
        <v>0.89700000000000002</v>
      </c>
      <c r="I17" s="21">
        <f t="shared" si="0"/>
        <v>2.5000000000000022E-2</v>
      </c>
      <c r="J17" s="22"/>
    </row>
    <row r="18" spans="1:10" x14ac:dyDescent="0.25">
      <c r="A18" s="18">
        <v>81</v>
      </c>
      <c r="B18" s="18" t="s">
        <v>11</v>
      </c>
      <c r="C18" s="18">
        <v>0</v>
      </c>
      <c r="D18" s="18" t="s">
        <v>8</v>
      </c>
      <c r="E18" s="18" t="s">
        <v>26</v>
      </c>
      <c r="F18" s="19">
        <v>2</v>
      </c>
      <c r="G18" s="20">
        <v>1.091</v>
      </c>
      <c r="H18" s="20">
        <v>1.091</v>
      </c>
      <c r="I18" s="21">
        <f t="shared" si="0"/>
        <v>0</v>
      </c>
      <c r="J18" s="22"/>
    </row>
    <row r="19" spans="1:10" x14ac:dyDescent="0.25">
      <c r="A19" s="18">
        <v>83</v>
      </c>
      <c r="B19" s="18" t="s">
        <v>11</v>
      </c>
      <c r="C19" s="18">
        <v>0</v>
      </c>
      <c r="D19" s="18" t="s">
        <v>8</v>
      </c>
      <c r="E19" s="18" t="s">
        <v>14</v>
      </c>
      <c r="F19" s="19">
        <v>2</v>
      </c>
      <c r="G19" s="20">
        <v>0.84599999999999997</v>
      </c>
      <c r="H19" s="20">
        <v>0.87</v>
      </c>
      <c r="I19" s="21">
        <f t="shared" si="0"/>
        <v>2.4000000000000021E-2</v>
      </c>
      <c r="J19" s="22"/>
    </row>
    <row r="20" spans="1:10" x14ac:dyDescent="0.25">
      <c r="A20" s="15">
        <v>76</v>
      </c>
      <c r="B20" s="15" t="s">
        <v>11</v>
      </c>
      <c r="C20" s="15">
        <v>0</v>
      </c>
      <c r="D20" s="15" t="s">
        <v>8</v>
      </c>
      <c r="E20" s="15" t="s">
        <v>17</v>
      </c>
      <c r="F20" s="16">
        <v>3</v>
      </c>
      <c r="G20" s="24">
        <v>1.0009999999999999</v>
      </c>
      <c r="H20" s="24">
        <v>0.97199999999999998</v>
      </c>
      <c r="I20" s="22">
        <f t="shared" si="0"/>
        <v>-2.8999999999999915E-2</v>
      </c>
      <c r="J20" s="22"/>
    </row>
    <row r="21" spans="1:10" x14ac:dyDescent="0.25">
      <c r="A21" s="15">
        <v>10</v>
      </c>
      <c r="B21" s="15" t="s">
        <v>7</v>
      </c>
      <c r="C21" s="15">
        <v>1</v>
      </c>
      <c r="D21" s="15" t="s">
        <v>8</v>
      </c>
      <c r="E21" s="15" t="s">
        <v>45</v>
      </c>
      <c r="F21" s="16">
        <v>3</v>
      </c>
      <c r="G21" s="24">
        <v>1.1160000000000001</v>
      </c>
      <c r="H21" s="24">
        <v>1.083</v>
      </c>
      <c r="I21" s="22">
        <f t="shared" si="0"/>
        <v>-3.300000000000014E-2</v>
      </c>
      <c r="J21" s="22"/>
    </row>
    <row r="22" spans="1:10" x14ac:dyDescent="0.25">
      <c r="A22" s="15">
        <v>22</v>
      </c>
      <c r="B22" s="15" t="s">
        <v>7</v>
      </c>
      <c r="C22" s="15">
        <v>1</v>
      </c>
      <c r="D22" s="15" t="s">
        <v>8</v>
      </c>
      <c r="E22" s="15" t="s">
        <v>31</v>
      </c>
      <c r="F22" s="16">
        <v>3</v>
      </c>
      <c r="G22" s="24">
        <v>0.88700000000000001</v>
      </c>
      <c r="H22" s="24">
        <v>0.88700000000000001</v>
      </c>
      <c r="I22" s="22">
        <f t="shared" si="0"/>
        <v>0</v>
      </c>
      <c r="J22" s="22"/>
    </row>
    <row r="23" spans="1:10" x14ac:dyDescent="0.25">
      <c r="A23" s="15">
        <v>74</v>
      </c>
      <c r="B23" s="15" t="s">
        <v>11</v>
      </c>
      <c r="C23" s="15">
        <v>0</v>
      </c>
      <c r="D23" s="15" t="s">
        <v>8</v>
      </c>
      <c r="E23" s="15" t="s">
        <v>35</v>
      </c>
      <c r="F23" s="16">
        <v>3</v>
      </c>
      <c r="G23" s="24">
        <v>0.99299999999999999</v>
      </c>
      <c r="H23" s="24">
        <v>0.96399999999999997</v>
      </c>
      <c r="I23" s="22">
        <f t="shared" si="0"/>
        <v>-2.9000000000000026E-2</v>
      </c>
      <c r="J23" s="22"/>
    </row>
    <row r="24" spans="1:10" x14ac:dyDescent="0.25">
      <c r="A24" s="15">
        <v>18</v>
      </c>
      <c r="B24" s="15" t="s">
        <v>11</v>
      </c>
      <c r="C24" s="15">
        <v>1</v>
      </c>
      <c r="D24" s="15" t="s">
        <v>8</v>
      </c>
      <c r="E24" s="15" t="s">
        <v>13</v>
      </c>
      <c r="F24" s="16">
        <v>3</v>
      </c>
      <c r="G24" s="24">
        <v>0.93500000000000005</v>
      </c>
      <c r="H24" s="24">
        <v>0.93500000000000005</v>
      </c>
      <c r="I24" s="22">
        <f t="shared" si="0"/>
        <v>0</v>
      </c>
      <c r="J24" s="22"/>
    </row>
    <row r="25" spans="1:10" x14ac:dyDescent="0.25">
      <c r="A25" s="15">
        <v>14</v>
      </c>
      <c r="B25" s="15" t="s">
        <v>11</v>
      </c>
      <c r="C25" s="15">
        <v>1</v>
      </c>
      <c r="D25" s="15" t="s">
        <v>8</v>
      </c>
      <c r="E25" s="15" t="s">
        <v>25</v>
      </c>
      <c r="F25" s="16">
        <v>3</v>
      </c>
      <c r="G25" s="24">
        <v>0.94499999999999995</v>
      </c>
      <c r="H25" s="24">
        <v>0.94499999999999995</v>
      </c>
      <c r="I25" s="22">
        <f t="shared" si="0"/>
        <v>0</v>
      </c>
      <c r="J25" s="22"/>
    </row>
    <row r="26" spans="1:10" x14ac:dyDescent="0.25">
      <c r="A26" s="15">
        <v>2</v>
      </c>
      <c r="B26" s="15" t="s">
        <v>11</v>
      </c>
      <c r="C26" s="15">
        <v>1</v>
      </c>
      <c r="D26" s="15" t="s">
        <v>8</v>
      </c>
      <c r="E26" s="15" t="s">
        <v>21</v>
      </c>
      <c r="F26" s="16">
        <v>3</v>
      </c>
      <c r="G26" s="24">
        <v>0.94799999999999995</v>
      </c>
      <c r="H26" s="24">
        <v>0.94799999999999995</v>
      </c>
      <c r="I26" s="22">
        <f t="shared" si="0"/>
        <v>0</v>
      </c>
      <c r="J26" s="22"/>
    </row>
    <row r="27" spans="1:10" x14ac:dyDescent="0.25">
      <c r="A27" s="15">
        <v>79</v>
      </c>
      <c r="B27" s="15" t="s">
        <v>11</v>
      </c>
      <c r="C27" s="15">
        <v>0</v>
      </c>
      <c r="D27" s="15" t="s">
        <v>8</v>
      </c>
      <c r="E27" s="15" t="s">
        <v>34</v>
      </c>
      <c r="F27" s="16">
        <v>3</v>
      </c>
      <c r="G27" s="24">
        <v>1.0289999999999999</v>
      </c>
      <c r="H27" s="24">
        <v>0.999</v>
      </c>
      <c r="I27" s="22">
        <f t="shared" si="0"/>
        <v>-2.9999999999999916E-2</v>
      </c>
      <c r="J27" s="22"/>
    </row>
    <row r="28" spans="1:10" x14ac:dyDescent="0.25">
      <c r="A28" s="15">
        <v>6</v>
      </c>
      <c r="B28" s="15" t="s">
        <v>7</v>
      </c>
      <c r="C28" s="15">
        <v>1</v>
      </c>
      <c r="D28" s="15" t="s">
        <v>8</v>
      </c>
      <c r="E28" s="15" t="s">
        <v>41</v>
      </c>
      <c r="F28" s="16">
        <v>3</v>
      </c>
      <c r="G28" s="24">
        <v>0.97099999999999997</v>
      </c>
      <c r="H28" s="24">
        <v>0.94299999999999995</v>
      </c>
      <c r="I28" s="22">
        <f t="shared" si="0"/>
        <v>-2.8000000000000025E-2</v>
      </c>
      <c r="J28" s="22"/>
    </row>
    <row r="29" spans="1:10" x14ac:dyDescent="0.25">
      <c r="A29" s="15">
        <v>24</v>
      </c>
      <c r="B29" s="15" t="s">
        <v>7</v>
      </c>
      <c r="C29" s="15">
        <v>1</v>
      </c>
      <c r="D29" s="15" t="s">
        <v>8</v>
      </c>
      <c r="E29" s="15" t="s">
        <v>30</v>
      </c>
      <c r="F29" s="16">
        <v>3</v>
      </c>
      <c r="G29" s="24">
        <v>0.92900000000000005</v>
      </c>
      <c r="H29" s="24">
        <v>0.92900000000000005</v>
      </c>
      <c r="I29" s="22">
        <f t="shared" si="0"/>
        <v>0</v>
      </c>
      <c r="J29" s="22"/>
    </row>
    <row r="30" spans="1:10" x14ac:dyDescent="0.25">
      <c r="A30" s="15">
        <v>9</v>
      </c>
      <c r="B30" s="15" t="s">
        <v>11</v>
      </c>
      <c r="C30" s="15">
        <v>1</v>
      </c>
      <c r="D30" s="15" t="s">
        <v>8</v>
      </c>
      <c r="E30" s="15" t="s">
        <v>44</v>
      </c>
      <c r="F30" s="16">
        <v>3</v>
      </c>
      <c r="G30" s="24">
        <v>1.099</v>
      </c>
      <c r="H30" s="24">
        <v>1.0669999999999999</v>
      </c>
      <c r="I30" s="22">
        <f t="shared" si="0"/>
        <v>-3.2000000000000028E-2</v>
      </c>
      <c r="J30" s="22"/>
    </row>
    <row r="31" spans="1:10" x14ac:dyDescent="0.25">
      <c r="A31" s="15">
        <v>82</v>
      </c>
      <c r="B31" s="15" t="s">
        <v>11</v>
      </c>
      <c r="C31" s="15">
        <v>0</v>
      </c>
      <c r="D31" s="15" t="s">
        <v>8</v>
      </c>
      <c r="E31" s="15" t="s">
        <v>15</v>
      </c>
      <c r="F31" s="16">
        <v>3</v>
      </c>
      <c r="G31" s="24">
        <v>0.96499999999999997</v>
      </c>
      <c r="H31" s="24">
        <v>0.93600000000000005</v>
      </c>
      <c r="I31" s="22">
        <f t="shared" si="0"/>
        <v>-2.8999999999999915E-2</v>
      </c>
      <c r="J31" s="22"/>
    </row>
    <row r="32" spans="1:10" x14ac:dyDescent="0.25">
      <c r="A32" s="15">
        <v>20</v>
      </c>
      <c r="B32" s="15" t="s">
        <v>11</v>
      </c>
      <c r="C32" s="15">
        <v>1</v>
      </c>
      <c r="D32" s="15" t="s">
        <v>8</v>
      </c>
      <c r="E32" s="15" t="s">
        <v>12</v>
      </c>
      <c r="F32" s="16">
        <v>3</v>
      </c>
      <c r="G32" s="24">
        <v>1.0269999999999999</v>
      </c>
      <c r="H32" s="24">
        <v>0.997</v>
      </c>
      <c r="I32" s="22">
        <f t="shared" si="0"/>
        <v>-2.9999999999999916E-2</v>
      </c>
      <c r="J32" s="22"/>
    </row>
    <row r="33" spans="1:10" x14ac:dyDescent="0.25">
      <c r="A33" s="15">
        <v>8</v>
      </c>
      <c r="B33" s="15" t="s">
        <v>11</v>
      </c>
      <c r="C33" s="15">
        <v>1</v>
      </c>
      <c r="D33" s="15" t="s">
        <v>8</v>
      </c>
      <c r="E33" s="15" t="s">
        <v>40</v>
      </c>
      <c r="F33" s="16">
        <v>3</v>
      </c>
      <c r="G33" s="24">
        <v>0.96599999999999997</v>
      </c>
      <c r="H33" s="24">
        <v>0.93799999999999994</v>
      </c>
      <c r="I33" s="22">
        <f t="shared" si="0"/>
        <v>-2.8000000000000025E-2</v>
      </c>
      <c r="J33" s="22"/>
    </row>
    <row r="34" spans="1:10" x14ac:dyDescent="0.25">
      <c r="A34" s="15">
        <v>73</v>
      </c>
      <c r="B34" s="15" t="s">
        <v>11</v>
      </c>
      <c r="C34" s="15">
        <v>0</v>
      </c>
      <c r="D34" s="15" t="s">
        <v>8</v>
      </c>
      <c r="E34" s="15" t="s">
        <v>37</v>
      </c>
      <c r="F34" s="16">
        <v>3</v>
      </c>
      <c r="G34" s="24">
        <v>0.92200000000000004</v>
      </c>
      <c r="H34" s="24">
        <v>0.92200000000000004</v>
      </c>
      <c r="I34" s="22">
        <f t="shared" si="0"/>
        <v>0</v>
      </c>
      <c r="J34" s="22"/>
    </row>
    <row r="35" spans="1:10" x14ac:dyDescent="0.25">
      <c r="A35" s="15">
        <v>1</v>
      </c>
      <c r="B35" s="15" t="s">
        <v>7</v>
      </c>
      <c r="C35" s="15">
        <v>1</v>
      </c>
      <c r="D35" s="15" t="s">
        <v>8</v>
      </c>
      <c r="E35" s="15" t="s">
        <v>20</v>
      </c>
      <c r="F35" s="16">
        <v>3</v>
      </c>
      <c r="G35" s="24">
        <v>0.91500000000000004</v>
      </c>
      <c r="H35" s="24">
        <v>0.91500000000000004</v>
      </c>
      <c r="I35" s="22">
        <f t="shared" si="0"/>
        <v>0</v>
      </c>
      <c r="J35" s="22"/>
    </row>
    <row r="36" spans="1:10" x14ac:dyDescent="0.25">
      <c r="A36" s="15">
        <v>16</v>
      </c>
      <c r="B36" s="15" t="s">
        <v>7</v>
      </c>
      <c r="C36" s="15">
        <v>1</v>
      </c>
      <c r="D36" s="15" t="s">
        <v>8</v>
      </c>
      <c r="E36" s="15" t="s">
        <v>24</v>
      </c>
      <c r="F36" s="16">
        <v>3</v>
      </c>
      <c r="G36" s="24">
        <v>1.0529999999999999</v>
      </c>
      <c r="H36" s="24">
        <v>1.022</v>
      </c>
      <c r="I36" s="22">
        <f t="shared" si="0"/>
        <v>-3.0999999999999917E-2</v>
      </c>
      <c r="J36" s="22"/>
    </row>
    <row r="37" spans="1:10" x14ac:dyDescent="0.25">
      <c r="A37" s="15">
        <v>80</v>
      </c>
      <c r="B37" s="15" t="s">
        <v>11</v>
      </c>
      <c r="C37" s="15">
        <v>0</v>
      </c>
      <c r="D37" s="15" t="s">
        <v>8</v>
      </c>
      <c r="E37" s="15" t="s">
        <v>27</v>
      </c>
      <c r="F37" s="16">
        <v>3</v>
      </c>
      <c r="G37" s="24">
        <v>1.034</v>
      </c>
      <c r="H37" s="24">
        <v>1.004</v>
      </c>
      <c r="I37" s="22">
        <f t="shared" si="0"/>
        <v>-3.0000000000000027E-2</v>
      </c>
      <c r="J37" s="22"/>
    </row>
    <row r="38" spans="1:10" x14ac:dyDescent="0.25">
      <c r="A38" s="18">
        <v>40</v>
      </c>
      <c r="B38" s="18" t="s">
        <v>11</v>
      </c>
      <c r="C38" s="18">
        <v>1</v>
      </c>
      <c r="D38" s="18" t="s">
        <v>46</v>
      </c>
      <c r="E38" s="18" t="s">
        <v>58</v>
      </c>
      <c r="F38" s="25">
        <v>2</v>
      </c>
      <c r="G38" s="20">
        <v>0.9</v>
      </c>
      <c r="H38" s="20">
        <v>0.9</v>
      </c>
      <c r="I38" s="21">
        <f t="shared" si="0"/>
        <v>0</v>
      </c>
      <c r="J38" s="22"/>
    </row>
    <row r="39" spans="1:10" x14ac:dyDescent="0.25">
      <c r="A39" s="18">
        <v>28</v>
      </c>
      <c r="B39" s="18" t="s">
        <v>7</v>
      </c>
      <c r="C39" s="18">
        <v>1</v>
      </c>
      <c r="D39" s="18" t="s">
        <v>46</v>
      </c>
      <c r="E39" s="18" t="s">
        <v>82</v>
      </c>
      <c r="F39" s="25">
        <v>2</v>
      </c>
      <c r="G39" s="20">
        <v>0.95899999999999996</v>
      </c>
      <c r="H39" s="20">
        <v>0.93100000000000005</v>
      </c>
      <c r="I39" s="21">
        <f t="shared" si="0"/>
        <v>-2.7999999999999914E-2</v>
      </c>
      <c r="J39" s="22"/>
    </row>
    <row r="40" spans="1:10" x14ac:dyDescent="0.25">
      <c r="A40" s="18">
        <v>93</v>
      </c>
      <c r="B40" s="18" t="s">
        <v>11</v>
      </c>
      <c r="C40" s="18">
        <v>0</v>
      </c>
      <c r="D40" s="18" t="s">
        <v>46</v>
      </c>
      <c r="E40" s="18" t="s">
        <v>70</v>
      </c>
      <c r="F40" s="25">
        <v>2</v>
      </c>
      <c r="G40" s="20">
        <v>0.85899999999999999</v>
      </c>
      <c r="H40" s="20">
        <v>0.85899999999999999</v>
      </c>
      <c r="I40" s="21">
        <f t="shared" si="0"/>
        <v>0</v>
      </c>
      <c r="J40" s="22"/>
    </row>
    <row r="41" spans="1:10" x14ac:dyDescent="0.25">
      <c r="A41" s="18">
        <v>44</v>
      </c>
      <c r="B41" s="18" t="s">
        <v>7</v>
      </c>
      <c r="C41" s="18">
        <v>1</v>
      </c>
      <c r="D41" s="18" t="s">
        <v>46</v>
      </c>
      <c r="E41" s="18" t="s">
        <v>54</v>
      </c>
      <c r="F41" s="25">
        <v>2</v>
      </c>
      <c r="G41" s="20">
        <v>1.1080000000000001</v>
      </c>
      <c r="H41" s="20">
        <v>1.0760000000000001</v>
      </c>
      <c r="I41" s="21">
        <f t="shared" si="0"/>
        <v>-3.2000000000000028E-2</v>
      </c>
      <c r="J41" s="22"/>
    </row>
    <row r="42" spans="1:10" x14ac:dyDescent="0.25">
      <c r="A42" s="18">
        <v>48</v>
      </c>
      <c r="B42" s="18" t="s">
        <v>11</v>
      </c>
      <c r="C42" s="18">
        <v>1</v>
      </c>
      <c r="D42" s="18" t="s">
        <v>46</v>
      </c>
      <c r="E42" s="18" t="s">
        <v>62</v>
      </c>
      <c r="F42" s="25">
        <v>2</v>
      </c>
      <c r="G42" s="20">
        <v>0.81699999999999995</v>
      </c>
      <c r="H42" s="20">
        <v>0.81699999999999995</v>
      </c>
      <c r="I42" s="21">
        <f t="shared" si="0"/>
        <v>0</v>
      </c>
      <c r="J42" s="22"/>
    </row>
    <row r="43" spans="1:10" x14ac:dyDescent="0.25">
      <c r="A43" s="18">
        <v>90</v>
      </c>
      <c r="B43" s="18" t="s">
        <v>11</v>
      </c>
      <c r="C43" s="18">
        <v>0</v>
      </c>
      <c r="D43" s="18" t="s">
        <v>46</v>
      </c>
      <c r="E43" s="18" t="s">
        <v>68</v>
      </c>
      <c r="F43" s="25">
        <v>2</v>
      </c>
      <c r="G43" s="20">
        <v>0.90300000000000002</v>
      </c>
      <c r="H43" s="20">
        <v>0.877</v>
      </c>
      <c r="I43" s="21">
        <f t="shared" si="0"/>
        <v>-2.6000000000000023E-2</v>
      </c>
      <c r="J43" s="22"/>
    </row>
    <row r="44" spans="1:10" x14ac:dyDescent="0.25">
      <c r="A44" s="18">
        <v>36</v>
      </c>
      <c r="B44" s="18" t="s">
        <v>11</v>
      </c>
      <c r="C44" s="18">
        <v>1</v>
      </c>
      <c r="D44" s="18" t="s">
        <v>46</v>
      </c>
      <c r="E44" s="18" t="s">
        <v>66</v>
      </c>
      <c r="F44" s="25">
        <v>2</v>
      </c>
      <c r="G44" s="20">
        <v>0.86299999999999999</v>
      </c>
      <c r="H44" s="20">
        <v>0.86299999999999999</v>
      </c>
      <c r="I44" s="21">
        <f t="shared" si="0"/>
        <v>0</v>
      </c>
      <c r="J44" s="22"/>
    </row>
    <row r="45" spans="1:10" x14ac:dyDescent="0.25">
      <c r="A45" s="18">
        <v>87</v>
      </c>
      <c r="B45" s="18" t="s">
        <v>11</v>
      </c>
      <c r="C45" s="18">
        <v>0</v>
      </c>
      <c r="D45" s="18" t="s">
        <v>46</v>
      </c>
      <c r="E45" s="18" t="s">
        <v>50</v>
      </c>
      <c r="F45" s="25">
        <v>2</v>
      </c>
      <c r="G45" s="20">
        <v>0.93100000000000005</v>
      </c>
      <c r="H45" s="20">
        <v>0.90400000000000003</v>
      </c>
      <c r="I45" s="21">
        <f t="shared" si="0"/>
        <v>-2.7000000000000024E-2</v>
      </c>
      <c r="J45" s="22"/>
    </row>
    <row r="46" spans="1:10" x14ac:dyDescent="0.25">
      <c r="A46" s="18">
        <v>42</v>
      </c>
      <c r="B46" s="18" t="s">
        <v>7</v>
      </c>
      <c r="C46" s="18">
        <v>1</v>
      </c>
      <c r="D46" s="18" t="s">
        <v>46</v>
      </c>
      <c r="E46" s="18" t="s">
        <v>53</v>
      </c>
      <c r="F46" s="25">
        <v>2</v>
      </c>
      <c r="G46" s="20">
        <v>0.90500000000000003</v>
      </c>
      <c r="H46" s="20">
        <v>0.878</v>
      </c>
      <c r="I46" s="21">
        <f t="shared" si="0"/>
        <v>-2.7000000000000024E-2</v>
      </c>
      <c r="J46" s="22"/>
    </row>
    <row r="47" spans="1:10" x14ac:dyDescent="0.25">
      <c r="A47" s="18">
        <v>38</v>
      </c>
      <c r="B47" s="18" t="s">
        <v>7</v>
      </c>
      <c r="C47" s="18">
        <v>1</v>
      </c>
      <c r="D47" s="18" t="s">
        <v>46</v>
      </c>
      <c r="E47" s="18" t="s">
        <v>57</v>
      </c>
      <c r="F47" s="25">
        <v>2</v>
      </c>
      <c r="G47" s="20">
        <v>0.89800000000000002</v>
      </c>
      <c r="H47" s="20">
        <v>0.89800000000000002</v>
      </c>
      <c r="I47" s="21">
        <f t="shared" si="0"/>
        <v>0</v>
      </c>
      <c r="J47" s="22"/>
    </row>
    <row r="48" spans="1:10" x14ac:dyDescent="0.25">
      <c r="A48" s="18">
        <v>89</v>
      </c>
      <c r="B48" s="18" t="s">
        <v>11</v>
      </c>
      <c r="C48" s="18">
        <v>0</v>
      </c>
      <c r="D48" s="18" t="s">
        <v>46</v>
      </c>
      <c r="E48" s="18" t="s">
        <v>72</v>
      </c>
      <c r="F48" s="25">
        <v>2</v>
      </c>
      <c r="G48" s="20">
        <v>0.97</v>
      </c>
      <c r="H48" s="20">
        <v>0.94199999999999995</v>
      </c>
      <c r="I48" s="21">
        <f t="shared" si="0"/>
        <v>-2.8000000000000025E-2</v>
      </c>
      <c r="J48" s="22"/>
    </row>
    <row r="49" spans="1:10" x14ac:dyDescent="0.25">
      <c r="A49" s="18">
        <v>35</v>
      </c>
      <c r="B49" s="18" t="s">
        <v>7</v>
      </c>
      <c r="C49" s="18">
        <v>1</v>
      </c>
      <c r="D49" s="18" t="s">
        <v>46</v>
      </c>
      <c r="E49" s="18" t="s">
        <v>65</v>
      </c>
      <c r="F49" s="25">
        <v>2</v>
      </c>
      <c r="G49" s="20">
        <v>1.0129999999999999</v>
      </c>
      <c r="H49" s="20">
        <v>0.98299999999999998</v>
      </c>
      <c r="I49" s="21">
        <f t="shared" si="0"/>
        <v>-2.9999999999999916E-2</v>
      </c>
      <c r="J49" s="22"/>
    </row>
    <row r="50" spans="1:10" x14ac:dyDescent="0.25">
      <c r="A50" s="18">
        <v>32</v>
      </c>
      <c r="B50" s="18" t="s">
        <v>7</v>
      </c>
      <c r="C50" s="18">
        <v>1</v>
      </c>
      <c r="D50" s="18" t="s">
        <v>46</v>
      </c>
      <c r="E50" s="18" t="s">
        <v>78</v>
      </c>
      <c r="F50" s="25">
        <v>2</v>
      </c>
      <c r="G50" s="20">
        <v>0.89300000000000002</v>
      </c>
      <c r="H50" s="20">
        <v>0.89300000000000002</v>
      </c>
      <c r="I50" s="21">
        <f t="shared" si="0"/>
        <v>0</v>
      </c>
      <c r="J50" s="22"/>
    </row>
    <row r="51" spans="1:10" x14ac:dyDescent="0.25">
      <c r="A51" s="18">
        <v>27</v>
      </c>
      <c r="B51" s="18" t="s">
        <v>11</v>
      </c>
      <c r="C51" s="18">
        <v>1</v>
      </c>
      <c r="D51" s="18" t="s">
        <v>46</v>
      </c>
      <c r="E51" s="18" t="s">
        <v>81</v>
      </c>
      <c r="F51" s="25">
        <v>2</v>
      </c>
      <c r="G51" s="20">
        <v>0.93700000000000006</v>
      </c>
      <c r="H51" s="20">
        <v>0.91</v>
      </c>
      <c r="I51" s="21">
        <f t="shared" si="0"/>
        <v>-2.7000000000000024E-2</v>
      </c>
      <c r="J51" s="22"/>
    </row>
    <row r="52" spans="1:10" x14ac:dyDescent="0.25">
      <c r="A52" s="18">
        <v>84</v>
      </c>
      <c r="B52" s="18" t="s">
        <v>11</v>
      </c>
      <c r="C52" s="18">
        <v>0</v>
      </c>
      <c r="D52" s="18" t="s">
        <v>46</v>
      </c>
      <c r="E52" s="18" t="s">
        <v>74</v>
      </c>
      <c r="F52" s="25">
        <v>2</v>
      </c>
      <c r="G52" s="20">
        <v>0.81799999999999995</v>
      </c>
      <c r="H52" s="20">
        <v>0.81799999999999995</v>
      </c>
      <c r="I52" s="21">
        <f t="shared" si="0"/>
        <v>0</v>
      </c>
      <c r="J52" s="22"/>
    </row>
    <row r="53" spans="1:10" x14ac:dyDescent="0.25">
      <c r="A53" s="18">
        <v>46</v>
      </c>
      <c r="B53" s="18" t="s">
        <v>11</v>
      </c>
      <c r="C53" s="18">
        <v>1</v>
      </c>
      <c r="D53" s="18" t="s">
        <v>46</v>
      </c>
      <c r="E53" s="18" t="s">
        <v>61</v>
      </c>
      <c r="F53" s="25">
        <v>2</v>
      </c>
      <c r="G53" s="20">
        <v>0.88300000000000001</v>
      </c>
      <c r="H53" s="20">
        <v>0.88300000000000001</v>
      </c>
      <c r="I53" s="21">
        <f t="shared" si="0"/>
        <v>0</v>
      </c>
      <c r="J53" s="22"/>
    </row>
    <row r="54" spans="1:10" x14ac:dyDescent="0.25">
      <c r="A54" s="18">
        <v>95</v>
      </c>
      <c r="B54" s="18" t="s">
        <v>11</v>
      </c>
      <c r="C54" s="18">
        <v>0</v>
      </c>
      <c r="D54" s="18" t="s">
        <v>46</v>
      </c>
      <c r="E54" s="18" t="s">
        <v>48</v>
      </c>
      <c r="F54" s="25">
        <v>2</v>
      </c>
      <c r="G54" s="20">
        <v>1.087</v>
      </c>
      <c r="H54" s="20">
        <v>1.0549999999999999</v>
      </c>
      <c r="I54" s="21">
        <f t="shared" si="0"/>
        <v>-3.2000000000000028E-2</v>
      </c>
      <c r="J54" s="22"/>
    </row>
    <row r="55" spans="1:10" x14ac:dyDescent="0.25">
      <c r="A55" s="18">
        <v>30</v>
      </c>
      <c r="B55" s="18" t="s">
        <v>11</v>
      </c>
      <c r="C55" s="18">
        <v>1</v>
      </c>
      <c r="D55" s="18" t="s">
        <v>46</v>
      </c>
      <c r="E55" s="18" t="s">
        <v>77</v>
      </c>
      <c r="F55" s="25">
        <v>2</v>
      </c>
      <c r="G55" s="20">
        <v>0.97099999999999997</v>
      </c>
      <c r="H55" s="20">
        <v>0.94299999999999995</v>
      </c>
      <c r="I55" s="21">
        <f t="shared" si="0"/>
        <v>-2.8000000000000025E-2</v>
      </c>
      <c r="J55" s="22"/>
    </row>
    <row r="56" spans="1:10" x14ac:dyDescent="0.25">
      <c r="A56" s="15">
        <v>45</v>
      </c>
      <c r="B56" s="15" t="s">
        <v>7</v>
      </c>
      <c r="C56" s="15">
        <v>1</v>
      </c>
      <c r="D56" s="15" t="s">
        <v>46</v>
      </c>
      <c r="E56" s="15" t="s">
        <v>60</v>
      </c>
      <c r="F56" s="26">
        <v>3</v>
      </c>
      <c r="G56" s="24">
        <v>0.86899999999999999</v>
      </c>
      <c r="H56" s="24">
        <v>0.89300000000000002</v>
      </c>
      <c r="I56" s="22">
        <f t="shared" si="0"/>
        <v>2.4000000000000021E-2</v>
      </c>
      <c r="J56" s="22"/>
    </row>
    <row r="57" spans="1:10" x14ac:dyDescent="0.25">
      <c r="A57" s="15">
        <v>86</v>
      </c>
      <c r="B57" s="15" t="s">
        <v>11</v>
      </c>
      <c r="C57" s="15">
        <v>0</v>
      </c>
      <c r="D57" s="15" t="s">
        <v>46</v>
      </c>
      <c r="E57" s="15" t="s">
        <v>49</v>
      </c>
      <c r="F57" s="26">
        <v>3</v>
      </c>
      <c r="G57" s="24">
        <v>0.85499999999999998</v>
      </c>
      <c r="H57" s="24">
        <v>0.879</v>
      </c>
      <c r="I57" s="22">
        <f t="shared" si="0"/>
        <v>2.4000000000000021E-2</v>
      </c>
      <c r="J57" s="22"/>
    </row>
    <row r="58" spans="1:10" x14ac:dyDescent="0.25">
      <c r="A58" s="15">
        <v>37</v>
      </c>
      <c r="B58" s="15" t="s">
        <v>11</v>
      </c>
      <c r="C58" s="15">
        <v>1</v>
      </c>
      <c r="D58" s="15" t="s">
        <v>46</v>
      </c>
      <c r="E58" s="15" t="s">
        <v>56</v>
      </c>
      <c r="F58" s="26">
        <v>3</v>
      </c>
      <c r="G58" s="24">
        <v>0.89500000000000002</v>
      </c>
      <c r="H58" s="24">
        <v>0.92100000000000004</v>
      </c>
      <c r="I58" s="22">
        <f t="shared" si="0"/>
        <v>2.6000000000000023E-2</v>
      </c>
      <c r="J58" s="22"/>
    </row>
    <row r="59" spans="1:10" x14ac:dyDescent="0.25">
      <c r="A59" s="15">
        <v>47</v>
      </c>
      <c r="B59" s="15" t="s">
        <v>7</v>
      </c>
      <c r="C59" s="15">
        <v>1</v>
      </c>
      <c r="D59" s="15" t="s">
        <v>46</v>
      </c>
      <c r="E59" s="15" t="s">
        <v>59</v>
      </c>
      <c r="F59" s="26">
        <v>3</v>
      </c>
      <c r="G59" s="24">
        <v>0.89900000000000002</v>
      </c>
      <c r="H59" s="24">
        <v>0.92500000000000004</v>
      </c>
      <c r="I59" s="22">
        <f t="shared" si="0"/>
        <v>2.6000000000000023E-2</v>
      </c>
      <c r="J59" s="22"/>
    </row>
    <row r="60" spans="1:10" x14ac:dyDescent="0.25">
      <c r="A60" s="15">
        <v>26</v>
      </c>
      <c r="B60" s="15" t="s">
        <v>11</v>
      </c>
      <c r="C60" s="15">
        <v>1</v>
      </c>
      <c r="D60" s="15" t="s">
        <v>46</v>
      </c>
      <c r="E60" s="15" t="s">
        <v>80</v>
      </c>
      <c r="F60" s="26">
        <v>3</v>
      </c>
      <c r="G60" s="24">
        <v>0.94699999999999995</v>
      </c>
      <c r="H60" s="24">
        <v>0.97399999999999998</v>
      </c>
      <c r="I60" s="22">
        <f t="shared" si="0"/>
        <v>2.7000000000000024E-2</v>
      </c>
      <c r="J60" s="22"/>
    </row>
    <row r="61" spans="1:10" x14ac:dyDescent="0.25">
      <c r="A61" s="15">
        <v>29</v>
      </c>
      <c r="B61" s="15" t="s">
        <v>7</v>
      </c>
      <c r="C61" s="15">
        <v>1</v>
      </c>
      <c r="D61" s="15" t="s">
        <v>46</v>
      </c>
      <c r="E61" s="15" t="s">
        <v>76</v>
      </c>
      <c r="F61" s="26">
        <v>3</v>
      </c>
      <c r="G61" s="24">
        <v>0.98199999999999998</v>
      </c>
      <c r="H61" s="24">
        <v>0.98199999999999998</v>
      </c>
      <c r="I61" s="22">
        <f t="shared" si="0"/>
        <v>0</v>
      </c>
      <c r="J61" s="22"/>
    </row>
    <row r="62" spans="1:10" x14ac:dyDescent="0.25">
      <c r="A62" s="15">
        <v>39</v>
      </c>
      <c r="B62" s="15" t="s">
        <v>7</v>
      </c>
      <c r="C62" s="15">
        <v>1</v>
      </c>
      <c r="D62" s="15" t="s">
        <v>46</v>
      </c>
      <c r="E62" s="15" t="s">
        <v>55</v>
      </c>
      <c r="F62" s="26">
        <v>3</v>
      </c>
      <c r="G62" s="24">
        <v>1.01</v>
      </c>
      <c r="H62" s="24">
        <v>1.01</v>
      </c>
      <c r="I62" s="22">
        <f t="shared" si="0"/>
        <v>0</v>
      </c>
      <c r="J62" s="22"/>
    </row>
    <row r="63" spans="1:10" x14ac:dyDescent="0.25">
      <c r="A63" s="15">
        <v>33</v>
      </c>
      <c r="B63" s="15" t="s">
        <v>11</v>
      </c>
      <c r="C63" s="15">
        <v>1</v>
      </c>
      <c r="D63" s="15" t="s">
        <v>46</v>
      </c>
      <c r="E63" s="15" t="s">
        <v>63</v>
      </c>
      <c r="F63" s="26">
        <v>3</v>
      </c>
      <c r="G63" s="24">
        <v>0.94699999999999995</v>
      </c>
      <c r="H63" s="24">
        <v>0.97499999999999998</v>
      </c>
      <c r="I63" s="22">
        <f t="shared" si="0"/>
        <v>2.8000000000000025E-2</v>
      </c>
      <c r="J63" s="22"/>
    </row>
    <row r="64" spans="1:10" x14ac:dyDescent="0.25">
      <c r="A64" s="15">
        <v>34</v>
      </c>
      <c r="B64" s="15" t="s">
        <v>7</v>
      </c>
      <c r="C64" s="15">
        <v>1</v>
      </c>
      <c r="D64" s="15" t="s">
        <v>46</v>
      </c>
      <c r="E64" s="15" t="s">
        <v>64</v>
      </c>
      <c r="F64" s="26">
        <v>3</v>
      </c>
      <c r="G64" s="24">
        <v>0.95699999999999996</v>
      </c>
      <c r="H64" s="24">
        <v>0.98399999999999999</v>
      </c>
      <c r="I64" s="22">
        <f t="shared" si="0"/>
        <v>2.7000000000000024E-2</v>
      </c>
      <c r="J64" s="22"/>
    </row>
    <row r="65" spans="1:10" x14ac:dyDescent="0.25">
      <c r="A65" s="15">
        <v>94</v>
      </c>
      <c r="B65" s="15" t="s">
        <v>11</v>
      </c>
      <c r="C65" s="15">
        <v>0</v>
      </c>
      <c r="D65" s="15" t="s">
        <v>46</v>
      </c>
      <c r="E65" s="15" t="s">
        <v>47</v>
      </c>
      <c r="F65" s="26">
        <v>3</v>
      </c>
      <c r="G65" s="24">
        <v>0.89700000000000002</v>
      </c>
      <c r="H65" s="24">
        <v>0.92300000000000004</v>
      </c>
      <c r="I65" s="22">
        <f t="shared" si="0"/>
        <v>2.6000000000000023E-2</v>
      </c>
      <c r="J65" s="22"/>
    </row>
    <row r="66" spans="1:10" x14ac:dyDescent="0.25">
      <c r="A66" s="15">
        <v>85</v>
      </c>
      <c r="B66" s="15" t="s">
        <v>11</v>
      </c>
      <c r="C66" s="15">
        <v>0</v>
      </c>
      <c r="D66" s="15" t="s">
        <v>46</v>
      </c>
      <c r="E66" s="15" t="s">
        <v>73</v>
      </c>
      <c r="F66" s="26">
        <v>3</v>
      </c>
      <c r="G66" s="24">
        <v>0.86599999999999999</v>
      </c>
      <c r="H66" s="24">
        <v>0.89100000000000001</v>
      </c>
      <c r="I66" s="22">
        <f t="shared" si="0"/>
        <v>2.5000000000000022E-2</v>
      </c>
      <c r="J66" s="22"/>
    </row>
    <row r="67" spans="1:10" x14ac:dyDescent="0.25">
      <c r="A67" s="15">
        <v>88</v>
      </c>
      <c r="B67" s="15" t="s">
        <v>11</v>
      </c>
      <c r="C67" s="15">
        <v>0</v>
      </c>
      <c r="D67" s="15" t="s">
        <v>46</v>
      </c>
      <c r="E67" s="15" t="s">
        <v>71</v>
      </c>
      <c r="F67" s="26">
        <v>3</v>
      </c>
      <c r="G67" s="24">
        <v>0.98299999999999998</v>
      </c>
      <c r="H67" s="24">
        <v>0.98299999999999998</v>
      </c>
      <c r="I67" s="22">
        <f t="shared" ref="I67:I109" si="1">H67-G67</f>
        <v>0</v>
      </c>
      <c r="J67" s="22"/>
    </row>
    <row r="68" spans="1:10" x14ac:dyDescent="0.25">
      <c r="A68" s="15">
        <v>31</v>
      </c>
      <c r="B68" s="15" t="s">
        <v>11</v>
      </c>
      <c r="C68" s="15">
        <v>1</v>
      </c>
      <c r="D68" s="15" t="s">
        <v>46</v>
      </c>
      <c r="E68" s="15" t="s">
        <v>75</v>
      </c>
      <c r="F68" s="26">
        <v>3</v>
      </c>
      <c r="G68" s="24">
        <v>0.996</v>
      </c>
      <c r="H68" s="24">
        <v>0.996</v>
      </c>
      <c r="I68" s="22">
        <f t="shared" si="1"/>
        <v>0</v>
      </c>
      <c r="J68" s="22"/>
    </row>
    <row r="69" spans="1:10" x14ac:dyDescent="0.25">
      <c r="A69" s="15">
        <v>91</v>
      </c>
      <c r="B69" s="15" t="s">
        <v>11</v>
      </c>
      <c r="C69" s="15">
        <v>0</v>
      </c>
      <c r="D69" s="15" t="s">
        <v>46</v>
      </c>
      <c r="E69" s="15" t="s">
        <v>67</v>
      </c>
      <c r="F69" s="26">
        <v>3</v>
      </c>
      <c r="G69" s="24">
        <v>0.97099999999999997</v>
      </c>
      <c r="H69" s="24">
        <v>0.97099999999999997</v>
      </c>
      <c r="I69" s="22">
        <f t="shared" si="1"/>
        <v>0</v>
      </c>
      <c r="J69" s="22"/>
    </row>
    <row r="70" spans="1:10" x14ac:dyDescent="0.25">
      <c r="A70" s="15">
        <v>43</v>
      </c>
      <c r="B70" s="15" t="s">
        <v>11</v>
      </c>
      <c r="C70" s="15">
        <v>1</v>
      </c>
      <c r="D70" s="15" t="s">
        <v>46</v>
      </c>
      <c r="E70" s="15" t="s">
        <v>51</v>
      </c>
      <c r="F70" s="26">
        <v>3</v>
      </c>
      <c r="G70" s="24">
        <v>0.97099999999999997</v>
      </c>
      <c r="H70" s="24">
        <v>0.97099999999999997</v>
      </c>
      <c r="I70" s="22">
        <f t="shared" si="1"/>
        <v>0</v>
      </c>
      <c r="J70" s="22"/>
    </row>
    <row r="71" spans="1:10" x14ac:dyDescent="0.25">
      <c r="A71" s="15">
        <v>92</v>
      </c>
      <c r="B71" s="15" t="s">
        <v>11</v>
      </c>
      <c r="C71" s="15">
        <v>0</v>
      </c>
      <c r="D71" s="15" t="s">
        <v>46</v>
      </c>
      <c r="E71" s="15" t="s">
        <v>69</v>
      </c>
      <c r="F71" s="26">
        <v>3</v>
      </c>
      <c r="G71" s="24">
        <v>0.91700000000000004</v>
      </c>
      <c r="H71" s="24">
        <v>0.94399999999999995</v>
      </c>
      <c r="I71" s="22">
        <f t="shared" si="1"/>
        <v>2.6999999999999913E-2</v>
      </c>
      <c r="J71" s="22"/>
    </row>
    <row r="72" spans="1:10" x14ac:dyDescent="0.25">
      <c r="A72" s="15">
        <v>41</v>
      </c>
      <c r="B72" s="15" t="s">
        <v>11</v>
      </c>
      <c r="C72" s="15">
        <v>1</v>
      </c>
      <c r="D72" s="15" t="s">
        <v>46</v>
      </c>
      <c r="E72" s="15" t="s">
        <v>52</v>
      </c>
      <c r="F72" s="26">
        <v>3</v>
      </c>
      <c r="G72" s="24">
        <v>1.026</v>
      </c>
      <c r="H72" s="24">
        <v>1.026</v>
      </c>
      <c r="I72" s="22">
        <f t="shared" si="1"/>
        <v>0</v>
      </c>
      <c r="J72" s="22"/>
    </row>
    <row r="73" spans="1:10" x14ac:dyDescent="0.25">
      <c r="A73" s="15">
        <v>25</v>
      </c>
      <c r="B73" s="15" t="s">
        <v>7</v>
      </c>
      <c r="C73" s="15">
        <v>1</v>
      </c>
      <c r="D73" s="15" t="s">
        <v>46</v>
      </c>
      <c r="E73" s="15" t="s">
        <v>79</v>
      </c>
      <c r="F73" s="26">
        <v>3</v>
      </c>
      <c r="G73" s="24">
        <v>0.97299999999999998</v>
      </c>
      <c r="H73" s="24">
        <v>0.97299999999999998</v>
      </c>
      <c r="I73" s="22">
        <f t="shared" si="1"/>
        <v>0</v>
      </c>
      <c r="J73" s="22"/>
    </row>
    <row r="74" spans="1:10" x14ac:dyDescent="0.25">
      <c r="A74" s="18">
        <v>58</v>
      </c>
      <c r="B74" s="18" t="s">
        <v>11</v>
      </c>
      <c r="C74" s="18">
        <v>1</v>
      </c>
      <c r="D74" s="18" t="s">
        <v>83</v>
      </c>
      <c r="E74" s="18" t="s">
        <v>104</v>
      </c>
      <c r="F74" s="25">
        <v>2</v>
      </c>
      <c r="G74" s="20">
        <v>0.83199999999999996</v>
      </c>
      <c r="H74" s="20">
        <v>0.85599999999999998</v>
      </c>
      <c r="I74" s="21">
        <f t="shared" si="1"/>
        <v>2.4000000000000021E-2</v>
      </c>
      <c r="J74" s="22"/>
    </row>
    <row r="75" spans="1:10" x14ac:dyDescent="0.25">
      <c r="A75" s="18">
        <v>98</v>
      </c>
      <c r="B75" s="18" t="s">
        <v>11</v>
      </c>
      <c r="C75" s="18">
        <v>0</v>
      </c>
      <c r="D75" s="18" t="s">
        <v>83</v>
      </c>
      <c r="E75" s="18" t="s">
        <v>85</v>
      </c>
      <c r="F75" s="25">
        <v>2</v>
      </c>
      <c r="G75" s="20">
        <v>0.83699999999999997</v>
      </c>
      <c r="H75" s="20">
        <v>0.86099999999999999</v>
      </c>
      <c r="I75" s="21">
        <f t="shared" si="1"/>
        <v>2.4000000000000021E-2</v>
      </c>
      <c r="J75" s="22"/>
    </row>
    <row r="76" spans="1:10" x14ac:dyDescent="0.25">
      <c r="A76" s="18">
        <v>61</v>
      </c>
      <c r="B76" s="18" t="s">
        <v>7</v>
      </c>
      <c r="C76" s="18">
        <v>1</v>
      </c>
      <c r="D76" s="18" t="s">
        <v>83</v>
      </c>
      <c r="E76" s="18" t="s">
        <v>108</v>
      </c>
      <c r="F76" s="25">
        <v>2</v>
      </c>
      <c r="G76" s="20">
        <v>0.79800000000000004</v>
      </c>
      <c r="H76" s="20">
        <v>0.82199999999999995</v>
      </c>
      <c r="I76" s="21">
        <f t="shared" si="1"/>
        <v>2.399999999999991E-2</v>
      </c>
      <c r="J76" s="22"/>
    </row>
    <row r="77" spans="1:10" x14ac:dyDescent="0.25">
      <c r="A77" s="18">
        <v>55</v>
      </c>
      <c r="B77" s="18" t="s">
        <v>11</v>
      </c>
      <c r="C77" s="18">
        <v>1</v>
      </c>
      <c r="D77" s="18" t="s">
        <v>83</v>
      </c>
      <c r="E77" s="18" t="s">
        <v>110</v>
      </c>
      <c r="F77" s="25">
        <v>2</v>
      </c>
      <c r="G77" s="20">
        <v>0.97</v>
      </c>
      <c r="H77" s="20">
        <v>0.97</v>
      </c>
      <c r="I77" s="21">
        <f t="shared" si="1"/>
        <v>0</v>
      </c>
      <c r="J77" s="22"/>
    </row>
    <row r="78" spans="1:10" x14ac:dyDescent="0.25">
      <c r="A78" s="18">
        <v>102</v>
      </c>
      <c r="B78" s="18" t="s">
        <v>11</v>
      </c>
      <c r="C78" s="18">
        <v>0</v>
      </c>
      <c r="D78" s="18" t="s">
        <v>83</v>
      </c>
      <c r="E78" s="18" t="s">
        <v>97</v>
      </c>
      <c r="F78" s="25">
        <v>2</v>
      </c>
      <c r="G78" s="20">
        <v>0.96199999999999997</v>
      </c>
      <c r="H78" s="20">
        <v>0.96199999999999997</v>
      </c>
      <c r="I78" s="21">
        <f t="shared" si="1"/>
        <v>0</v>
      </c>
      <c r="J78" s="22"/>
    </row>
    <row r="79" spans="1:10" x14ac:dyDescent="0.25">
      <c r="A79" s="18">
        <v>106</v>
      </c>
      <c r="B79" s="18" t="s">
        <v>11</v>
      </c>
      <c r="C79" s="18">
        <v>0</v>
      </c>
      <c r="D79" s="18" t="s">
        <v>83</v>
      </c>
      <c r="E79" s="18" t="s">
        <v>92</v>
      </c>
      <c r="F79" s="25">
        <v>2</v>
      </c>
      <c r="G79" s="20">
        <v>0.80400000000000005</v>
      </c>
      <c r="H79" s="20">
        <v>0.82799999999999996</v>
      </c>
      <c r="I79" s="21">
        <f t="shared" si="1"/>
        <v>2.399999999999991E-2</v>
      </c>
      <c r="J79" s="22"/>
    </row>
    <row r="80" spans="1:10" x14ac:dyDescent="0.25">
      <c r="A80" s="18">
        <v>96</v>
      </c>
      <c r="B80" s="18" t="s">
        <v>11</v>
      </c>
      <c r="C80" s="18">
        <v>0</v>
      </c>
      <c r="D80" s="18" t="s">
        <v>83</v>
      </c>
      <c r="E80" s="18" t="s">
        <v>90</v>
      </c>
      <c r="F80" s="25">
        <v>2</v>
      </c>
      <c r="G80" s="20">
        <v>0.94899999999999995</v>
      </c>
      <c r="H80" s="20">
        <v>0.94899999999999995</v>
      </c>
      <c r="I80" s="21">
        <f t="shared" si="1"/>
        <v>0</v>
      </c>
      <c r="J80" s="22"/>
    </row>
    <row r="81" spans="1:10" x14ac:dyDescent="0.25">
      <c r="A81" s="18">
        <v>99</v>
      </c>
      <c r="B81" s="18" t="s">
        <v>11</v>
      </c>
      <c r="C81" s="18">
        <v>0</v>
      </c>
      <c r="D81" s="18" t="s">
        <v>83</v>
      </c>
      <c r="E81" s="18" t="s">
        <v>93</v>
      </c>
      <c r="F81" s="25">
        <v>2</v>
      </c>
      <c r="G81" s="20">
        <v>0.78</v>
      </c>
      <c r="H81" s="20">
        <v>0.80200000000000005</v>
      </c>
      <c r="I81" s="21">
        <f t="shared" si="1"/>
        <v>2.200000000000002E-2</v>
      </c>
      <c r="J81" s="22"/>
    </row>
    <row r="82" spans="1:10" x14ac:dyDescent="0.25">
      <c r="A82" s="18">
        <v>104</v>
      </c>
      <c r="B82" s="18" t="s">
        <v>11</v>
      </c>
      <c r="C82" s="18">
        <v>0</v>
      </c>
      <c r="D82" s="18" t="s">
        <v>83</v>
      </c>
      <c r="E82" s="18" t="s">
        <v>95</v>
      </c>
      <c r="F82" s="25">
        <v>2</v>
      </c>
      <c r="G82" s="20">
        <v>0.76900000000000002</v>
      </c>
      <c r="H82" s="20">
        <v>0.79100000000000004</v>
      </c>
      <c r="I82" s="21">
        <f t="shared" si="1"/>
        <v>2.200000000000002E-2</v>
      </c>
      <c r="J82" s="22"/>
    </row>
    <row r="83" spans="1:10" x14ac:dyDescent="0.25">
      <c r="A83" s="18">
        <v>108</v>
      </c>
      <c r="B83" s="18" t="s">
        <v>11</v>
      </c>
      <c r="C83" s="18">
        <v>1</v>
      </c>
      <c r="D83" s="18" t="s">
        <v>83</v>
      </c>
      <c r="E83" s="18" t="s">
        <v>117</v>
      </c>
      <c r="F83" s="25">
        <v>2</v>
      </c>
      <c r="G83" s="20">
        <v>0.81499999999999995</v>
      </c>
      <c r="H83" s="20">
        <v>0.83899999999999997</v>
      </c>
      <c r="I83" s="21">
        <f t="shared" si="1"/>
        <v>2.4000000000000021E-2</v>
      </c>
      <c r="J83" s="22"/>
    </row>
    <row r="84" spans="1:10" x14ac:dyDescent="0.25">
      <c r="A84" s="18">
        <v>51</v>
      </c>
      <c r="B84" s="18" t="s">
        <v>7</v>
      </c>
      <c r="C84" s="18">
        <v>1</v>
      </c>
      <c r="D84" s="18" t="s">
        <v>83</v>
      </c>
      <c r="E84" s="18" t="s">
        <v>98</v>
      </c>
      <c r="F84" s="25">
        <v>2</v>
      </c>
      <c r="G84" s="20">
        <v>0.995</v>
      </c>
      <c r="H84" s="20">
        <v>0.995</v>
      </c>
      <c r="I84" s="21">
        <f t="shared" si="1"/>
        <v>0</v>
      </c>
      <c r="J84" s="22"/>
    </row>
    <row r="85" spans="1:10" x14ac:dyDescent="0.25">
      <c r="A85" s="18">
        <v>50</v>
      </c>
      <c r="B85" s="18" t="s">
        <v>11</v>
      </c>
      <c r="C85" s="18">
        <v>1</v>
      </c>
      <c r="D85" s="18" t="s">
        <v>83</v>
      </c>
      <c r="E85" s="18" t="s">
        <v>89</v>
      </c>
      <c r="F85" s="25">
        <v>2</v>
      </c>
      <c r="G85" s="20">
        <v>0.90400000000000003</v>
      </c>
      <c r="H85" s="20">
        <v>0.90400000000000003</v>
      </c>
      <c r="I85" s="21">
        <f t="shared" si="1"/>
        <v>0</v>
      </c>
      <c r="J85" s="22"/>
    </row>
    <row r="86" spans="1:10" x14ac:dyDescent="0.25">
      <c r="A86" s="18">
        <v>56</v>
      </c>
      <c r="B86" s="18" t="s">
        <v>11</v>
      </c>
      <c r="C86" s="18">
        <v>1</v>
      </c>
      <c r="D86" s="18" t="s">
        <v>83</v>
      </c>
      <c r="E86" s="18" t="s">
        <v>115</v>
      </c>
      <c r="F86" s="25">
        <v>2</v>
      </c>
      <c r="G86" s="20">
        <v>0.74199999999999999</v>
      </c>
      <c r="H86" s="20">
        <v>0.76300000000000001</v>
      </c>
      <c r="I86" s="21">
        <f t="shared" si="1"/>
        <v>2.1000000000000019E-2</v>
      </c>
      <c r="J86" s="22"/>
    </row>
    <row r="87" spans="1:10" x14ac:dyDescent="0.25">
      <c r="A87" s="18">
        <v>64</v>
      </c>
      <c r="B87" s="18" t="s">
        <v>7</v>
      </c>
      <c r="C87" s="18">
        <v>1</v>
      </c>
      <c r="D87" s="18" t="s">
        <v>83</v>
      </c>
      <c r="E87" s="18" t="s">
        <v>102</v>
      </c>
      <c r="F87" s="25">
        <v>2</v>
      </c>
      <c r="G87" s="20">
        <v>1.006</v>
      </c>
      <c r="H87" s="20">
        <v>1.006</v>
      </c>
      <c r="I87" s="21">
        <f t="shared" si="1"/>
        <v>0</v>
      </c>
      <c r="J87" s="22"/>
    </row>
    <row r="88" spans="1:10" x14ac:dyDescent="0.25">
      <c r="A88" s="18">
        <v>71</v>
      </c>
      <c r="B88" s="18" t="s">
        <v>11</v>
      </c>
      <c r="C88" s="18">
        <v>1</v>
      </c>
      <c r="D88" s="18" t="s">
        <v>83</v>
      </c>
      <c r="E88" s="18" t="s">
        <v>119</v>
      </c>
      <c r="F88" s="25">
        <v>2</v>
      </c>
      <c r="G88" s="20">
        <v>0.95299999999999996</v>
      </c>
      <c r="H88" s="20">
        <v>0.95299999999999996</v>
      </c>
      <c r="I88" s="21">
        <f t="shared" si="1"/>
        <v>0</v>
      </c>
      <c r="J88" s="22"/>
    </row>
    <row r="89" spans="1:10" x14ac:dyDescent="0.25">
      <c r="A89" s="18">
        <v>70</v>
      </c>
      <c r="B89" s="18" t="s">
        <v>7</v>
      </c>
      <c r="C89" s="18">
        <v>1</v>
      </c>
      <c r="D89" s="18" t="s">
        <v>83</v>
      </c>
      <c r="E89" s="18" t="s">
        <v>113</v>
      </c>
      <c r="F89" s="25">
        <v>2</v>
      </c>
      <c r="G89" s="20">
        <v>0.92200000000000004</v>
      </c>
      <c r="H89" s="20">
        <v>0.92200000000000004</v>
      </c>
      <c r="I89" s="21">
        <f t="shared" si="1"/>
        <v>0</v>
      </c>
      <c r="J89" s="22"/>
    </row>
    <row r="90" spans="1:10" x14ac:dyDescent="0.25">
      <c r="A90" s="18">
        <v>68</v>
      </c>
      <c r="B90" s="18" t="s">
        <v>7</v>
      </c>
      <c r="C90" s="18">
        <v>1</v>
      </c>
      <c r="D90" s="18" t="s">
        <v>83</v>
      </c>
      <c r="E90" s="18" t="s">
        <v>86</v>
      </c>
      <c r="F90" s="25">
        <v>2</v>
      </c>
      <c r="G90" s="20">
        <v>0.84299999999999997</v>
      </c>
      <c r="H90" s="20">
        <v>0.86699999999999999</v>
      </c>
      <c r="I90" s="21">
        <f t="shared" si="1"/>
        <v>2.4000000000000021E-2</v>
      </c>
      <c r="J90" s="22"/>
    </row>
    <row r="91" spans="1:10" x14ac:dyDescent="0.25">
      <c r="A91" s="18">
        <v>57</v>
      </c>
      <c r="B91" s="18" t="s">
        <v>7</v>
      </c>
      <c r="C91" s="18">
        <v>1</v>
      </c>
      <c r="D91" s="18" t="s">
        <v>83</v>
      </c>
      <c r="E91" s="18" t="s">
        <v>118</v>
      </c>
      <c r="F91" s="25">
        <v>2</v>
      </c>
      <c r="G91" s="20">
        <v>1.0029999999999999</v>
      </c>
      <c r="H91" s="20">
        <v>1.0029999999999999</v>
      </c>
      <c r="I91" s="21">
        <f t="shared" si="1"/>
        <v>0</v>
      </c>
      <c r="J91" s="22"/>
    </row>
    <row r="92" spans="1:10" x14ac:dyDescent="0.25">
      <c r="A92" s="15">
        <v>103</v>
      </c>
      <c r="B92" s="15" t="s">
        <v>11</v>
      </c>
      <c r="C92" s="15">
        <v>0</v>
      </c>
      <c r="D92" s="15" t="s">
        <v>83</v>
      </c>
      <c r="E92" s="15" t="s">
        <v>91</v>
      </c>
      <c r="F92" s="26">
        <v>3</v>
      </c>
      <c r="G92" s="24">
        <v>1.0209999999999999</v>
      </c>
      <c r="H92" s="24">
        <v>1.0209999999999999</v>
      </c>
      <c r="I92" s="22">
        <f t="shared" si="1"/>
        <v>0</v>
      </c>
      <c r="J92" s="22"/>
    </row>
    <row r="93" spans="1:10" x14ac:dyDescent="0.25">
      <c r="A93" s="15">
        <v>101</v>
      </c>
      <c r="B93" s="15" t="s">
        <v>11</v>
      </c>
      <c r="C93" s="15">
        <v>0</v>
      </c>
      <c r="D93" s="15" t="s">
        <v>83</v>
      </c>
      <c r="E93" s="15" t="s">
        <v>84</v>
      </c>
      <c r="F93" s="26">
        <v>3</v>
      </c>
      <c r="G93" s="24">
        <v>0.86099999999999999</v>
      </c>
      <c r="H93" s="24">
        <v>0.88600000000000001</v>
      </c>
      <c r="I93" s="22">
        <f t="shared" si="1"/>
        <v>2.5000000000000022E-2</v>
      </c>
      <c r="J93" s="22"/>
    </row>
    <row r="94" spans="1:10" x14ac:dyDescent="0.25">
      <c r="A94" s="15">
        <v>62</v>
      </c>
      <c r="B94" s="15" t="s">
        <v>11</v>
      </c>
      <c r="C94" s="15">
        <v>1</v>
      </c>
      <c r="D94" s="15" t="s">
        <v>83</v>
      </c>
      <c r="E94" s="15" t="s">
        <v>99</v>
      </c>
      <c r="F94" s="26">
        <v>3</v>
      </c>
      <c r="G94" s="24">
        <v>0.875</v>
      </c>
      <c r="H94" s="24">
        <v>0.9</v>
      </c>
      <c r="I94" s="22">
        <f t="shared" si="1"/>
        <v>2.5000000000000022E-2</v>
      </c>
      <c r="J94" s="22"/>
    </row>
    <row r="95" spans="1:10" x14ac:dyDescent="0.25">
      <c r="A95" s="15">
        <v>69</v>
      </c>
      <c r="B95" s="15" t="s">
        <v>11</v>
      </c>
      <c r="C95" s="15">
        <v>1</v>
      </c>
      <c r="D95" s="15" t="s">
        <v>83</v>
      </c>
      <c r="E95" s="15" t="s">
        <v>111</v>
      </c>
      <c r="F95" s="26">
        <v>3</v>
      </c>
      <c r="G95" s="24">
        <v>0.99299999999999999</v>
      </c>
      <c r="H95" s="24">
        <v>0.99299999999999999</v>
      </c>
      <c r="I95" s="22">
        <f t="shared" si="1"/>
        <v>0</v>
      </c>
      <c r="J95" s="22"/>
    </row>
    <row r="96" spans="1:10" x14ac:dyDescent="0.25">
      <c r="A96" s="15">
        <v>54</v>
      </c>
      <c r="B96" s="15" t="s">
        <v>7</v>
      </c>
      <c r="C96" s="15">
        <v>1</v>
      </c>
      <c r="D96" s="15" t="s">
        <v>83</v>
      </c>
      <c r="E96" s="15" t="s">
        <v>88</v>
      </c>
      <c r="F96" s="26">
        <v>3</v>
      </c>
      <c r="G96" s="24">
        <v>0.872</v>
      </c>
      <c r="H96" s="24">
        <v>0.89700000000000002</v>
      </c>
      <c r="I96" s="22">
        <f t="shared" si="1"/>
        <v>2.5000000000000022E-2</v>
      </c>
      <c r="J96" s="22"/>
    </row>
    <row r="97" spans="1:10" x14ac:dyDescent="0.25">
      <c r="A97" s="15">
        <v>105</v>
      </c>
      <c r="B97" s="15" t="s">
        <v>11</v>
      </c>
      <c r="C97" s="15">
        <v>0</v>
      </c>
      <c r="D97" s="15" t="s">
        <v>83</v>
      </c>
      <c r="E97" s="15" t="s">
        <v>105</v>
      </c>
      <c r="F97" s="26">
        <v>3</v>
      </c>
      <c r="G97" s="24">
        <v>1.0269999999999999</v>
      </c>
      <c r="H97" s="24">
        <v>1.0269999999999999</v>
      </c>
      <c r="I97" s="22">
        <f t="shared" si="1"/>
        <v>0</v>
      </c>
      <c r="J97" s="22"/>
    </row>
    <row r="98" spans="1:10" x14ac:dyDescent="0.25">
      <c r="A98" s="15">
        <v>65</v>
      </c>
      <c r="B98" s="15" t="s">
        <v>11</v>
      </c>
      <c r="C98" s="15">
        <v>1</v>
      </c>
      <c r="D98" s="15" t="s">
        <v>83</v>
      </c>
      <c r="E98" s="15" t="s">
        <v>112</v>
      </c>
      <c r="F98" s="26">
        <v>3</v>
      </c>
      <c r="G98" s="24">
        <v>1.0089999999999999</v>
      </c>
      <c r="H98" s="24">
        <v>1.0089999999999999</v>
      </c>
      <c r="I98" s="22">
        <f t="shared" si="1"/>
        <v>0</v>
      </c>
      <c r="J98" s="22"/>
    </row>
    <row r="99" spans="1:10" x14ac:dyDescent="0.25">
      <c r="A99" s="15">
        <v>97</v>
      </c>
      <c r="B99" s="15" t="s">
        <v>11</v>
      </c>
      <c r="C99" s="15">
        <v>0</v>
      </c>
      <c r="D99" s="15" t="s">
        <v>83</v>
      </c>
      <c r="E99" s="15" t="s">
        <v>103</v>
      </c>
      <c r="F99" s="26">
        <v>3</v>
      </c>
      <c r="G99" s="24">
        <v>1.1259999999999999</v>
      </c>
      <c r="H99" s="24">
        <v>1.1259999999999999</v>
      </c>
      <c r="I99" s="22">
        <f t="shared" si="1"/>
        <v>0</v>
      </c>
      <c r="J99" s="22"/>
    </row>
    <row r="100" spans="1:10" x14ac:dyDescent="0.25">
      <c r="A100" s="15">
        <v>49</v>
      </c>
      <c r="B100" s="15" t="s">
        <v>7</v>
      </c>
      <c r="C100" s="15">
        <v>1</v>
      </c>
      <c r="D100" s="15" t="s">
        <v>83</v>
      </c>
      <c r="E100" s="15" t="s">
        <v>106</v>
      </c>
      <c r="F100" s="26">
        <v>3</v>
      </c>
      <c r="G100" s="24">
        <v>0.96799999999999997</v>
      </c>
      <c r="H100" s="24">
        <v>0.96799999999999997</v>
      </c>
      <c r="I100" s="22">
        <f t="shared" si="1"/>
        <v>0</v>
      </c>
      <c r="J100" s="22"/>
    </row>
    <row r="101" spans="1:10" x14ac:dyDescent="0.25">
      <c r="A101" s="15">
        <v>107</v>
      </c>
      <c r="B101" s="15" t="s">
        <v>11</v>
      </c>
      <c r="C101" s="15">
        <v>0</v>
      </c>
      <c r="D101" s="15" t="s">
        <v>83</v>
      </c>
      <c r="E101" s="15" t="s">
        <v>94</v>
      </c>
      <c r="F101" s="26">
        <v>3</v>
      </c>
      <c r="G101" s="24">
        <v>0.91800000000000004</v>
      </c>
      <c r="H101" s="24">
        <v>0.94499999999999995</v>
      </c>
      <c r="I101" s="22">
        <f t="shared" si="1"/>
        <v>2.6999999999999913E-2</v>
      </c>
      <c r="J101" s="22"/>
    </row>
    <row r="102" spans="1:10" x14ac:dyDescent="0.25">
      <c r="A102" s="15">
        <v>52</v>
      </c>
      <c r="B102" s="15" t="s">
        <v>7</v>
      </c>
      <c r="C102" s="15">
        <v>1</v>
      </c>
      <c r="D102" s="15" t="s">
        <v>83</v>
      </c>
      <c r="E102" s="15" t="s">
        <v>101</v>
      </c>
      <c r="F102" s="26">
        <v>3</v>
      </c>
      <c r="G102" s="24">
        <v>0.93200000000000005</v>
      </c>
      <c r="H102" s="24">
        <v>0.95799999999999996</v>
      </c>
      <c r="I102" s="22">
        <f t="shared" si="1"/>
        <v>2.5999999999999912E-2</v>
      </c>
      <c r="J102" s="22"/>
    </row>
    <row r="103" spans="1:10" x14ac:dyDescent="0.25">
      <c r="A103" s="15">
        <v>59</v>
      </c>
      <c r="B103" s="15" t="s">
        <v>7</v>
      </c>
      <c r="C103" s="15">
        <v>1</v>
      </c>
      <c r="D103" s="15" t="s">
        <v>83</v>
      </c>
      <c r="E103" s="15" t="s">
        <v>109</v>
      </c>
      <c r="F103" s="26">
        <v>3</v>
      </c>
      <c r="G103" s="24">
        <v>0.91600000000000004</v>
      </c>
      <c r="H103" s="24">
        <v>0.94199999999999995</v>
      </c>
      <c r="I103" s="22">
        <f t="shared" si="1"/>
        <v>2.5999999999999912E-2</v>
      </c>
      <c r="J103" s="22"/>
    </row>
    <row r="104" spans="1:10" x14ac:dyDescent="0.25">
      <c r="A104" s="15">
        <v>66</v>
      </c>
      <c r="B104" s="15" t="s">
        <v>11</v>
      </c>
      <c r="C104" s="15">
        <v>1</v>
      </c>
      <c r="D104" s="15" t="s">
        <v>83</v>
      </c>
      <c r="E104" s="15" t="s">
        <v>100</v>
      </c>
      <c r="F104" s="26">
        <v>3</v>
      </c>
      <c r="G104" s="24">
        <v>0.90700000000000003</v>
      </c>
      <c r="H104" s="24">
        <v>0.93300000000000005</v>
      </c>
      <c r="I104" s="22">
        <f t="shared" si="1"/>
        <v>2.6000000000000023E-2</v>
      </c>
      <c r="J104" s="22"/>
    </row>
    <row r="105" spans="1:10" x14ac:dyDescent="0.25">
      <c r="A105" s="15">
        <v>67</v>
      </c>
      <c r="B105" s="15" t="s">
        <v>7</v>
      </c>
      <c r="C105" s="15">
        <v>1</v>
      </c>
      <c r="D105" s="15" t="s">
        <v>83</v>
      </c>
      <c r="E105" s="15" t="s">
        <v>116</v>
      </c>
      <c r="F105" s="26">
        <v>3</v>
      </c>
      <c r="G105" s="24">
        <v>1.069</v>
      </c>
      <c r="H105" s="24">
        <v>1.069</v>
      </c>
      <c r="I105" s="22">
        <f t="shared" si="1"/>
        <v>0</v>
      </c>
      <c r="J105" s="22"/>
    </row>
    <row r="106" spans="1:10" x14ac:dyDescent="0.25">
      <c r="A106" s="15">
        <v>100</v>
      </c>
      <c r="B106" s="15" t="s">
        <v>11</v>
      </c>
      <c r="C106" s="15">
        <v>0</v>
      </c>
      <c r="D106" s="15" t="s">
        <v>83</v>
      </c>
      <c r="E106" s="15" t="s">
        <v>96</v>
      </c>
      <c r="F106" s="26">
        <v>3</v>
      </c>
      <c r="G106" s="24">
        <v>0.94399999999999995</v>
      </c>
      <c r="H106" s="24">
        <v>0.97099999999999997</v>
      </c>
      <c r="I106" s="22">
        <f t="shared" si="1"/>
        <v>2.7000000000000024E-2</v>
      </c>
      <c r="J106" s="22"/>
    </row>
    <row r="107" spans="1:10" x14ac:dyDescent="0.25">
      <c r="A107" s="15">
        <v>60</v>
      </c>
      <c r="B107" s="15" t="s">
        <v>11</v>
      </c>
      <c r="C107" s="15">
        <v>1</v>
      </c>
      <c r="D107" s="15" t="s">
        <v>83</v>
      </c>
      <c r="E107" s="15" t="s">
        <v>87</v>
      </c>
      <c r="F107" s="26">
        <v>3</v>
      </c>
      <c r="G107" s="24">
        <v>0.89500000000000002</v>
      </c>
      <c r="H107" s="24">
        <v>0.92100000000000004</v>
      </c>
      <c r="I107" s="22">
        <f t="shared" si="1"/>
        <v>2.6000000000000023E-2</v>
      </c>
      <c r="J107" s="22"/>
    </row>
    <row r="108" spans="1:10" x14ac:dyDescent="0.25">
      <c r="A108" s="15">
        <v>63</v>
      </c>
      <c r="B108" s="15" t="s">
        <v>7</v>
      </c>
      <c r="C108" s="15">
        <v>1</v>
      </c>
      <c r="D108" s="15" t="s">
        <v>83</v>
      </c>
      <c r="E108" s="15" t="s">
        <v>114</v>
      </c>
      <c r="F108" s="26">
        <v>3</v>
      </c>
      <c r="G108" s="24">
        <v>1.0669999999999999</v>
      </c>
      <c r="H108" s="24">
        <v>1.0669999999999999</v>
      </c>
      <c r="I108" s="22">
        <f t="shared" si="1"/>
        <v>0</v>
      </c>
      <c r="J108" s="22"/>
    </row>
    <row r="109" spans="1:10" x14ac:dyDescent="0.25">
      <c r="A109" s="15">
        <v>53</v>
      </c>
      <c r="B109" s="15" t="s">
        <v>11</v>
      </c>
      <c r="C109" s="15">
        <v>1</v>
      </c>
      <c r="D109" s="15" t="s">
        <v>83</v>
      </c>
      <c r="E109" s="15" t="s">
        <v>107</v>
      </c>
      <c r="F109" s="26">
        <v>3</v>
      </c>
      <c r="G109" s="24">
        <v>0.90300000000000002</v>
      </c>
      <c r="H109" s="24">
        <v>0.92900000000000005</v>
      </c>
      <c r="I109" s="22">
        <f t="shared" si="1"/>
        <v>2.6000000000000023E-2</v>
      </c>
      <c r="J109" s="22"/>
    </row>
  </sheetData>
  <conditionalFormatting sqref="J2:J109">
    <cfRule type="cellIs" dxfId="24" priority="30" operator="lessThan">
      <formula>0</formula>
    </cfRule>
    <cfRule type="cellIs" dxfId="23" priority="31" operator="greaterThan">
      <formula>0</formula>
    </cfRule>
  </conditionalFormatting>
  <conditionalFormatting sqref="H72">
    <cfRule type="cellIs" dxfId="22" priority="11" operator="lessThan">
      <formula>$L$3</formula>
    </cfRule>
  </conditionalFormatting>
  <conditionalFormatting sqref="L5:L7">
    <cfRule type="cellIs" dxfId="21" priority="10" operator="lessThan">
      <formula>$L$2</formula>
    </cfRule>
    <cfRule type="cellIs" dxfId="20" priority="9" operator="greaterThan">
      <formula>$L$2</formula>
    </cfRule>
  </conditionalFormatting>
  <conditionalFormatting sqref="L8:L10">
    <cfRule type="cellIs" dxfId="19" priority="8" operator="lessThan">
      <formula>$L$3</formula>
    </cfRule>
    <cfRule type="cellIs" dxfId="18" priority="7" operator="greaterThan">
      <formula>$L$3</formula>
    </cfRule>
  </conditionalFormatting>
  <conditionalFormatting sqref="G2:G19 G74:G91">
    <cfRule type="cellIs" dxfId="17" priority="6" operator="lessThan">
      <formula>$L$2</formula>
    </cfRule>
  </conditionalFormatting>
  <conditionalFormatting sqref="G38:G55">
    <cfRule type="cellIs" dxfId="16" priority="5" operator="greaterThan">
      <formula>$L$2</formula>
    </cfRule>
  </conditionalFormatting>
  <conditionalFormatting sqref="G20:G37">
    <cfRule type="cellIs" dxfId="15" priority="4" operator="greaterThan">
      <formula>$L$3</formula>
    </cfRule>
  </conditionalFormatting>
  <conditionalFormatting sqref="G56:G73 G92:G109">
    <cfRule type="cellIs" dxfId="14" priority="3" operator="lessThan">
      <formula>$L$3</formula>
    </cfRule>
  </conditionalFormatting>
  <conditionalFormatting sqref="I2:I109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workbookViewId="0"/>
  </sheetViews>
  <sheetFormatPr defaultRowHeight="15" x14ac:dyDescent="0.25"/>
  <cols>
    <col min="1" max="1" width="6.140625" style="2" bestFit="1" customWidth="1"/>
    <col min="2" max="2" width="5.42578125" style="2" bestFit="1" customWidth="1"/>
    <col min="3" max="3" width="4.5703125" style="2" bestFit="1" customWidth="1"/>
    <col min="4" max="4" width="6.85546875" style="2" bestFit="1" customWidth="1"/>
    <col min="5" max="5" width="9.28515625" style="2" bestFit="1" customWidth="1"/>
    <col min="6" max="6" width="8.85546875" style="2" bestFit="1" customWidth="1"/>
    <col min="7" max="7" width="17.5703125" style="2" bestFit="1" customWidth="1"/>
    <col min="8" max="8" width="8.7109375" style="2" bestFit="1" customWidth="1"/>
    <col min="9" max="9" width="4.85546875" style="2" customWidth="1"/>
    <col min="10" max="10" width="6.140625" style="2" bestFit="1" customWidth="1"/>
    <col min="11" max="11" width="5.42578125" style="2" bestFit="1" customWidth="1"/>
    <col min="12" max="12" width="4.5703125" style="2" bestFit="1" customWidth="1"/>
    <col min="13" max="13" width="6.85546875" style="2" bestFit="1" customWidth="1"/>
    <col min="14" max="14" width="9.140625" style="2" bestFit="1" customWidth="1"/>
    <col min="15" max="15" width="8.85546875" style="2" bestFit="1" customWidth="1"/>
    <col min="16" max="16" width="17.5703125" style="2" bestFit="1" customWidth="1"/>
    <col min="17" max="17" width="8.7109375" style="2" bestFit="1" customWidth="1"/>
    <col min="18" max="18" width="9.140625" style="8"/>
    <col min="19" max="19" width="9.5703125" style="8" bestFit="1" customWidth="1"/>
    <col min="20" max="20" width="8.7109375" style="8" bestFit="1" customWidth="1"/>
    <col min="21" max="21" width="8.85546875" style="8" bestFit="1" customWidth="1"/>
    <col min="22" max="22" width="8.7109375" style="8" bestFit="1" customWidth="1"/>
    <col min="23" max="23" width="8.85546875" style="8" bestFit="1" customWidth="1"/>
    <col min="24" max="16384" width="9.140625" style="8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128</v>
      </c>
      <c r="H1" s="2" t="s">
        <v>145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128</v>
      </c>
      <c r="Q1" s="2" t="s">
        <v>145</v>
      </c>
      <c r="S1" s="28" t="s">
        <v>129</v>
      </c>
      <c r="T1" s="28"/>
      <c r="U1" s="28"/>
      <c r="V1" s="28"/>
      <c r="W1" s="28"/>
    </row>
    <row r="2" spans="1:23" x14ac:dyDescent="0.25">
      <c r="A2" s="4">
        <v>72</v>
      </c>
      <c r="B2" s="4" t="s">
        <v>11</v>
      </c>
      <c r="C2" s="4">
        <v>0</v>
      </c>
      <c r="D2" s="4" t="s">
        <v>8</v>
      </c>
      <c r="E2" s="3" t="s">
        <v>36</v>
      </c>
      <c r="F2" s="4">
        <v>2</v>
      </c>
      <c r="G2" s="4">
        <f>VLOOKUP(E2,'All - Durations'!$E$1:$H$109,4,FALSE)</f>
        <v>0.74</v>
      </c>
      <c r="H2" s="4">
        <v>57.835000000000001</v>
      </c>
      <c r="J2" s="4">
        <v>3</v>
      </c>
      <c r="K2" s="4" t="s">
        <v>11</v>
      </c>
      <c r="L2" s="4">
        <v>1</v>
      </c>
      <c r="M2" s="4" t="s">
        <v>8</v>
      </c>
      <c r="N2" s="3" t="s">
        <v>18</v>
      </c>
      <c r="O2" s="4">
        <v>2</v>
      </c>
      <c r="P2" s="4">
        <f>VLOOKUP(N2,E1:H109,3,FALSE)</f>
        <v>0.872</v>
      </c>
      <c r="Q2" s="4">
        <f>VLOOKUP(N2,E1:H109,4,FALSE)</f>
        <v>56.094999999999999</v>
      </c>
      <c r="T2" s="29" t="s">
        <v>149</v>
      </c>
      <c r="U2" s="29"/>
      <c r="V2" s="29" t="s">
        <v>125</v>
      </c>
      <c r="W2" s="29"/>
    </row>
    <row r="3" spans="1:23" x14ac:dyDescent="0.25">
      <c r="A3" s="4">
        <v>3</v>
      </c>
      <c r="B3" s="4" t="s">
        <v>11</v>
      </c>
      <c r="C3" s="4">
        <v>1</v>
      </c>
      <c r="D3" s="4" t="s">
        <v>8</v>
      </c>
      <c r="E3" s="3" t="s">
        <v>18</v>
      </c>
      <c r="F3" s="4">
        <v>2</v>
      </c>
      <c r="G3" s="4">
        <f>VLOOKUP(E3,'All - Durations'!$E$1:$H$109,4,FALSE)</f>
        <v>0.872</v>
      </c>
      <c r="H3" s="4">
        <v>56.094999999999999</v>
      </c>
      <c r="J3" s="4">
        <v>13</v>
      </c>
      <c r="K3" s="4" t="s">
        <v>7</v>
      </c>
      <c r="L3" s="4">
        <v>1</v>
      </c>
      <c r="M3" s="4" t="s">
        <v>8</v>
      </c>
      <c r="N3" s="3" t="s">
        <v>22</v>
      </c>
      <c r="O3" s="4">
        <v>2</v>
      </c>
      <c r="P3" s="4">
        <f t="shared" ref="P3:P66" si="0">VLOOKUP(N3,E2:H110,3,FALSE)</f>
        <v>0.94099999999999995</v>
      </c>
      <c r="Q3" s="4">
        <f t="shared" ref="Q3:Q66" si="1">VLOOKUP(N3,E2:H110,4,FALSE)</f>
        <v>64.567999999999998</v>
      </c>
      <c r="S3" s="8" t="s">
        <v>120</v>
      </c>
      <c r="T3" s="8" t="s">
        <v>6</v>
      </c>
      <c r="U3" s="8" t="s">
        <v>121</v>
      </c>
      <c r="V3" s="8" t="s">
        <v>6</v>
      </c>
      <c r="W3" s="8" t="s">
        <v>121</v>
      </c>
    </row>
    <row r="4" spans="1:23" x14ac:dyDescent="0.25">
      <c r="A4" s="4">
        <v>13</v>
      </c>
      <c r="B4" s="4" t="s">
        <v>7</v>
      </c>
      <c r="C4" s="4">
        <v>1</v>
      </c>
      <c r="D4" s="4" t="s">
        <v>8</v>
      </c>
      <c r="E4" s="3" t="s">
        <v>22</v>
      </c>
      <c r="F4" s="4">
        <v>2</v>
      </c>
      <c r="G4" s="4">
        <f>VLOOKUP(E4,'All - Durations'!$E$1:$H$109,4,FALSE)</f>
        <v>0.94099999999999995</v>
      </c>
      <c r="H4" s="4">
        <v>64.567999999999998</v>
      </c>
      <c r="J4" s="4">
        <v>21</v>
      </c>
      <c r="K4" s="4" t="s">
        <v>11</v>
      </c>
      <c r="L4" s="4">
        <v>1</v>
      </c>
      <c r="M4" s="4" t="s">
        <v>8</v>
      </c>
      <c r="N4" s="3" t="s">
        <v>28</v>
      </c>
      <c r="O4" s="4">
        <v>2</v>
      </c>
      <c r="P4" s="4">
        <f t="shared" si="0"/>
        <v>0.86599999999999999</v>
      </c>
      <c r="Q4" s="4">
        <f t="shared" si="1"/>
        <v>63.771000000000001</v>
      </c>
      <c r="S4" s="8" t="s">
        <v>122</v>
      </c>
      <c r="T4" s="10">
        <f>TTEST(G2:G19,G38:G55,2,2)</f>
        <v>0.88400054925843619</v>
      </c>
      <c r="U4" s="10">
        <f>TTEST(H2:H19,H38:H55,2,2)</f>
        <v>0.59064592093557322</v>
      </c>
      <c r="V4" s="10">
        <f>TTEST(P2:P13,P26:P37,2,2)</f>
        <v>0.30416319062900044</v>
      </c>
      <c r="W4" s="10">
        <f>TTEST(Q2:Q13,Q26:Q37,2,2)</f>
        <v>0.56851424924583682</v>
      </c>
    </row>
    <row r="5" spans="1:23" x14ac:dyDescent="0.25">
      <c r="A5" s="4">
        <v>77</v>
      </c>
      <c r="B5" s="4" t="s">
        <v>11</v>
      </c>
      <c r="C5" s="4">
        <v>0</v>
      </c>
      <c r="D5" s="4" t="s">
        <v>8</v>
      </c>
      <c r="E5" s="3" t="s">
        <v>16</v>
      </c>
      <c r="F5" s="4">
        <v>2</v>
      </c>
      <c r="G5" s="4">
        <f>VLOOKUP(E5,'All - Durations'!$E$1:$H$109,4,FALSE)</f>
        <v>0.85899999999999999</v>
      </c>
      <c r="H5" s="4">
        <v>62.631</v>
      </c>
      <c r="J5" s="4">
        <v>11</v>
      </c>
      <c r="K5" s="4" t="s">
        <v>7</v>
      </c>
      <c r="L5" s="4">
        <v>1</v>
      </c>
      <c r="M5" s="4" t="s">
        <v>8</v>
      </c>
      <c r="N5" s="3" t="s">
        <v>42</v>
      </c>
      <c r="O5" s="4">
        <v>2</v>
      </c>
      <c r="P5" s="4">
        <f t="shared" si="0"/>
        <v>0.82099999999999995</v>
      </c>
      <c r="Q5" s="4">
        <f t="shared" si="1"/>
        <v>58.662999999999997</v>
      </c>
      <c r="S5" s="8" t="s">
        <v>123</v>
      </c>
      <c r="T5" s="10">
        <f>TTEST(G2:G19,G74:G91,2,2)</f>
        <v>0.59748574078569749</v>
      </c>
      <c r="U5" s="10">
        <f>TTEST(H2:H19,H74:H91,2,2)</f>
        <v>0.28358958463662998</v>
      </c>
      <c r="V5" s="10">
        <f>TTEST(P2:P13,P50:P61,2,2)</f>
        <v>0.51472665114827243</v>
      </c>
      <c r="W5" s="10">
        <f>TTEST(Q2:Q13,Q50:Q61,2,2)</f>
        <v>0.3912584962833453</v>
      </c>
    </row>
    <row r="6" spans="1:23" x14ac:dyDescent="0.25">
      <c r="A6" s="4">
        <v>21</v>
      </c>
      <c r="B6" s="4" t="s">
        <v>11</v>
      </c>
      <c r="C6" s="4">
        <v>1</v>
      </c>
      <c r="D6" s="4" t="s">
        <v>8</v>
      </c>
      <c r="E6" s="3" t="s">
        <v>28</v>
      </c>
      <c r="F6" s="4">
        <v>2</v>
      </c>
      <c r="G6" s="4">
        <f>VLOOKUP(E6,'All - Durations'!$E$1:$H$109,4,FALSE)</f>
        <v>0.86599999999999999</v>
      </c>
      <c r="H6" s="4">
        <v>63.771000000000001</v>
      </c>
      <c r="J6" s="4">
        <v>5</v>
      </c>
      <c r="K6" s="4" t="s">
        <v>11</v>
      </c>
      <c r="L6" s="4">
        <v>1</v>
      </c>
      <c r="M6" s="4" t="s">
        <v>8</v>
      </c>
      <c r="N6" s="3" t="s">
        <v>38</v>
      </c>
      <c r="O6" s="4">
        <v>2</v>
      </c>
      <c r="P6" s="4">
        <f t="shared" si="0"/>
        <v>0.89200000000000002</v>
      </c>
      <c r="Q6" s="4">
        <f t="shared" si="1"/>
        <v>58.735999999999997</v>
      </c>
      <c r="R6" s="6"/>
      <c r="S6" s="8" t="s">
        <v>124</v>
      </c>
      <c r="T6" s="10">
        <f>TTEST(G38:G55,G74:G91,2,2)</f>
        <v>0.45301964821132024</v>
      </c>
      <c r="U6" s="10">
        <f>TTEST(H38:H55,H74:H91,2,2)</f>
        <v>0.70214969193262999</v>
      </c>
      <c r="V6" s="10">
        <f>TTEST(P26:P37,P50:P61,2,2)</f>
        <v>0.83575919549181998</v>
      </c>
      <c r="W6" s="10">
        <f>TTEST(Q26:Q37,Q50:Q61,2,2)</f>
        <v>0.87608392351369802</v>
      </c>
    </row>
    <row r="7" spans="1:23" x14ac:dyDescent="0.25">
      <c r="A7" s="4">
        <v>78</v>
      </c>
      <c r="B7" s="4" t="s">
        <v>11</v>
      </c>
      <c r="C7" s="4">
        <v>0</v>
      </c>
      <c r="D7" s="4" t="s">
        <v>8</v>
      </c>
      <c r="E7" s="3" t="s">
        <v>32</v>
      </c>
      <c r="F7" s="4">
        <v>2</v>
      </c>
      <c r="G7" s="4">
        <f>VLOOKUP(E7,'All - Durations'!$E$1:$H$109,4,FALSE)</f>
        <v>1.002</v>
      </c>
      <c r="H7" s="4">
        <v>57.343000000000004</v>
      </c>
      <c r="J7" s="4">
        <v>17</v>
      </c>
      <c r="K7" s="4" t="s">
        <v>7</v>
      </c>
      <c r="L7" s="4">
        <v>1</v>
      </c>
      <c r="M7" s="4" t="s">
        <v>8</v>
      </c>
      <c r="N7" s="3" t="s">
        <v>9</v>
      </c>
      <c r="O7" s="4">
        <v>2</v>
      </c>
      <c r="P7" s="4">
        <f t="shared" si="0"/>
        <v>0.92500000000000004</v>
      </c>
      <c r="Q7" s="4">
        <f t="shared" si="1"/>
        <v>62.850999999999999</v>
      </c>
      <c r="R7" s="6"/>
    </row>
    <row r="8" spans="1:23" x14ac:dyDescent="0.25">
      <c r="A8" s="4">
        <v>11</v>
      </c>
      <c r="B8" s="4" t="s">
        <v>7</v>
      </c>
      <c r="C8" s="4">
        <v>1</v>
      </c>
      <c r="D8" s="4" t="s">
        <v>8</v>
      </c>
      <c r="E8" s="3" t="s">
        <v>42</v>
      </c>
      <c r="F8" s="4">
        <v>2</v>
      </c>
      <c r="G8" s="4">
        <f>VLOOKUP(E8,'All - Durations'!$E$1:$H$109,4,FALSE)</f>
        <v>0.82099999999999995</v>
      </c>
      <c r="H8" s="4">
        <v>58.662999999999997</v>
      </c>
      <c r="J8" s="4">
        <v>15</v>
      </c>
      <c r="K8" s="4" t="s">
        <v>11</v>
      </c>
      <c r="L8" s="4">
        <v>1</v>
      </c>
      <c r="M8" s="4" t="s">
        <v>8</v>
      </c>
      <c r="N8" s="3" t="s">
        <v>23</v>
      </c>
      <c r="O8" s="4">
        <v>2</v>
      </c>
      <c r="P8" s="4">
        <f t="shared" si="0"/>
        <v>0.92600000000000005</v>
      </c>
      <c r="Q8" s="4">
        <f t="shared" si="1"/>
        <v>64.67</v>
      </c>
      <c r="S8" s="28" t="s">
        <v>129</v>
      </c>
      <c r="T8" s="28"/>
      <c r="U8" s="28"/>
      <c r="V8" s="28"/>
      <c r="W8" s="28"/>
    </row>
    <row r="9" spans="1:23" x14ac:dyDescent="0.25">
      <c r="A9" s="4">
        <v>5</v>
      </c>
      <c r="B9" s="4" t="s">
        <v>11</v>
      </c>
      <c r="C9" s="4">
        <v>1</v>
      </c>
      <c r="D9" s="4" t="s">
        <v>8</v>
      </c>
      <c r="E9" s="3" t="s">
        <v>38</v>
      </c>
      <c r="F9" s="4">
        <v>2</v>
      </c>
      <c r="G9" s="4">
        <f>VLOOKUP(E9,'All - Durations'!$E$1:$H$109,4,FALSE)</f>
        <v>0.89200000000000002</v>
      </c>
      <c r="H9" s="4">
        <v>58.735999999999997</v>
      </c>
      <c r="J9" s="4">
        <v>23</v>
      </c>
      <c r="K9" s="4" t="s">
        <v>11</v>
      </c>
      <c r="L9" s="4">
        <v>1</v>
      </c>
      <c r="M9" s="4" t="s">
        <v>8</v>
      </c>
      <c r="N9" s="3" t="s">
        <v>29</v>
      </c>
      <c r="O9" s="4">
        <v>2</v>
      </c>
      <c r="P9" s="4">
        <f t="shared" si="0"/>
        <v>0.82699999999999996</v>
      </c>
      <c r="Q9" s="4">
        <f t="shared" si="1"/>
        <v>63.828000000000003</v>
      </c>
      <c r="T9" s="29" t="s">
        <v>149</v>
      </c>
      <c r="U9" s="29"/>
      <c r="V9" s="29" t="s">
        <v>125</v>
      </c>
      <c r="W9" s="29"/>
    </row>
    <row r="10" spans="1:23" x14ac:dyDescent="0.25">
      <c r="A10" s="4">
        <v>17</v>
      </c>
      <c r="B10" s="4" t="s">
        <v>7</v>
      </c>
      <c r="C10" s="4">
        <v>1</v>
      </c>
      <c r="D10" s="4" t="s">
        <v>8</v>
      </c>
      <c r="E10" s="3" t="s">
        <v>9</v>
      </c>
      <c r="F10" s="4">
        <v>2</v>
      </c>
      <c r="G10" s="4">
        <f>VLOOKUP(E10,'All - Durations'!$E$1:$H$109,4,FALSE)</f>
        <v>0.92500000000000004</v>
      </c>
      <c r="H10" s="4">
        <v>62.850999999999999</v>
      </c>
      <c r="J10" s="4">
        <v>12</v>
      </c>
      <c r="K10" s="4" t="s">
        <v>11</v>
      </c>
      <c r="L10" s="4">
        <v>1</v>
      </c>
      <c r="M10" s="4" t="s">
        <v>8</v>
      </c>
      <c r="N10" s="3" t="s">
        <v>43</v>
      </c>
      <c r="O10" s="4">
        <v>2</v>
      </c>
      <c r="P10" s="4">
        <f t="shared" si="0"/>
        <v>0.88200000000000001</v>
      </c>
      <c r="Q10" s="4">
        <f t="shared" si="1"/>
        <v>58.953000000000003</v>
      </c>
      <c r="S10" s="8" t="s">
        <v>126</v>
      </c>
      <c r="T10" s="8" t="s">
        <v>6</v>
      </c>
      <c r="U10" s="8" t="s">
        <v>121</v>
      </c>
      <c r="V10" s="8" t="s">
        <v>6</v>
      </c>
      <c r="W10" s="8" t="s">
        <v>121</v>
      </c>
    </row>
    <row r="11" spans="1:23" x14ac:dyDescent="0.25">
      <c r="A11" s="4">
        <v>15</v>
      </c>
      <c r="B11" s="4" t="s">
        <v>11</v>
      </c>
      <c r="C11" s="4">
        <v>1</v>
      </c>
      <c r="D11" s="4" t="s">
        <v>8</v>
      </c>
      <c r="E11" s="3" t="s">
        <v>23</v>
      </c>
      <c r="F11" s="4">
        <v>2</v>
      </c>
      <c r="G11" s="4">
        <f>VLOOKUP(E11,'All - Durations'!$E$1:$H$109,4,FALSE)</f>
        <v>0.92600000000000005</v>
      </c>
      <c r="H11" s="4">
        <v>64.67</v>
      </c>
      <c r="J11" s="4">
        <v>7</v>
      </c>
      <c r="K11" s="4" t="s">
        <v>7</v>
      </c>
      <c r="L11" s="4">
        <v>1</v>
      </c>
      <c r="M11" s="4" t="s">
        <v>8</v>
      </c>
      <c r="N11" s="3" t="s">
        <v>39</v>
      </c>
      <c r="O11" s="4">
        <v>2</v>
      </c>
      <c r="P11" s="4">
        <f t="shared" si="0"/>
        <v>0.92900000000000005</v>
      </c>
      <c r="Q11" s="4">
        <f t="shared" si="1"/>
        <v>57.399000000000001</v>
      </c>
      <c r="S11" s="8" t="s">
        <v>122</v>
      </c>
      <c r="T11" s="10">
        <f>TTEST(G20:G37,G56:G73,2,2)</f>
        <v>0.52190377449086722</v>
      </c>
      <c r="U11" s="10">
        <f>TTEST(H20:H37,H56:H73,2,2)</f>
        <v>0.38246787717324782</v>
      </c>
      <c r="V11" s="10">
        <f>TTEST(P14:P25,P38:P49,2,2)</f>
        <v>0.93385693992230534</v>
      </c>
      <c r="W11" s="10">
        <f>TTEST(Q14:Q25,Q38:Q49,2,2)</f>
        <v>0.29767983318138935</v>
      </c>
    </row>
    <row r="12" spans="1:23" x14ac:dyDescent="0.25">
      <c r="A12" s="4">
        <v>23</v>
      </c>
      <c r="B12" s="4" t="s">
        <v>11</v>
      </c>
      <c r="C12" s="4">
        <v>1</v>
      </c>
      <c r="D12" s="4" t="s">
        <v>8</v>
      </c>
      <c r="E12" s="3" t="s">
        <v>29</v>
      </c>
      <c r="F12" s="4">
        <v>2</v>
      </c>
      <c r="G12" s="4">
        <f>VLOOKUP(E12,'All - Durations'!$E$1:$H$109,4,FALSE)</f>
        <v>0.82699999999999996</v>
      </c>
      <c r="H12" s="4">
        <v>63.828000000000003</v>
      </c>
      <c r="J12" s="4">
        <v>4</v>
      </c>
      <c r="K12" s="4" t="s">
        <v>7</v>
      </c>
      <c r="L12" s="4">
        <v>1</v>
      </c>
      <c r="M12" s="4" t="s">
        <v>8</v>
      </c>
      <c r="N12" s="4" t="s">
        <v>19</v>
      </c>
      <c r="O12" s="4">
        <v>2</v>
      </c>
      <c r="P12" s="4">
        <f t="shared" si="0"/>
        <v>0.91800000000000004</v>
      </c>
      <c r="Q12" s="4">
        <f t="shared" si="1"/>
        <v>56.881999999999998</v>
      </c>
      <c r="S12" s="8" t="s">
        <v>123</v>
      </c>
      <c r="T12" s="10">
        <f>TTEST(G20:G37,G92:G109,2,2)</f>
        <v>0.66673016345965708</v>
      </c>
      <c r="U12" s="10">
        <f>TTEST(H20:H37,H92:H109,2,2)</f>
        <v>0.34623349198792763</v>
      </c>
      <c r="V12" s="10">
        <f>TTEST(P14:P25,P62:P73,2,2)</f>
        <v>0.93819887567938465</v>
      </c>
      <c r="W12" s="10">
        <f>TTEST(Q14:Q25,Q62:Q73,2,2)</f>
        <v>0.2354425879943684</v>
      </c>
    </row>
    <row r="13" spans="1:23" x14ac:dyDescent="0.25">
      <c r="A13" s="4">
        <v>12</v>
      </c>
      <c r="B13" s="4" t="s">
        <v>11</v>
      </c>
      <c r="C13" s="4">
        <v>1</v>
      </c>
      <c r="D13" s="4" t="s">
        <v>8</v>
      </c>
      <c r="E13" s="3" t="s">
        <v>43</v>
      </c>
      <c r="F13" s="4">
        <v>2</v>
      </c>
      <c r="G13" s="4">
        <f>VLOOKUP(E13,'All - Durations'!$E$1:$H$109,4,FALSE)</f>
        <v>0.88200000000000001</v>
      </c>
      <c r="H13" s="4">
        <v>58.953000000000003</v>
      </c>
      <c r="J13" s="4">
        <v>19</v>
      </c>
      <c r="K13" s="4" t="s">
        <v>7</v>
      </c>
      <c r="L13" s="4">
        <v>1</v>
      </c>
      <c r="M13" s="4" t="s">
        <v>8</v>
      </c>
      <c r="N13" s="3" t="s">
        <v>10</v>
      </c>
      <c r="O13" s="4">
        <v>2</v>
      </c>
      <c r="P13" s="4">
        <f t="shared" si="0"/>
        <v>0.89700000000000002</v>
      </c>
      <c r="Q13" s="4">
        <f t="shared" si="1"/>
        <v>63.006</v>
      </c>
      <c r="S13" s="8" t="s">
        <v>124</v>
      </c>
      <c r="T13" s="10">
        <f>TTEST(G56:G73,G92:G109,2,2)</f>
        <v>0.31530898167575927</v>
      </c>
      <c r="U13" s="10">
        <f>TTEST(H56:H73,H92:H109,2,2)</f>
        <v>0.78246774944317843</v>
      </c>
      <c r="V13" s="10">
        <f>TTEST(P38:P49,P62:P73,2,2)</f>
        <v>0.85751482716763339</v>
      </c>
      <c r="W13" s="10">
        <f>TTEST(Q38:Q49,Q62:Q73,2,2)</f>
        <v>0.67138928093829398</v>
      </c>
    </row>
    <row r="14" spans="1:23" x14ac:dyDescent="0.25">
      <c r="A14" s="4">
        <v>7</v>
      </c>
      <c r="B14" s="4" t="s">
        <v>7</v>
      </c>
      <c r="C14" s="4">
        <v>1</v>
      </c>
      <c r="D14" s="4" t="s">
        <v>8</v>
      </c>
      <c r="E14" s="3" t="s">
        <v>39</v>
      </c>
      <c r="F14" s="4">
        <v>2</v>
      </c>
      <c r="G14" s="4">
        <f>VLOOKUP(E14,'All - Durations'!$E$1:$H$109,4,FALSE)</f>
        <v>0.92900000000000005</v>
      </c>
      <c r="H14" s="4">
        <v>57.399000000000001</v>
      </c>
      <c r="J14" s="2">
        <v>10</v>
      </c>
      <c r="K14" s="2" t="s">
        <v>7</v>
      </c>
      <c r="L14" s="2">
        <v>1</v>
      </c>
      <c r="M14" s="2" t="s">
        <v>8</v>
      </c>
      <c r="N14" s="1" t="s">
        <v>45</v>
      </c>
      <c r="O14" s="2">
        <v>3</v>
      </c>
      <c r="P14" s="6">
        <f t="shared" si="0"/>
        <v>1.083</v>
      </c>
      <c r="Q14" s="6">
        <f t="shared" si="1"/>
        <v>62.256999999999998</v>
      </c>
    </row>
    <row r="15" spans="1:23" x14ac:dyDescent="0.25">
      <c r="A15" s="4">
        <v>4</v>
      </c>
      <c r="B15" s="4" t="s">
        <v>7</v>
      </c>
      <c r="C15" s="4">
        <v>1</v>
      </c>
      <c r="D15" s="4" t="s">
        <v>8</v>
      </c>
      <c r="E15" s="4" t="s">
        <v>19</v>
      </c>
      <c r="F15" s="4">
        <v>2</v>
      </c>
      <c r="G15" s="4">
        <f>VLOOKUP(E15,'All - Durations'!$E$1:$H$109,4,FALSE)</f>
        <v>0.91800000000000004</v>
      </c>
      <c r="H15" s="4">
        <v>56.881999999999998</v>
      </c>
      <c r="J15" s="2">
        <v>22</v>
      </c>
      <c r="K15" s="2" t="s">
        <v>7</v>
      </c>
      <c r="L15" s="2">
        <v>1</v>
      </c>
      <c r="M15" s="2" t="s">
        <v>8</v>
      </c>
      <c r="N15" s="1" t="s">
        <v>31</v>
      </c>
      <c r="O15" s="2">
        <v>3</v>
      </c>
      <c r="P15" s="6">
        <f t="shared" si="0"/>
        <v>0.88700000000000001</v>
      </c>
      <c r="Q15" s="6">
        <f t="shared" si="1"/>
        <v>64.343999999999994</v>
      </c>
    </row>
    <row r="16" spans="1:23" x14ac:dyDescent="0.25">
      <c r="A16" s="4">
        <v>75</v>
      </c>
      <c r="B16" s="4" t="s">
        <v>11</v>
      </c>
      <c r="C16" s="4">
        <v>0</v>
      </c>
      <c r="D16" s="4" t="s">
        <v>8</v>
      </c>
      <c r="E16" s="3" t="s">
        <v>33</v>
      </c>
      <c r="F16" s="4">
        <v>2</v>
      </c>
      <c r="G16" s="4">
        <f>VLOOKUP(E16,'All - Durations'!$E$1:$H$109,4,FALSE)</f>
        <v>1.1020000000000001</v>
      </c>
      <c r="H16" s="4">
        <v>62.704999999999998</v>
      </c>
      <c r="J16" s="2">
        <v>18</v>
      </c>
      <c r="K16" s="2" t="s">
        <v>11</v>
      </c>
      <c r="L16" s="2">
        <v>1</v>
      </c>
      <c r="M16" s="2" t="s">
        <v>8</v>
      </c>
      <c r="N16" s="1" t="s">
        <v>13</v>
      </c>
      <c r="O16" s="2">
        <v>3</v>
      </c>
      <c r="P16" s="6">
        <f t="shared" si="0"/>
        <v>0.93500000000000005</v>
      </c>
      <c r="Q16" s="6">
        <f t="shared" si="1"/>
        <v>63.673000000000002</v>
      </c>
      <c r="S16" s="28" t="s">
        <v>130</v>
      </c>
      <c r="T16" s="28"/>
      <c r="U16" s="28"/>
      <c r="V16" s="28"/>
      <c r="W16" s="28"/>
    </row>
    <row r="17" spans="1:23" x14ac:dyDescent="0.25">
      <c r="A17" s="4">
        <v>19</v>
      </c>
      <c r="B17" s="4" t="s">
        <v>7</v>
      </c>
      <c r="C17" s="4">
        <v>1</v>
      </c>
      <c r="D17" s="4" t="s">
        <v>8</v>
      </c>
      <c r="E17" s="3" t="s">
        <v>10</v>
      </c>
      <c r="F17" s="4">
        <v>2</v>
      </c>
      <c r="G17" s="4">
        <f>VLOOKUP(E17,'All - Durations'!$E$1:$H$109,4,FALSE)</f>
        <v>0.89700000000000002</v>
      </c>
      <c r="H17" s="4">
        <v>63.006</v>
      </c>
      <c r="J17" s="2">
        <v>14</v>
      </c>
      <c r="K17" s="2" t="s">
        <v>11</v>
      </c>
      <c r="L17" s="2">
        <v>1</v>
      </c>
      <c r="M17" s="2" t="s">
        <v>8</v>
      </c>
      <c r="N17" s="1" t="s">
        <v>25</v>
      </c>
      <c r="O17" s="2">
        <v>3</v>
      </c>
      <c r="P17" s="6">
        <f t="shared" si="0"/>
        <v>0.94499999999999995</v>
      </c>
      <c r="Q17" s="6">
        <f t="shared" si="1"/>
        <v>64.257999999999996</v>
      </c>
      <c r="T17" s="29" t="s">
        <v>149</v>
      </c>
      <c r="U17" s="29"/>
      <c r="V17" s="29" t="s">
        <v>125</v>
      </c>
      <c r="W17" s="29"/>
    </row>
    <row r="18" spans="1:23" x14ac:dyDescent="0.25">
      <c r="A18" s="4">
        <v>81</v>
      </c>
      <c r="B18" s="4" t="s">
        <v>11</v>
      </c>
      <c r="C18" s="4">
        <v>0</v>
      </c>
      <c r="D18" s="4" t="s">
        <v>8</v>
      </c>
      <c r="E18" s="3" t="s">
        <v>26</v>
      </c>
      <c r="F18" s="4">
        <v>2</v>
      </c>
      <c r="G18" s="4">
        <f>VLOOKUP(E18,'All - Durations'!$E$1:$H$109,4,FALSE)</f>
        <v>1.091</v>
      </c>
      <c r="H18" s="4">
        <v>63.616</v>
      </c>
      <c r="J18" s="2">
        <v>2</v>
      </c>
      <c r="K18" s="2" t="s">
        <v>11</v>
      </c>
      <c r="L18" s="2">
        <v>1</v>
      </c>
      <c r="M18" s="2" t="s">
        <v>8</v>
      </c>
      <c r="N18" s="1" t="s">
        <v>21</v>
      </c>
      <c r="O18" s="2">
        <v>3</v>
      </c>
      <c r="P18" s="6">
        <f t="shared" si="0"/>
        <v>0.94799999999999995</v>
      </c>
      <c r="Q18" s="6">
        <f t="shared" si="1"/>
        <v>60.42</v>
      </c>
      <c r="T18" s="8" t="s">
        <v>6</v>
      </c>
      <c r="U18" s="8" t="s">
        <v>121</v>
      </c>
      <c r="V18" s="8" t="s">
        <v>6</v>
      </c>
      <c r="W18" s="8" t="s">
        <v>121</v>
      </c>
    </row>
    <row r="19" spans="1:23" x14ac:dyDescent="0.25">
      <c r="A19" s="4">
        <v>83</v>
      </c>
      <c r="B19" s="4" t="s">
        <v>11</v>
      </c>
      <c r="C19" s="4">
        <v>0</v>
      </c>
      <c r="D19" s="4" t="s">
        <v>8</v>
      </c>
      <c r="E19" s="3" t="s">
        <v>14</v>
      </c>
      <c r="F19" s="4">
        <v>2</v>
      </c>
      <c r="G19" s="4">
        <f>VLOOKUP(E19,'All - Durations'!$E$1:$H$109,4,FALSE)</f>
        <v>0.87</v>
      </c>
      <c r="H19" s="4">
        <v>60.652000000000001</v>
      </c>
      <c r="J19" s="2">
        <v>6</v>
      </c>
      <c r="K19" s="2" t="s">
        <v>7</v>
      </c>
      <c r="L19" s="2">
        <v>1</v>
      </c>
      <c r="M19" s="2" t="s">
        <v>8</v>
      </c>
      <c r="N19" s="1" t="s">
        <v>41</v>
      </c>
      <c r="O19" s="2">
        <v>3</v>
      </c>
      <c r="P19" s="6">
        <f t="shared" si="0"/>
        <v>0.94299999999999995</v>
      </c>
      <c r="Q19" s="6">
        <f t="shared" si="1"/>
        <v>61.170999999999999</v>
      </c>
      <c r="S19" s="8" t="s">
        <v>131</v>
      </c>
      <c r="T19" s="10">
        <f>AVERAGE(G2:G19)</f>
        <v>0.90888888888888886</v>
      </c>
      <c r="U19" s="10">
        <f>AVERAGE(H2:H19)</f>
        <v>60.789111111111112</v>
      </c>
      <c r="V19" s="13">
        <f>AVERAGE(P2:P13)</f>
        <v>0.89133333333333331</v>
      </c>
      <c r="W19" s="13">
        <f>AVERAGE(Q2:Q13)</f>
        <v>60.785166666666662</v>
      </c>
    </row>
    <row r="20" spans="1:23" ht="15" customHeight="1" x14ac:dyDescent="0.25">
      <c r="A20" s="2">
        <v>76</v>
      </c>
      <c r="B20" s="2" t="s">
        <v>11</v>
      </c>
      <c r="C20" s="2">
        <v>0</v>
      </c>
      <c r="D20" s="2" t="s">
        <v>8</v>
      </c>
      <c r="E20" s="1" t="s">
        <v>17</v>
      </c>
      <c r="F20" s="6">
        <v>3</v>
      </c>
      <c r="G20" s="6">
        <f>VLOOKUP(E20,'All - Durations'!$E$1:$H$109,4,FALSE)</f>
        <v>0.97199999999999998</v>
      </c>
      <c r="H20" s="6">
        <v>63.457000000000001</v>
      </c>
      <c r="J20" s="2">
        <v>24</v>
      </c>
      <c r="K20" s="2" t="s">
        <v>7</v>
      </c>
      <c r="L20" s="2">
        <v>1</v>
      </c>
      <c r="M20" s="2" t="s">
        <v>8</v>
      </c>
      <c r="N20" s="1" t="s">
        <v>30</v>
      </c>
      <c r="O20" s="2">
        <v>3</v>
      </c>
      <c r="P20" s="6">
        <f t="shared" si="0"/>
        <v>0.92900000000000005</v>
      </c>
      <c r="Q20" s="6">
        <f t="shared" si="1"/>
        <v>63.499000000000002</v>
      </c>
      <c r="S20" s="8" t="s">
        <v>132</v>
      </c>
      <c r="T20" s="10">
        <f>AVERAGE(G38:G55)</f>
        <v>0.91277777777777791</v>
      </c>
      <c r="U20" s="10">
        <f>AVERAGE(H38:H55)</f>
        <v>60.149666666666661</v>
      </c>
      <c r="V20" s="13">
        <f>AVERAGE(P26:P37)</f>
        <v>0.9145833333333333</v>
      </c>
      <c r="W20" s="13">
        <f>AVERAGE(Q26:Q37)</f>
        <v>59.875333333333337</v>
      </c>
    </row>
    <row r="21" spans="1:23" x14ac:dyDescent="0.25">
      <c r="A21" s="2">
        <v>10</v>
      </c>
      <c r="B21" s="2" t="s">
        <v>7</v>
      </c>
      <c r="C21" s="2">
        <v>1</v>
      </c>
      <c r="D21" s="2" t="s">
        <v>8</v>
      </c>
      <c r="E21" s="1" t="s">
        <v>45</v>
      </c>
      <c r="F21" s="6">
        <v>3</v>
      </c>
      <c r="G21" s="6">
        <f>VLOOKUP(E21,'All - Durations'!$E$1:$H$109,4,FALSE)</f>
        <v>1.083</v>
      </c>
      <c r="H21" s="6">
        <v>62.256999999999998</v>
      </c>
      <c r="J21" s="2">
        <v>9</v>
      </c>
      <c r="K21" s="2" t="s">
        <v>11</v>
      </c>
      <c r="L21" s="2">
        <v>1</v>
      </c>
      <c r="M21" s="2" t="s">
        <v>8</v>
      </c>
      <c r="N21" s="1" t="s">
        <v>44</v>
      </c>
      <c r="O21" s="2">
        <v>3</v>
      </c>
      <c r="P21" s="6">
        <f t="shared" si="0"/>
        <v>1.0669999999999999</v>
      </c>
      <c r="Q21" s="6">
        <f t="shared" si="1"/>
        <v>61.277999999999999</v>
      </c>
      <c r="S21" s="8" t="s">
        <v>133</v>
      </c>
      <c r="T21" s="10">
        <f>AVERAGE(G74:G91)</f>
        <v>0.8940555555555556</v>
      </c>
      <c r="U21" s="10">
        <f>AVERAGE(H74:H91)</f>
        <v>59.694111111111106</v>
      </c>
      <c r="V21" s="13">
        <f>AVERAGE(P50:P61)</f>
        <v>0.90833333333333321</v>
      </c>
      <c r="W21" s="13">
        <f>AVERAGE(Q50:Q61)</f>
        <v>59.629083333333334</v>
      </c>
    </row>
    <row r="22" spans="1:23" x14ac:dyDescent="0.25">
      <c r="A22" s="2">
        <v>22</v>
      </c>
      <c r="B22" s="2" t="s">
        <v>7</v>
      </c>
      <c r="C22" s="2">
        <v>1</v>
      </c>
      <c r="D22" s="2" t="s">
        <v>8</v>
      </c>
      <c r="E22" s="1" t="s">
        <v>31</v>
      </c>
      <c r="F22" s="6">
        <v>3</v>
      </c>
      <c r="G22" s="6">
        <f>VLOOKUP(E22,'All - Durations'!$E$1:$H$109,4,FALSE)</f>
        <v>0.88700000000000001</v>
      </c>
      <c r="H22" s="6">
        <v>64.343999999999994</v>
      </c>
      <c r="J22" s="2">
        <v>20</v>
      </c>
      <c r="K22" s="2" t="s">
        <v>11</v>
      </c>
      <c r="L22" s="2">
        <v>1</v>
      </c>
      <c r="M22" s="2" t="s">
        <v>8</v>
      </c>
      <c r="N22" s="1" t="s">
        <v>12</v>
      </c>
      <c r="O22" s="2">
        <v>3</v>
      </c>
      <c r="P22" s="6">
        <f t="shared" si="0"/>
        <v>0.997</v>
      </c>
      <c r="Q22" s="6">
        <f t="shared" si="1"/>
        <v>63.451000000000001</v>
      </c>
      <c r="S22" s="8" t="s">
        <v>134</v>
      </c>
      <c r="T22" s="10">
        <f>AVERAGE(G20:G37)</f>
        <v>0.96700000000000008</v>
      </c>
      <c r="U22" s="10">
        <f>AVERAGE(H20:H37)</f>
        <v>62.154388888888903</v>
      </c>
      <c r="V22" s="10">
        <f>AVERAGE(P14:P25)</f>
        <v>0.9674166666666667</v>
      </c>
      <c r="W22" s="10">
        <f>AVERAGE(Q14:Q25)</f>
        <v>62.214500000000008</v>
      </c>
    </row>
    <row r="23" spans="1:23" x14ac:dyDescent="0.25">
      <c r="A23" s="2">
        <v>74</v>
      </c>
      <c r="B23" s="2" t="s">
        <v>11</v>
      </c>
      <c r="C23" s="2">
        <v>0</v>
      </c>
      <c r="D23" s="2" t="s">
        <v>8</v>
      </c>
      <c r="E23" s="1" t="s">
        <v>35</v>
      </c>
      <c r="F23" s="6">
        <v>3</v>
      </c>
      <c r="G23" s="6">
        <f>VLOOKUP(E23,'All - Durations'!$E$1:$H$109,4,FALSE)</f>
        <v>0.96399999999999997</v>
      </c>
      <c r="H23" s="6">
        <v>63.415999999999997</v>
      </c>
      <c r="J23" s="2">
        <v>8</v>
      </c>
      <c r="K23" s="2" t="s">
        <v>11</v>
      </c>
      <c r="L23" s="2">
        <v>1</v>
      </c>
      <c r="M23" s="2" t="s">
        <v>8</v>
      </c>
      <c r="N23" s="1" t="s">
        <v>40</v>
      </c>
      <c r="O23" s="2">
        <v>3</v>
      </c>
      <c r="P23" s="6">
        <f t="shared" si="0"/>
        <v>0.93799999999999994</v>
      </c>
      <c r="Q23" s="6">
        <f t="shared" si="1"/>
        <v>59.112000000000002</v>
      </c>
      <c r="S23" s="8" t="s">
        <v>135</v>
      </c>
      <c r="T23" s="10">
        <f>AVERAGE(G56:G73)</f>
        <v>0.95672222222222225</v>
      </c>
      <c r="U23" s="10">
        <f>AVERAGE(H56:H73)</f>
        <v>61.658611111111128</v>
      </c>
      <c r="V23" s="10">
        <f>AVERAGE(P38:P49)</f>
        <v>0.96916666666666673</v>
      </c>
      <c r="W23" s="10">
        <f>AVERAGE(Q38:Q49)</f>
        <v>61.430833333333339</v>
      </c>
    </row>
    <row r="24" spans="1:23" x14ac:dyDescent="0.25">
      <c r="A24" s="2">
        <v>18</v>
      </c>
      <c r="B24" s="2" t="s">
        <v>11</v>
      </c>
      <c r="C24" s="2">
        <v>1</v>
      </c>
      <c r="D24" s="2" t="s">
        <v>8</v>
      </c>
      <c r="E24" s="1" t="s">
        <v>13</v>
      </c>
      <c r="F24" s="6">
        <v>3</v>
      </c>
      <c r="G24" s="6">
        <f>VLOOKUP(E24,'All - Durations'!$E$1:$H$109,4,FALSE)</f>
        <v>0.93500000000000005</v>
      </c>
      <c r="H24" s="6">
        <v>63.673000000000002</v>
      </c>
      <c r="J24" s="2">
        <v>1</v>
      </c>
      <c r="K24" s="2" t="s">
        <v>7</v>
      </c>
      <c r="L24" s="2">
        <v>1</v>
      </c>
      <c r="M24" s="2" t="s">
        <v>8</v>
      </c>
      <c r="N24" s="1" t="s">
        <v>20</v>
      </c>
      <c r="O24" s="2">
        <v>3</v>
      </c>
      <c r="P24" s="6">
        <f t="shared" si="0"/>
        <v>0.91500000000000004</v>
      </c>
      <c r="Q24" s="6">
        <f t="shared" si="1"/>
        <v>59.286000000000001</v>
      </c>
      <c r="S24" s="8" t="s">
        <v>136</v>
      </c>
      <c r="T24" s="10">
        <f>AVERAGE(G92:G109)</f>
        <v>0.97566666666666657</v>
      </c>
      <c r="U24" s="10">
        <f>AVERAGE(H92:H109)</f>
        <v>61.467999999999996</v>
      </c>
      <c r="V24" s="10">
        <f>AVERAGE(P62:P73)</f>
        <v>0.96550000000000002</v>
      </c>
      <c r="W24" s="10">
        <f>AVERAGE(Q62:Q73)</f>
        <v>61.027249999999988</v>
      </c>
    </row>
    <row r="25" spans="1:23" x14ac:dyDescent="0.25">
      <c r="A25" s="2">
        <v>14</v>
      </c>
      <c r="B25" s="2" t="s">
        <v>11</v>
      </c>
      <c r="C25" s="2">
        <v>1</v>
      </c>
      <c r="D25" s="2" t="s">
        <v>8</v>
      </c>
      <c r="E25" s="1" t="s">
        <v>25</v>
      </c>
      <c r="F25" s="6">
        <v>3</v>
      </c>
      <c r="G25" s="6">
        <f>VLOOKUP(E25,'All - Durations'!$E$1:$H$109,4,FALSE)</f>
        <v>0.94499999999999995</v>
      </c>
      <c r="H25" s="6">
        <v>64.257999999999996</v>
      </c>
      <c r="J25" s="2">
        <v>16</v>
      </c>
      <c r="K25" s="2" t="s">
        <v>7</v>
      </c>
      <c r="L25" s="2">
        <v>1</v>
      </c>
      <c r="M25" s="2" t="s">
        <v>8</v>
      </c>
      <c r="N25" s="1" t="s">
        <v>24</v>
      </c>
      <c r="O25" s="2">
        <v>3</v>
      </c>
      <c r="P25" s="6">
        <f t="shared" si="0"/>
        <v>1.022</v>
      </c>
      <c r="Q25" s="6">
        <f t="shared" si="1"/>
        <v>63.825000000000003</v>
      </c>
    </row>
    <row r="26" spans="1:23" x14ac:dyDescent="0.25">
      <c r="A26" s="2">
        <v>2</v>
      </c>
      <c r="B26" s="2" t="s">
        <v>11</v>
      </c>
      <c r="C26" s="2">
        <v>1</v>
      </c>
      <c r="D26" s="2" t="s">
        <v>8</v>
      </c>
      <c r="E26" s="1" t="s">
        <v>21</v>
      </c>
      <c r="F26" s="6">
        <v>3</v>
      </c>
      <c r="G26" s="6">
        <f>VLOOKUP(E26,'All - Durations'!$E$1:$H$109,4,FALSE)</f>
        <v>0.94799999999999995</v>
      </c>
      <c r="H26" s="6">
        <v>60.42</v>
      </c>
      <c r="J26" s="4">
        <v>40</v>
      </c>
      <c r="K26" s="4" t="s">
        <v>11</v>
      </c>
      <c r="L26" s="4">
        <v>1</v>
      </c>
      <c r="M26" s="4" t="s">
        <v>46</v>
      </c>
      <c r="N26" s="3" t="s">
        <v>58</v>
      </c>
      <c r="O26" s="3">
        <v>2</v>
      </c>
      <c r="P26" s="4">
        <f t="shared" si="0"/>
        <v>0.9</v>
      </c>
      <c r="Q26" s="4">
        <f t="shared" si="1"/>
        <v>49.872</v>
      </c>
      <c r="R26" s="6"/>
      <c r="S26" s="5"/>
      <c r="T26" s="14"/>
    </row>
    <row r="27" spans="1:23" x14ac:dyDescent="0.25">
      <c r="A27" s="2">
        <v>79</v>
      </c>
      <c r="B27" s="2" t="s">
        <v>11</v>
      </c>
      <c r="C27" s="2">
        <v>0</v>
      </c>
      <c r="D27" s="2" t="s">
        <v>8</v>
      </c>
      <c r="E27" s="1" t="s">
        <v>34</v>
      </c>
      <c r="F27" s="6">
        <v>3</v>
      </c>
      <c r="G27" s="6">
        <f>VLOOKUP(E27,'All - Durations'!$E$1:$H$109,4,FALSE)</f>
        <v>0.999</v>
      </c>
      <c r="H27" s="6">
        <v>60.905000000000001</v>
      </c>
      <c r="J27" s="4">
        <v>28</v>
      </c>
      <c r="K27" s="4" t="s">
        <v>7</v>
      </c>
      <c r="L27" s="4">
        <v>1</v>
      </c>
      <c r="M27" s="4" t="s">
        <v>46</v>
      </c>
      <c r="N27" s="3" t="s">
        <v>82</v>
      </c>
      <c r="O27" s="3">
        <v>2</v>
      </c>
      <c r="P27" s="4">
        <f t="shared" si="0"/>
        <v>0.93100000000000005</v>
      </c>
      <c r="Q27" s="4">
        <f t="shared" si="1"/>
        <v>57.459000000000003</v>
      </c>
      <c r="R27" s="6"/>
      <c r="S27" s="5"/>
      <c r="T27" s="14"/>
    </row>
    <row r="28" spans="1:23" x14ac:dyDescent="0.25">
      <c r="A28" s="2">
        <v>6</v>
      </c>
      <c r="B28" s="2" t="s">
        <v>7</v>
      </c>
      <c r="C28" s="2">
        <v>1</v>
      </c>
      <c r="D28" s="2" t="s">
        <v>8</v>
      </c>
      <c r="E28" s="1" t="s">
        <v>41</v>
      </c>
      <c r="F28" s="6">
        <v>3</v>
      </c>
      <c r="G28" s="6">
        <f>VLOOKUP(E28,'All - Durations'!$E$1:$H$109,4,FALSE)</f>
        <v>0.94299999999999995</v>
      </c>
      <c r="H28" s="6">
        <v>61.170999999999999</v>
      </c>
      <c r="J28" s="4">
        <v>44</v>
      </c>
      <c r="K28" s="4" t="s">
        <v>7</v>
      </c>
      <c r="L28" s="4">
        <v>1</v>
      </c>
      <c r="M28" s="4" t="s">
        <v>46</v>
      </c>
      <c r="N28" s="3" t="s">
        <v>54</v>
      </c>
      <c r="O28" s="3">
        <v>2</v>
      </c>
      <c r="P28" s="4">
        <f t="shared" si="0"/>
        <v>1.0760000000000001</v>
      </c>
      <c r="Q28" s="4">
        <f t="shared" si="1"/>
        <v>65.52</v>
      </c>
      <c r="S28" s="5"/>
      <c r="T28" s="14"/>
    </row>
    <row r="29" spans="1:23" x14ac:dyDescent="0.25">
      <c r="A29" s="2">
        <v>24</v>
      </c>
      <c r="B29" s="2" t="s">
        <v>7</v>
      </c>
      <c r="C29" s="2">
        <v>1</v>
      </c>
      <c r="D29" s="2" t="s">
        <v>8</v>
      </c>
      <c r="E29" s="1" t="s">
        <v>30</v>
      </c>
      <c r="F29" s="6">
        <v>3</v>
      </c>
      <c r="G29" s="6">
        <f>VLOOKUP(E29,'All - Durations'!$E$1:$H$109,4,FALSE)</f>
        <v>0.92900000000000005</v>
      </c>
      <c r="H29" s="6">
        <v>63.499000000000002</v>
      </c>
      <c r="J29" s="4">
        <v>48</v>
      </c>
      <c r="K29" s="4" t="s">
        <v>11</v>
      </c>
      <c r="L29" s="4">
        <v>1</v>
      </c>
      <c r="M29" s="4" t="s">
        <v>46</v>
      </c>
      <c r="N29" s="3" t="s">
        <v>62</v>
      </c>
      <c r="O29" s="3">
        <v>2</v>
      </c>
      <c r="P29" s="4">
        <f t="shared" si="0"/>
        <v>0.81699999999999995</v>
      </c>
      <c r="Q29" s="4">
        <f t="shared" si="1"/>
        <v>57.523000000000003</v>
      </c>
      <c r="S29" s="5"/>
      <c r="T29" s="14"/>
    </row>
    <row r="30" spans="1:23" x14ac:dyDescent="0.25">
      <c r="A30" s="2">
        <v>9</v>
      </c>
      <c r="B30" s="2" t="s">
        <v>11</v>
      </c>
      <c r="C30" s="2">
        <v>1</v>
      </c>
      <c r="D30" s="2" t="s">
        <v>8</v>
      </c>
      <c r="E30" s="1" t="s">
        <v>44</v>
      </c>
      <c r="F30" s="6">
        <v>3</v>
      </c>
      <c r="G30" s="6">
        <f>VLOOKUP(E30,'All - Durations'!$E$1:$H$109,4,FALSE)</f>
        <v>1.0669999999999999</v>
      </c>
      <c r="H30" s="6">
        <v>61.277999999999999</v>
      </c>
      <c r="J30" s="4">
        <v>36</v>
      </c>
      <c r="K30" s="4" t="s">
        <v>11</v>
      </c>
      <c r="L30" s="4">
        <v>1</v>
      </c>
      <c r="M30" s="4" t="s">
        <v>46</v>
      </c>
      <c r="N30" s="3" t="s">
        <v>66</v>
      </c>
      <c r="O30" s="3">
        <v>2</v>
      </c>
      <c r="P30" s="4">
        <f t="shared" si="0"/>
        <v>0.86299999999999999</v>
      </c>
      <c r="Q30" s="4">
        <f t="shared" si="1"/>
        <v>57.430999999999997</v>
      </c>
      <c r="R30" s="2"/>
      <c r="S30" s="6"/>
      <c r="T30" s="14"/>
    </row>
    <row r="31" spans="1:23" x14ac:dyDescent="0.25">
      <c r="A31" s="2">
        <v>82</v>
      </c>
      <c r="B31" s="2" t="s">
        <v>11</v>
      </c>
      <c r="C31" s="2">
        <v>0</v>
      </c>
      <c r="D31" s="2" t="s">
        <v>8</v>
      </c>
      <c r="E31" s="1" t="s">
        <v>15</v>
      </c>
      <c r="F31" s="6">
        <v>3</v>
      </c>
      <c r="G31" s="6">
        <f>VLOOKUP(E31,'All - Durations'!$E$1:$H$109,4,FALSE)</f>
        <v>0.93600000000000005</v>
      </c>
      <c r="H31" s="6">
        <v>62.411999999999999</v>
      </c>
      <c r="J31" s="4">
        <v>42</v>
      </c>
      <c r="K31" s="4" t="s">
        <v>7</v>
      </c>
      <c r="L31" s="4">
        <v>1</v>
      </c>
      <c r="M31" s="4" t="s">
        <v>46</v>
      </c>
      <c r="N31" s="3" t="s">
        <v>53</v>
      </c>
      <c r="O31" s="3">
        <v>2</v>
      </c>
      <c r="P31" s="4">
        <f t="shared" si="0"/>
        <v>0.878</v>
      </c>
      <c r="Q31" s="4">
        <f t="shared" si="1"/>
        <v>62.366999999999997</v>
      </c>
      <c r="S31" s="5"/>
      <c r="T31" s="14"/>
    </row>
    <row r="32" spans="1:23" x14ac:dyDescent="0.25">
      <c r="A32" s="2">
        <v>20</v>
      </c>
      <c r="B32" s="2" t="s">
        <v>11</v>
      </c>
      <c r="C32" s="2">
        <v>1</v>
      </c>
      <c r="D32" s="2" t="s">
        <v>8</v>
      </c>
      <c r="E32" s="1" t="s">
        <v>12</v>
      </c>
      <c r="F32" s="6">
        <v>3</v>
      </c>
      <c r="G32" s="6">
        <f>VLOOKUP(E32,'All - Durations'!$E$1:$H$109,4,FALSE)</f>
        <v>0.997</v>
      </c>
      <c r="H32" s="6">
        <v>63.451000000000001</v>
      </c>
      <c r="J32" s="4">
        <v>38</v>
      </c>
      <c r="K32" s="4" t="s">
        <v>7</v>
      </c>
      <c r="L32" s="4">
        <v>1</v>
      </c>
      <c r="M32" s="4" t="s">
        <v>46</v>
      </c>
      <c r="N32" s="3" t="s">
        <v>57</v>
      </c>
      <c r="O32" s="3">
        <v>2</v>
      </c>
      <c r="P32" s="4">
        <f t="shared" si="0"/>
        <v>0.89800000000000002</v>
      </c>
      <c r="Q32" s="4">
        <f t="shared" si="1"/>
        <v>60.651000000000003</v>
      </c>
      <c r="S32" s="5"/>
      <c r="T32" s="14"/>
    </row>
    <row r="33" spans="1:20" x14ac:dyDescent="0.25">
      <c r="A33" s="2">
        <v>8</v>
      </c>
      <c r="B33" s="2" t="s">
        <v>11</v>
      </c>
      <c r="C33" s="2">
        <v>1</v>
      </c>
      <c r="D33" s="2" t="s">
        <v>8</v>
      </c>
      <c r="E33" s="2" t="s">
        <v>40</v>
      </c>
      <c r="F33" s="6">
        <v>3</v>
      </c>
      <c r="G33" s="6">
        <f>VLOOKUP(E33,'All - Durations'!$E$1:$H$109,4,FALSE)</f>
        <v>0.93799999999999994</v>
      </c>
      <c r="H33" s="6">
        <v>59.112000000000002</v>
      </c>
      <c r="J33" s="4">
        <v>35</v>
      </c>
      <c r="K33" s="4" t="s">
        <v>7</v>
      </c>
      <c r="L33" s="4">
        <v>1</v>
      </c>
      <c r="M33" s="4" t="s">
        <v>46</v>
      </c>
      <c r="N33" s="3" t="s">
        <v>65</v>
      </c>
      <c r="O33" s="3">
        <v>2</v>
      </c>
      <c r="P33" s="4">
        <f t="shared" si="0"/>
        <v>0.98299999999999998</v>
      </c>
      <c r="Q33" s="4">
        <f t="shared" si="1"/>
        <v>62.034999999999997</v>
      </c>
      <c r="S33" s="5"/>
      <c r="T33" s="14"/>
    </row>
    <row r="34" spans="1:20" x14ac:dyDescent="0.25">
      <c r="A34" s="2">
        <v>73</v>
      </c>
      <c r="B34" s="2" t="s">
        <v>11</v>
      </c>
      <c r="C34" s="2">
        <v>0</v>
      </c>
      <c r="D34" s="2" t="s">
        <v>8</v>
      </c>
      <c r="E34" s="1" t="s">
        <v>37</v>
      </c>
      <c r="F34" s="6">
        <v>3</v>
      </c>
      <c r="G34" s="6">
        <f>VLOOKUP(E34,'All - Durations'!$E$1:$H$109,4,FALSE)</f>
        <v>0.92200000000000004</v>
      </c>
      <c r="H34" s="6">
        <v>59.048000000000002</v>
      </c>
      <c r="J34" s="4">
        <v>32</v>
      </c>
      <c r="K34" s="4" t="s">
        <v>7</v>
      </c>
      <c r="L34" s="4">
        <v>1</v>
      </c>
      <c r="M34" s="4" t="s">
        <v>46</v>
      </c>
      <c r="N34" s="3" t="s">
        <v>78</v>
      </c>
      <c r="O34" s="3">
        <v>2</v>
      </c>
      <c r="P34" s="4">
        <f t="shared" si="0"/>
        <v>0.89300000000000002</v>
      </c>
      <c r="Q34" s="4">
        <f t="shared" si="1"/>
        <v>56.158999999999999</v>
      </c>
      <c r="S34" s="5"/>
      <c r="T34" s="14"/>
    </row>
    <row r="35" spans="1:20" x14ac:dyDescent="0.25">
      <c r="A35" s="2">
        <v>1</v>
      </c>
      <c r="B35" s="2" t="s">
        <v>7</v>
      </c>
      <c r="C35" s="2">
        <v>1</v>
      </c>
      <c r="D35" s="2" t="s">
        <v>8</v>
      </c>
      <c r="E35" s="2" t="s">
        <v>20</v>
      </c>
      <c r="F35" s="6">
        <v>3</v>
      </c>
      <c r="G35" s="6">
        <f>VLOOKUP(E35,'All - Durations'!$E$1:$H$109,4,FALSE)</f>
        <v>0.91500000000000004</v>
      </c>
      <c r="H35" s="6">
        <v>59.286000000000001</v>
      </c>
      <c r="J35" s="4">
        <v>27</v>
      </c>
      <c r="K35" s="4" t="s">
        <v>11</v>
      </c>
      <c r="L35" s="4">
        <v>1</v>
      </c>
      <c r="M35" s="4" t="s">
        <v>46</v>
      </c>
      <c r="N35" s="3" t="s">
        <v>81</v>
      </c>
      <c r="O35" s="3">
        <v>2</v>
      </c>
      <c r="P35" s="4">
        <f t="shared" si="0"/>
        <v>0.91</v>
      </c>
      <c r="Q35" s="4">
        <f t="shared" si="1"/>
        <v>63.841999999999999</v>
      </c>
      <c r="S35" s="5"/>
      <c r="T35" s="14"/>
    </row>
    <row r="36" spans="1:20" x14ac:dyDescent="0.25">
      <c r="A36" s="2">
        <v>16</v>
      </c>
      <c r="B36" s="2" t="s">
        <v>7</v>
      </c>
      <c r="C36" s="2">
        <v>1</v>
      </c>
      <c r="D36" s="2" t="s">
        <v>8</v>
      </c>
      <c r="E36" s="1" t="s">
        <v>24</v>
      </c>
      <c r="F36" s="6">
        <v>3</v>
      </c>
      <c r="G36" s="6">
        <f>VLOOKUP(E36,'All - Durations'!$E$1:$H$109,4,FALSE)</f>
        <v>1.022</v>
      </c>
      <c r="H36" s="6">
        <v>63.825000000000003</v>
      </c>
      <c r="J36" s="4">
        <v>46</v>
      </c>
      <c r="K36" s="4" t="s">
        <v>11</v>
      </c>
      <c r="L36" s="4">
        <v>1</v>
      </c>
      <c r="M36" s="4" t="s">
        <v>46</v>
      </c>
      <c r="N36" s="3" t="s">
        <v>61</v>
      </c>
      <c r="O36" s="3">
        <v>2</v>
      </c>
      <c r="P36" s="4">
        <f t="shared" si="0"/>
        <v>0.88300000000000001</v>
      </c>
      <c r="Q36" s="4">
        <f t="shared" si="1"/>
        <v>63.460999999999999</v>
      </c>
      <c r="S36" s="5"/>
      <c r="T36" s="14"/>
    </row>
    <row r="37" spans="1:20" x14ac:dyDescent="0.25">
      <c r="A37" s="2">
        <v>80</v>
      </c>
      <c r="B37" s="2" t="s">
        <v>11</v>
      </c>
      <c r="C37" s="2">
        <v>0</v>
      </c>
      <c r="D37" s="2" t="s">
        <v>8</v>
      </c>
      <c r="E37" s="1" t="s">
        <v>27</v>
      </c>
      <c r="F37" s="6">
        <v>3</v>
      </c>
      <c r="G37" s="6">
        <f>VLOOKUP(E37,'All - Durations'!$E$1:$H$109,4,FALSE)</f>
        <v>1.004</v>
      </c>
      <c r="H37" s="6">
        <v>62.966999999999999</v>
      </c>
      <c r="J37" s="4">
        <v>30</v>
      </c>
      <c r="K37" s="4" t="s">
        <v>11</v>
      </c>
      <c r="L37" s="4">
        <v>1</v>
      </c>
      <c r="M37" s="4" t="s">
        <v>46</v>
      </c>
      <c r="N37" s="3" t="s">
        <v>77</v>
      </c>
      <c r="O37" s="3">
        <v>2</v>
      </c>
      <c r="P37" s="4">
        <f t="shared" si="0"/>
        <v>0.94299999999999995</v>
      </c>
      <c r="Q37" s="4">
        <f t="shared" si="1"/>
        <v>62.183999999999997</v>
      </c>
      <c r="S37" s="5"/>
      <c r="T37" s="14"/>
    </row>
    <row r="38" spans="1:20" x14ac:dyDescent="0.25">
      <c r="A38" s="4">
        <v>40</v>
      </c>
      <c r="B38" s="4" t="s">
        <v>11</v>
      </c>
      <c r="C38" s="4">
        <v>1</v>
      </c>
      <c r="D38" s="4" t="s">
        <v>46</v>
      </c>
      <c r="E38" s="3" t="s">
        <v>58</v>
      </c>
      <c r="F38" s="3">
        <v>2</v>
      </c>
      <c r="G38" s="4">
        <f>VLOOKUP(E38,'All - Durations'!$E$1:$H$109,4,FALSE)</f>
        <v>0.9</v>
      </c>
      <c r="H38" s="4">
        <v>49.872</v>
      </c>
      <c r="J38" s="2">
        <v>45</v>
      </c>
      <c r="K38" s="2" t="s">
        <v>7</v>
      </c>
      <c r="L38" s="2">
        <v>1</v>
      </c>
      <c r="M38" s="2" t="s">
        <v>46</v>
      </c>
      <c r="N38" s="1" t="s">
        <v>60</v>
      </c>
      <c r="O38" s="1">
        <v>3</v>
      </c>
      <c r="P38" s="6">
        <f t="shared" si="0"/>
        <v>0.89300000000000002</v>
      </c>
      <c r="Q38" s="6">
        <f t="shared" si="1"/>
        <v>62.783000000000001</v>
      </c>
      <c r="S38" s="5"/>
      <c r="T38" s="14"/>
    </row>
    <row r="39" spans="1:20" x14ac:dyDescent="0.25">
      <c r="A39" s="4">
        <v>28</v>
      </c>
      <c r="B39" s="4" t="s">
        <v>7</v>
      </c>
      <c r="C39" s="4">
        <v>1</v>
      </c>
      <c r="D39" s="4" t="s">
        <v>46</v>
      </c>
      <c r="E39" s="3" t="s">
        <v>82</v>
      </c>
      <c r="F39" s="3">
        <v>2</v>
      </c>
      <c r="G39" s="4">
        <f>VLOOKUP(E39,'All - Durations'!$E$1:$H$109,4,FALSE)</f>
        <v>0.93100000000000005</v>
      </c>
      <c r="H39" s="4">
        <v>57.459000000000003</v>
      </c>
      <c r="J39" s="2">
        <v>37</v>
      </c>
      <c r="K39" s="2" t="s">
        <v>11</v>
      </c>
      <c r="L39" s="2">
        <v>1</v>
      </c>
      <c r="M39" s="2" t="s">
        <v>46</v>
      </c>
      <c r="N39" s="1" t="s">
        <v>56</v>
      </c>
      <c r="O39" s="1">
        <v>3</v>
      </c>
      <c r="P39" s="6">
        <f t="shared" si="0"/>
        <v>0.92100000000000004</v>
      </c>
      <c r="Q39" s="6">
        <f t="shared" si="1"/>
        <v>61.935000000000002</v>
      </c>
      <c r="S39" s="5"/>
      <c r="T39" s="14"/>
    </row>
    <row r="40" spans="1:20" x14ac:dyDescent="0.25">
      <c r="A40" s="4">
        <v>93</v>
      </c>
      <c r="B40" s="4" t="s">
        <v>11</v>
      </c>
      <c r="C40" s="4">
        <v>0</v>
      </c>
      <c r="D40" s="4" t="s">
        <v>46</v>
      </c>
      <c r="E40" s="3" t="s">
        <v>70</v>
      </c>
      <c r="F40" s="3">
        <v>2</v>
      </c>
      <c r="G40" s="4">
        <f>VLOOKUP(E40,'All - Durations'!$E$1:$H$109,4,FALSE)</f>
        <v>0.85899999999999999</v>
      </c>
      <c r="H40" s="4">
        <v>58.494</v>
      </c>
      <c r="J40" s="2">
        <v>47</v>
      </c>
      <c r="K40" s="2" t="s">
        <v>7</v>
      </c>
      <c r="L40" s="2">
        <v>1</v>
      </c>
      <c r="M40" s="2" t="s">
        <v>46</v>
      </c>
      <c r="N40" s="1" t="s">
        <v>59</v>
      </c>
      <c r="O40" s="1">
        <v>3</v>
      </c>
      <c r="P40" s="6">
        <f t="shared" si="0"/>
        <v>0.92500000000000004</v>
      </c>
      <c r="Q40" s="6">
        <f t="shared" si="1"/>
        <v>60.701000000000001</v>
      </c>
      <c r="S40" s="5"/>
      <c r="T40" s="14"/>
    </row>
    <row r="41" spans="1:20" x14ac:dyDescent="0.25">
      <c r="A41" s="4">
        <v>44</v>
      </c>
      <c r="B41" s="4" t="s">
        <v>7</v>
      </c>
      <c r="C41" s="4">
        <v>1</v>
      </c>
      <c r="D41" s="4" t="s">
        <v>46</v>
      </c>
      <c r="E41" s="3" t="s">
        <v>54</v>
      </c>
      <c r="F41" s="3">
        <v>2</v>
      </c>
      <c r="G41" s="4">
        <f>VLOOKUP(E41,'All - Durations'!$E$1:$H$109,4,FALSE)</f>
        <v>1.0760000000000001</v>
      </c>
      <c r="H41" s="4">
        <v>65.52</v>
      </c>
      <c r="J41" s="2">
        <v>26</v>
      </c>
      <c r="K41" s="2" t="s">
        <v>11</v>
      </c>
      <c r="L41" s="2">
        <v>1</v>
      </c>
      <c r="M41" s="2" t="s">
        <v>46</v>
      </c>
      <c r="N41" s="1" t="s">
        <v>80</v>
      </c>
      <c r="O41" s="1">
        <v>3</v>
      </c>
      <c r="P41" s="6">
        <f t="shared" si="0"/>
        <v>0.97399999999999998</v>
      </c>
      <c r="Q41" s="6">
        <f t="shared" si="1"/>
        <v>64.412999999999997</v>
      </c>
      <c r="S41" s="5"/>
      <c r="T41" s="14"/>
    </row>
    <row r="42" spans="1:20" x14ac:dyDescent="0.25">
      <c r="A42" s="4">
        <v>48</v>
      </c>
      <c r="B42" s="4" t="s">
        <v>11</v>
      </c>
      <c r="C42" s="4">
        <v>1</v>
      </c>
      <c r="D42" s="4" t="s">
        <v>46</v>
      </c>
      <c r="E42" s="3" t="s">
        <v>62</v>
      </c>
      <c r="F42" s="3">
        <v>2</v>
      </c>
      <c r="G42" s="4">
        <f>VLOOKUP(E42,'All - Durations'!$E$1:$H$109,4,FALSE)</f>
        <v>0.81699999999999995</v>
      </c>
      <c r="H42" s="4">
        <v>57.523000000000003</v>
      </c>
      <c r="J42" s="2">
        <v>29</v>
      </c>
      <c r="K42" s="2" t="s">
        <v>7</v>
      </c>
      <c r="L42" s="2">
        <v>1</v>
      </c>
      <c r="M42" s="2" t="s">
        <v>46</v>
      </c>
      <c r="N42" s="1" t="s">
        <v>76</v>
      </c>
      <c r="O42" s="1">
        <v>3</v>
      </c>
      <c r="P42" s="6">
        <f t="shared" si="0"/>
        <v>0.98199999999999998</v>
      </c>
      <c r="Q42" s="6">
        <f t="shared" si="1"/>
        <v>61.88</v>
      </c>
      <c r="S42" s="5"/>
      <c r="T42" s="14"/>
    </row>
    <row r="43" spans="1:20" x14ac:dyDescent="0.25">
      <c r="A43" s="4">
        <v>90</v>
      </c>
      <c r="B43" s="4" t="s">
        <v>11</v>
      </c>
      <c r="C43" s="4">
        <v>0</v>
      </c>
      <c r="D43" s="4" t="s">
        <v>46</v>
      </c>
      <c r="E43" s="3" t="s">
        <v>68</v>
      </c>
      <c r="F43" s="3">
        <v>2</v>
      </c>
      <c r="G43" s="4">
        <f>VLOOKUP(E43,'All - Durations'!$E$1:$H$109,4,FALSE)</f>
        <v>0.877</v>
      </c>
      <c r="H43" s="4">
        <v>64.358999999999995</v>
      </c>
      <c r="J43" s="2">
        <v>39</v>
      </c>
      <c r="K43" s="2" t="s">
        <v>7</v>
      </c>
      <c r="L43" s="2">
        <v>1</v>
      </c>
      <c r="M43" s="2" t="s">
        <v>46</v>
      </c>
      <c r="N43" s="1" t="s">
        <v>55</v>
      </c>
      <c r="O43" s="1">
        <v>3</v>
      </c>
      <c r="P43" s="6">
        <f t="shared" si="0"/>
        <v>1.01</v>
      </c>
      <c r="Q43" s="6">
        <f t="shared" si="1"/>
        <v>58.908999999999999</v>
      </c>
      <c r="S43" s="5"/>
      <c r="T43" s="14"/>
    </row>
    <row r="44" spans="1:20" x14ac:dyDescent="0.25">
      <c r="A44" s="4">
        <v>36</v>
      </c>
      <c r="B44" s="4" t="s">
        <v>11</v>
      </c>
      <c r="C44" s="4">
        <v>1</v>
      </c>
      <c r="D44" s="4" t="s">
        <v>46</v>
      </c>
      <c r="E44" s="3" t="s">
        <v>66</v>
      </c>
      <c r="F44" s="3">
        <v>2</v>
      </c>
      <c r="G44" s="4">
        <f>VLOOKUP(E44,'All - Durations'!$E$1:$H$109,4,FALSE)</f>
        <v>0.86299999999999999</v>
      </c>
      <c r="H44" s="4">
        <v>57.430999999999997</v>
      </c>
      <c r="J44" s="2">
        <v>33</v>
      </c>
      <c r="K44" s="2" t="s">
        <v>11</v>
      </c>
      <c r="L44" s="2">
        <v>1</v>
      </c>
      <c r="M44" s="2" t="s">
        <v>46</v>
      </c>
      <c r="N44" s="1" t="s">
        <v>63</v>
      </c>
      <c r="O44" s="1">
        <v>3</v>
      </c>
      <c r="P44" s="6">
        <f t="shared" si="0"/>
        <v>0.97499999999999998</v>
      </c>
      <c r="Q44" s="6">
        <f t="shared" si="1"/>
        <v>59.798000000000002</v>
      </c>
      <c r="S44" s="5"/>
      <c r="T44" s="14"/>
    </row>
    <row r="45" spans="1:20" x14ac:dyDescent="0.25">
      <c r="A45" s="4">
        <v>87</v>
      </c>
      <c r="B45" s="4" t="s">
        <v>11</v>
      </c>
      <c r="C45" s="4">
        <v>0</v>
      </c>
      <c r="D45" s="4" t="s">
        <v>46</v>
      </c>
      <c r="E45" s="3" t="s">
        <v>50</v>
      </c>
      <c r="F45" s="3">
        <v>2</v>
      </c>
      <c r="G45" s="4">
        <f>VLOOKUP(E45,'All - Durations'!$E$1:$H$109,4,FALSE)</f>
        <v>0.90400000000000003</v>
      </c>
      <c r="H45" s="4">
        <v>57.354999999999997</v>
      </c>
      <c r="J45" s="2">
        <v>34</v>
      </c>
      <c r="K45" s="2" t="s">
        <v>7</v>
      </c>
      <c r="L45" s="2">
        <v>1</v>
      </c>
      <c r="M45" s="2" t="s">
        <v>46</v>
      </c>
      <c r="N45" s="1" t="s">
        <v>64</v>
      </c>
      <c r="O45" s="1">
        <v>3</v>
      </c>
      <c r="P45" s="6">
        <f t="shared" si="0"/>
        <v>0.98399999999999999</v>
      </c>
      <c r="Q45" s="6">
        <f t="shared" si="1"/>
        <v>62.957999999999998</v>
      </c>
      <c r="S45" s="5"/>
      <c r="T45" s="14"/>
    </row>
    <row r="46" spans="1:20" x14ac:dyDescent="0.25">
      <c r="A46" s="4">
        <v>42</v>
      </c>
      <c r="B46" s="4" t="s">
        <v>7</v>
      </c>
      <c r="C46" s="4">
        <v>1</v>
      </c>
      <c r="D46" s="4" t="s">
        <v>46</v>
      </c>
      <c r="E46" s="3" t="s">
        <v>53</v>
      </c>
      <c r="F46" s="3">
        <v>2</v>
      </c>
      <c r="G46" s="4">
        <f>VLOOKUP(E46,'All - Durations'!$E$1:$H$109,4,FALSE)</f>
        <v>0.878</v>
      </c>
      <c r="H46" s="4">
        <v>62.366999999999997</v>
      </c>
      <c r="J46" s="2">
        <v>31</v>
      </c>
      <c r="K46" s="2" t="s">
        <v>11</v>
      </c>
      <c r="L46" s="2">
        <v>1</v>
      </c>
      <c r="M46" s="2" t="s">
        <v>46</v>
      </c>
      <c r="N46" s="1" t="s">
        <v>75</v>
      </c>
      <c r="O46" s="1">
        <v>3</v>
      </c>
      <c r="P46" s="6">
        <f t="shared" si="0"/>
        <v>0.996</v>
      </c>
      <c r="Q46" s="6">
        <f t="shared" si="1"/>
        <v>59.316000000000003</v>
      </c>
      <c r="S46" s="5"/>
      <c r="T46" s="14"/>
    </row>
    <row r="47" spans="1:20" x14ac:dyDescent="0.25">
      <c r="A47" s="4">
        <v>38</v>
      </c>
      <c r="B47" s="4" t="s">
        <v>7</v>
      </c>
      <c r="C47" s="4">
        <v>1</v>
      </c>
      <c r="D47" s="4" t="s">
        <v>46</v>
      </c>
      <c r="E47" s="3" t="s">
        <v>57</v>
      </c>
      <c r="F47" s="3">
        <v>2</v>
      </c>
      <c r="G47" s="4">
        <f>VLOOKUP(E47,'All - Durations'!$E$1:$H$109,4,FALSE)</f>
        <v>0.89800000000000002</v>
      </c>
      <c r="H47" s="4">
        <v>60.651000000000003</v>
      </c>
      <c r="J47" s="2">
        <v>43</v>
      </c>
      <c r="K47" s="2" t="s">
        <v>11</v>
      </c>
      <c r="L47" s="2">
        <v>1</v>
      </c>
      <c r="M47" s="2" t="s">
        <v>46</v>
      </c>
      <c r="N47" s="1" t="s">
        <v>51</v>
      </c>
      <c r="O47" s="1">
        <v>3</v>
      </c>
      <c r="P47" s="6">
        <f t="shared" si="0"/>
        <v>0.97099999999999997</v>
      </c>
      <c r="Q47" s="6">
        <f t="shared" si="1"/>
        <v>60.96</v>
      </c>
      <c r="S47" s="5"/>
      <c r="T47" s="14"/>
    </row>
    <row r="48" spans="1:20" x14ac:dyDescent="0.25">
      <c r="A48" s="4">
        <v>89</v>
      </c>
      <c r="B48" s="4" t="s">
        <v>11</v>
      </c>
      <c r="C48" s="4">
        <v>0</v>
      </c>
      <c r="D48" s="4" t="s">
        <v>46</v>
      </c>
      <c r="E48" s="3" t="s">
        <v>72</v>
      </c>
      <c r="F48" s="3">
        <v>2</v>
      </c>
      <c r="G48" s="4">
        <f>VLOOKUP(E48,'All - Durations'!$E$1:$H$109,4,FALSE)</f>
        <v>0.94199999999999995</v>
      </c>
      <c r="H48" s="4">
        <v>63.81</v>
      </c>
      <c r="J48" s="2">
        <v>41</v>
      </c>
      <c r="K48" s="2" t="s">
        <v>11</v>
      </c>
      <c r="L48" s="2">
        <v>1</v>
      </c>
      <c r="M48" s="2" t="s">
        <v>46</v>
      </c>
      <c r="N48" s="1" t="s">
        <v>52</v>
      </c>
      <c r="O48" s="1">
        <v>3</v>
      </c>
      <c r="P48" s="6">
        <f t="shared" si="0"/>
        <v>1.026</v>
      </c>
      <c r="Q48" s="6">
        <f t="shared" si="1"/>
        <v>63.036999999999999</v>
      </c>
      <c r="S48" s="5"/>
      <c r="T48" s="14"/>
    </row>
    <row r="49" spans="1:20" x14ac:dyDescent="0.25">
      <c r="A49" s="4">
        <v>35</v>
      </c>
      <c r="B49" s="4" t="s">
        <v>7</v>
      </c>
      <c r="C49" s="4">
        <v>1</v>
      </c>
      <c r="D49" s="4" t="s">
        <v>46</v>
      </c>
      <c r="E49" s="3" t="s">
        <v>65</v>
      </c>
      <c r="F49" s="3">
        <v>2</v>
      </c>
      <c r="G49" s="4">
        <f>VLOOKUP(E49,'All - Durations'!$E$1:$H$109,4,FALSE)</f>
        <v>0.98299999999999998</v>
      </c>
      <c r="H49" s="4">
        <v>62.034999999999997</v>
      </c>
      <c r="J49" s="2">
        <v>25</v>
      </c>
      <c r="K49" s="2" t="s">
        <v>7</v>
      </c>
      <c r="L49" s="2">
        <v>1</v>
      </c>
      <c r="M49" s="2" t="s">
        <v>46</v>
      </c>
      <c r="N49" s="1" t="s">
        <v>79</v>
      </c>
      <c r="O49" s="1">
        <v>3</v>
      </c>
      <c r="P49" s="6">
        <f t="shared" si="0"/>
        <v>0.97299999999999998</v>
      </c>
      <c r="Q49" s="6">
        <f t="shared" si="1"/>
        <v>60.48</v>
      </c>
      <c r="S49" s="5"/>
      <c r="T49" s="14"/>
    </row>
    <row r="50" spans="1:20" x14ac:dyDescent="0.25">
      <c r="A50" s="4">
        <v>32</v>
      </c>
      <c r="B50" s="4" t="s">
        <v>7</v>
      </c>
      <c r="C50" s="4">
        <v>1</v>
      </c>
      <c r="D50" s="4" t="s">
        <v>46</v>
      </c>
      <c r="E50" s="3" t="s">
        <v>78</v>
      </c>
      <c r="F50" s="3">
        <v>2</v>
      </c>
      <c r="G50" s="4">
        <f>VLOOKUP(E50,'All - Durations'!$E$1:$H$109,4,FALSE)</f>
        <v>0.89300000000000002</v>
      </c>
      <c r="H50" s="4">
        <v>56.158999999999999</v>
      </c>
      <c r="J50" s="4">
        <v>58</v>
      </c>
      <c r="K50" s="4" t="s">
        <v>11</v>
      </c>
      <c r="L50" s="4">
        <v>1</v>
      </c>
      <c r="M50" s="4" t="s">
        <v>83</v>
      </c>
      <c r="N50" s="3" t="s">
        <v>104</v>
      </c>
      <c r="O50" s="3">
        <v>2</v>
      </c>
      <c r="P50" s="4">
        <f t="shared" si="0"/>
        <v>0.85599999999999998</v>
      </c>
      <c r="Q50" s="4">
        <f t="shared" si="1"/>
        <v>58.536999999999999</v>
      </c>
      <c r="S50" s="5"/>
      <c r="T50" s="14"/>
    </row>
    <row r="51" spans="1:20" x14ac:dyDescent="0.25">
      <c r="A51" s="4">
        <v>27</v>
      </c>
      <c r="B51" s="4" t="s">
        <v>11</v>
      </c>
      <c r="C51" s="4">
        <v>1</v>
      </c>
      <c r="D51" s="4" t="s">
        <v>46</v>
      </c>
      <c r="E51" s="3" t="s">
        <v>81</v>
      </c>
      <c r="F51" s="3">
        <v>2</v>
      </c>
      <c r="G51" s="4">
        <f>VLOOKUP(E51,'All - Durations'!$E$1:$H$109,4,FALSE)</f>
        <v>0.91</v>
      </c>
      <c r="H51" s="4">
        <v>63.841999999999999</v>
      </c>
      <c r="J51" s="4">
        <v>61</v>
      </c>
      <c r="K51" s="4" t="s">
        <v>7</v>
      </c>
      <c r="L51" s="4">
        <v>1</v>
      </c>
      <c r="M51" s="4" t="s">
        <v>83</v>
      </c>
      <c r="N51" s="3" t="s">
        <v>108</v>
      </c>
      <c r="O51" s="3">
        <v>2</v>
      </c>
      <c r="P51" s="4">
        <f t="shared" si="0"/>
        <v>0.82199999999999995</v>
      </c>
      <c r="Q51" s="4">
        <f t="shared" si="1"/>
        <v>60.149000000000001</v>
      </c>
      <c r="S51" s="5"/>
      <c r="T51" s="14"/>
    </row>
    <row r="52" spans="1:20" x14ac:dyDescent="0.25">
      <c r="A52" s="4">
        <v>84</v>
      </c>
      <c r="B52" s="4" t="s">
        <v>11</v>
      </c>
      <c r="C52" s="4">
        <v>0</v>
      </c>
      <c r="D52" s="4" t="s">
        <v>46</v>
      </c>
      <c r="E52" s="3" t="s">
        <v>74</v>
      </c>
      <c r="F52" s="3">
        <v>2</v>
      </c>
      <c r="G52" s="4">
        <f>VLOOKUP(E52,'All - Durations'!$E$1:$H$109,4,FALSE)</f>
        <v>0.81799999999999995</v>
      </c>
      <c r="H52" s="4">
        <v>63.25</v>
      </c>
      <c r="J52" s="4">
        <v>55</v>
      </c>
      <c r="K52" s="4" t="s">
        <v>11</v>
      </c>
      <c r="L52" s="4">
        <v>1</v>
      </c>
      <c r="M52" s="4" t="s">
        <v>83</v>
      </c>
      <c r="N52" s="3" t="s">
        <v>110</v>
      </c>
      <c r="O52" s="3">
        <v>2</v>
      </c>
      <c r="P52" s="4">
        <f t="shared" si="0"/>
        <v>0.97</v>
      </c>
      <c r="Q52" s="4">
        <f t="shared" si="1"/>
        <v>62.192</v>
      </c>
      <c r="S52" s="5"/>
      <c r="T52" s="14"/>
    </row>
    <row r="53" spans="1:20" x14ac:dyDescent="0.25">
      <c r="A53" s="4">
        <v>46</v>
      </c>
      <c r="B53" s="4" t="s">
        <v>11</v>
      </c>
      <c r="C53" s="4">
        <v>1</v>
      </c>
      <c r="D53" s="4" t="s">
        <v>46</v>
      </c>
      <c r="E53" s="3" t="s">
        <v>61</v>
      </c>
      <c r="F53" s="3">
        <v>2</v>
      </c>
      <c r="G53" s="4">
        <f>VLOOKUP(E53,'All - Durations'!$E$1:$H$109,4,FALSE)</f>
        <v>0.88300000000000001</v>
      </c>
      <c r="H53" s="4">
        <v>63.460999999999999</v>
      </c>
      <c r="J53" s="4">
        <v>108</v>
      </c>
      <c r="K53" s="4" t="s">
        <v>11</v>
      </c>
      <c r="L53" s="4">
        <v>1</v>
      </c>
      <c r="M53" s="4" t="s">
        <v>83</v>
      </c>
      <c r="N53" s="3" t="s">
        <v>117</v>
      </c>
      <c r="O53" s="3">
        <v>2</v>
      </c>
      <c r="P53" s="4">
        <f t="shared" si="0"/>
        <v>0.83899999999999997</v>
      </c>
      <c r="Q53" s="4">
        <f t="shared" si="1"/>
        <v>52.463000000000001</v>
      </c>
      <c r="S53" s="5"/>
      <c r="T53" s="14"/>
    </row>
    <row r="54" spans="1:20" x14ac:dyDescent="0.25">
      <c r="A54" s="4">
        <v>95</v>
      </c>
      <c r="B54" s="4" t="s">
        <v>11</v>
      </c>
      <c r="C54" s="4">
        <v>0</v>
      </c>
      <c r="D54" s="4" t="s">
        <v>46</v>
      </c>
      <c r="E54" s="3" t="s">
        <v>48</v>
      </c>
      <c r="F54" s="3">
        <v>2</v>
      </c>
      <c r="G54" s="4">
        <f>VLOOKUP(E54,'All - Durations'!$E$1:$H$109,4,FALSE)</f>
        <v>1.0549999999999999</v>
      </c>
      <c r="H54" s="4">
        <v>56.921999999999997</v>
      </c>
      <c r="J54" s="4">
        <v>51</v>
      </c>
      <c r="K54" s="4" t="s">
        <v>7</v>
      </c>
      <c r="L54" s="4">
        <v>1</v>
      </c>
      <c r="M54" s="4" t="s">
        <v>83</v>
      </c>
      <c r="N54" s="3" t="s">
        <v>98</v>
      </c>
      <c r="O54" s="3">
        <v>2</v>
      </c>
      <c r="P54" s="4">
        <f t="shared" si="0"/>
        <v>0.995</v>
      </c>
      <c r="Q54" s="4">
        <f t="shared" si="1"/>
        <v>62.216000000000001</v>
      </c>
      <c r="S54" s="5"/>
      <c r="T54" s="14"/>
    </row>
    <row r="55" spans="1:20" x14ac:dyDescent="0.25">
      <c r="A55" s="4">
        <v>30</v>
      </c>
      <c r="B55" s="4" t="s">
        <v>11</v>
      </c>
      <c r="C55" s="4">
        <v>1</v>
      </c>
      <c r="D55" s="4" t="s">
        <v>46</v>
      </c>
      <c r="E55" s="3" t="s">
        <v>77</v>
      </c>
      <c r="F55" s="3">
        <v>2</v>
      </c>
      <c r="G55" s="4">
        <f>VLOOKUP(E55,'All - Durations'!$E$1:$H$109,4,FALSE)</f>
        <v>0.94299999999999995</v>
      </c>
      <c r="H55" s="4">
        <v>62.183999999999997</v>
      </c>
      <c r="J55" s="4">
        <v>50</v>
      </c>
      <c r="K55" s="4" t="s">
        <v>11</v>
      </c>
      <c r="L55" s="4">
        <v>1</v>
      </c>
      <c r="M55" s="4" t="s">
        <v>83</v>
      </c>
      <c r="N55" s="3" t="s">
        <v>89</v>
      </c>
      <c r="O55" s="3">
        <v>2</v>
      </c>
      <c r="P55" s="4">
        <f t="shared" si="0"/>
        <v>0.90400000000000003</v>
      </c>
      <c r="Q55" s="4">
        <f t="shared" si="1"/>
        <v>58.89</v>
      </c>
      <c r="S55" s="5"/>
      <c r="T55" s="14"/>
    </row>
    <row r="56" spans="1:20" x14ac:dyDescent="0.25">
      <c r="A56" s="2">
        <v>45</v>
      </c>
      <c r="B56" s="2" t="s">
        <v>7</v>
      </c>
      <c r="C56" s="2">
        <v>1</v>
      </c>
      <c r="D56" s="2" t="s">
        <v>46</v>
      </c>
      <c r="E56" s="1" t="s">
        <v>60</v>
      </c>
      <c r="F56" s="9">
        <v>3</v>
      </c>
      <c r="G56" s="6">
        <f>VLOOKUP(E56,'All - Durations'!$E$1:$H$109,4,FALSE)</f>
        <v>0.89300000000000002</v>
      </c>
      <c r="H56" s="6">
        <v>62.783000000000001</v>
      </c>
      <c r="J56" s="4">
        <v>56</v>
      </c>
      <c r="K56" s="4" t="s">
        <v>11</v>
      </c>
      <c r="L56" s="4">
        <v>1</v>
      </c>
      <c r="M56" s="4" t="s">
        <v>83</v>
      </c>
      <c r="N56" s="3" t="s">
        <v>115</v>
      </c>
      <c r="O56" s="3">
        <v>2</v>
      </c>
      <c r="P56" s="4">
        <f t="shared" si="0"/>
        <v>0.76300000000000001</v>
      </c>
      <c r="Q56" s="4">
        <f t="shared" si="1"/>
        <v>58.676000000000002</v>
      </c>
      <c r="S56" s="5"/>
      <c r="T56" s="14"/>
    </row>
    <row r="57" spans="1:20" x14ac:dyDescent="0.25">
      <c r="A57" s="2">
        <v>86</v>
      </c>
      <c r="B57" s="2" t="s">
        <v>11</v>
      </c>
      <c r="C57" s="2">
        <v>0</v>
      </c>
      <c r="D57" s="2" t="s">
        <v>46</v>
      </c>
      <c r="E57" s="1" t="s">
        <v>49</v>
      </c>
      <c r="F57" s="9">
        <v>3</v>
      </c>
      <c r="G57" s="6">
        <f>VLOOKUP(E57,'All - Durations'!$E$1:$H$109,4,FALSE)</f>
        <v>0.879</v>
      </c>
      <c r="H57" s="6">
        <v>62.502000000000002</v>
      </c>
      <c r="J57" s="4">
        <v>64</v>
      </c>
      <c r="K57" s="4" t="s">
        <v>7</v>
      </c>
      <c r="L57" s="4">
        <v>1</v>
      </c>
      <c r="M57" s="4" t="s">
        <v>83</v>
      </c>
      <c r="N57" s="3" t="s">
        <v>102</v>
      </c>
      <c r="O57" s="3">
        <v>2</v>
      </c>
      <c r="P57" s="4">
        <f t="shared" si="0"/>
        <v>1.006</v>
      </c>
      <c r="Q57" s="4">
        <f t="shared" si="1"/>
        <v>61.994999999999997</v>
      </c>
      <c r="S57" s="5"/>
      <c r="T57" s="14"/>
    </row>
    <row r="58" spans="1:20" x14ac:dyDescent="0.25">
      <c r="A58" s="2">
        <v>37</v>
      </c>
      <c r="B58" s="2" t="s">
        <v>11</v>
      </c>
      <c r="C58" s="2">
        <v>1</v>
      </c>
      <c r="D58" s="2" t="s">
        <v>46</v>
      </c>
      <c r="E58" s="1" t="s">
        <v>56</v>
      </c>
      <c r="F58" s="9">
        <v>3</v>
      </c>
      <c r="G58" s="6">
        <f>VLOOKUP(E58,'All - Durations'!$E$1:$H$109,4,FALSE)</f>
        <v>0.92100000000000004</v>
      </c>
      <c r="H58" s="6">
        <v>61.935000000000002</v>
      </c>
      <c r="J58" s="4">
        <v>71</v>
      </c>
      <c r="K58" s="4" t="s">
        <v>11</v>
      </c>
      <c r="L58" s="4">
        <v>1</v>
      </c>
      <c r="M58" s="4" t="s">
        <v>83</v>
      </c>
      <c r="N58" s="3" t="s">
        <v>119</v>
      </c>
      <c r="O58" s="3">
        <v>2</v>
      </c>
      <c r="P58" s="4">
        <f t="shared" si="0"/>
        <v>0.95299999999999996</v>
      </c>
      <c r="Q58" s="4">
        <f t="shared" si="1"/>
        <v>62.999000000000002</v>
      </c>
      <c r="S58" s="5"/>
      <c r="T58" s="14"/>
    </row>
    <row r="59" spans="1:20" x14ac:dyDescent="0.25">
      <c r="A59" s="2">
        <v>47</v>
      </c>
      <c r="B59" s="2" t="s">
        <v>7</v>
      </c>
      <c r="C59" s="2">
        <v>1</v>
      </c>
      <c r="D59" s="2" t="s">
        <v>46</v>
      </c>
      <c r="E59" s="1" t="s">
        <v>59</v>
      </c>
      <c r="F59" s="9">
        <v>3</v>
      </c>
      <c r="G59" s="6">
        <f>VLOOKUP(E59,'All - Durations'!$E$1:$H$109,4,FALSE)</f>
        <v>0.92500000000000004</v>
      </c>
      <c r="H59" s="6">
        <v>60.701000000000001</v>
      </c>
      <c r="J59" s="4">
        <v>70</v>
      </c>
      <c r="K59" s="4" t="s">
        <v>7</v>
      </c>
      <c r="L59" s="4">
        <v>1</v>
      </c>
      <c r="M59" s="4" t="s">
        <v>83</v>
      </c>
      <c r="N59" s="4" t="s">
        <v>113</v>
      </c>
      <c r="O59" s="3">
        <v>2</v>
      </c>
      <c r="P59" s="4">
        <f t="shared" si="0"/>
        <v>0.92200000000000004</v>
      </c>
      <c r="Q59" s="4">
        <f t="shared" si="1"/>
        <v>58.628999999999998</v>
      </c>
      <c r="S59" s="5"/>
      <c r="T59" s="14"/>
    </row>
    <row r="60" spans="1:20" x14ac:dyDescent="0.25">
      <c r="A60" s="2">
        <v>26</v>
      </c>
      <c r="B60" s="2" t="s">
        <v>11</v>
      </c>
      <c r="C60" s="2">
        <v>1</v>
      </c>
      <c r="D60" s="2" t="s">
        <v>46</v>
      </c>
      <c r="E60" s="1" t="s">
        <v>80</v>
      </c>
      <c r="F60" s="9">
        <v>3</v>
      </c>
      <c r="G60" s="6">
        <f>VLOOKUP(E60,'All - Durations'!$E$1:$H$109,4,FALSE)</f>
        <v>0.97399999999999998</v>
      </c>
      <c r="H60" s="6">
        <v>64.412999999999997</v>
      </c>
      <c r="J60" s="4">
        <v>68</v>
      </c>
      <c r="K60" s="4" t="s">
        <v>7</v>
      </c>
      <c r="L60" s="4">
        <v>1</v>
      </c>
      <c r="M60" s="4" t="s">
        <v>83</v>
      </c>
      <c r="N60" s="3" t="s">
        <v>86</v>
      </c>
      <c r="O60" s="3">
        <v>2</v>
      </c>
      <c r="P60" s="4">
        <f t="shared" si="0"/>
        <v>0.86699999999999999</v>
      </c>
      <c r="Q60" s="4">
        <f t="shared" si="1"/>
        <v>63.112000000000002</v>
      </c>
      <c r="S60" s="5"/>
      <c r="T60" s="14"/>
    </row>
    <row r="61" spans="1:20" x14ac:dyDescent="0.25">
      <c r="A61" s="2">
        <v>29</v>
      </c>
      <c r="B61" s="2" t="s">
        <v>7</v>
      </c>
      <c r="C61" s="2">
        <v>1</v>
      </c>
      <c r="D61" s="2" t="s">
        <v>46</v>
      </c>
      <c r="E61" s="1" t="s">
        <v>76</v>
      </c>
      <c r="F61" s="9">
        <v>3</v>
      </c>
      <c r="G61" s="6">
        <f>VLOOKUP(E61,'All - Durations'!$E$1:$H$109,4,FALSE)</f>
        <v>0.98199999999999998</v>
      </c>
      <c r="H61" s="6">
        <v>61.88</v>
      </c>
      <c r="J61" s="4">
        <v>57</v>
      </c>
      <c r="K61" s="4" t="s">
        <v>7</v>
      </c>
      <c r="L61" s="4">
        <v>1</v>
      </c>
      <c r="M61" s="4" t="s">
        <v>83</v>
      </c>
      <c r="N61" s="3" t="s">
        <v>118</v>
      </c>
      <c r="O61" s="3">
        <v>2</v>
      </c>
      <c r="P61" s="4">
        <f t="shared" si="0"/>
        <v>1.0029999999999999</v>
      </c>
      <c r="Q61" s="4">
        <f t="shared" si="1"/>
        <v>55.691000000000003</v>
      </c>
      <c r="S61" s="5"/>
      <c r="T61" s="14"/>
    </row>
    <row r="62" spans="1:20" x14ac:dyDescent="0.25">
      <c r="A62" s="2">
        <v>39</v>
      </c>
      <c r="B62" s="2" t="s">
        <v>7</v>
      </c>
      <c r="C62" s="2">
        <v>1</v>
      </c>
      <c r="D62" s="2" t="s">
        <v>46</v>
      </c>
      <c r="E62" s="1" t="s">
        <v>55</v>
      </c>
      <c r="F62" s="9">
        <v>3</v>
      </c>
      <c r="G62" s="6">
        <f>VLOOKUP(E62,'All - Durations'!$E$1:$H$109,4,FALSE)</f>
        <v>1.01</v>
      </c>
      <c r="H62" s="6">
        <v>58.908999999999999</v>
      </c>
      <c r="J62" s="2">
        <v>62</v>
      </c>
      <c r="K62" s="2" t="s">
        <v>11</v>
      </c>
      <c r="L62" s="2">
        <v>1</v>
      </c>
      <c r="M62" s="2" t="s">
        <v>83</v>
      </c>
      <c r="N62" s="1" t="s">
        <v>99</v>
      </c>
      <c r="O62" s="1">
        <v>3</v>
      </c>
      <c r="P62" s="6">
        <f t="shared" si="0"/>
        <v>0.9</v>
      </c>
      <c r="Q62" s="6">
        <f t="shared" si="1"/>
        <v>60.174999999999997</v>
      </c>
    </row>
    <row r="63" spans="1:20" x14ac:dyDescent="0.25">
      <c r="A63" s="2">
        <v>33</v>
      </c>
      <c r="B63" s="2" t="s">
        <v>11</v>
      </c>
      <c r="C63" s="2">
        <v>1</v>
      </c>
      <c r="D63" s="2" t="s">
        <v>46</v>
      </c>
      <c r="E63" s="1" t="s">
        <v>63</v>
      </c>
      <c r="F63" s="9">
        <v>3</v>
      </c>
      <c r="G63" s="6">
        <f>VLOOKUP(E63,'All - Durations'!$E$1:$H$109,4,FALSE)</f>
        <v>0.97499999999999998</v>
      </c>
      <c r="H63" s="6">
        <v>59.798000000000002</v>
      </c>
      <c r="J63" s="2">
        <v>69</v>
      </c>
      <c r="K63" s="2" t="s">
        <v>11</v>
      </c>
      <c r="L63" s="2">
        <v>1</v>
      </c>
      <c r="M63" s="2" t="s">
        <v>83</v>
      </c>
      <c r="N63" s="1" t="s">
        <v>111</v>
      </c>
      <c r="O63" s="1">
        <v>3</v>
      </c>
      <c r="P63" s="6">
        <f t="shared" si="0"/>
        <v>0.99299999999999999</v>
      </c>
      <c r="Q63" s="6">
        <f t="shared" si="1"/>
        <v>60.332000000000001</v>
      </c>
    </row>
    <row r="64" spans="1:20" x14ac:dyDescent="0.25">
      <c r="A64" s="2">
        <v>34</v>
      </c>
      <c r="B64" s="2" t="s">
        <v>7</v>
      </c>
      <c r="C64" s="2">
        <v>1</v>
      </c>
      <c r="D64" s="2" t="s">
        <v>46</v>
      </c>
      <c r="E64" s="1" t="s">
        <v>64</v>
      </c>
      <c r="F64" s="9">
        <v>3</v>
      </c>
      <c r="G64" s="6">
        <f>VLOOKUP(E64,'All - Durations'!$E$1:$H$109,4,FALSE)</f>
        <v>0.98399999999999999</v>
      </c>
      <c r="H64" s="6">
        <v>62.957999999999998</v>
      </c>
      <c r="J64" s="2">
        <v>54</v>
      </c>
      <c r="K64" s="2" t="s">
        <v>7</v>
      </c>
      <c r="L64" s="2">
        <v>1</v>
      </c>
      <c r="M64" s="2" t="s">
        <v>83</v>
      </c>
      <c r="N64" s="1" t="s">
        <v>88</v>
      </c>
      <c r="O64" s="1">
        <v>3</v>
      </c>
      <c r="P64" s="6">
        <f t="shared" si="0"/>
        <v>0.89700000000000002</v>
      </c>
      <c r="Q64" s="6">
        <f t="shared" si="1"/>
        <v>63.531999999999996</v>
      </c>
    </row>
    <row r="65" spans="1:17" x14ac:dyDescent="0.25">
      <c r="A65" s="2">
        <v>94</v>
      </c>
      <c r="B65" s="2" t="s">
        <v>11</v>
      </c>
      <c r="C65" s="2">
        <v>0</v>
      </c>
      <c r="D65" s="2" t="s">
        <v>46</v>
      </c>
      <c r="E65" s="1" t="s">
        <v>47</v>
      </c>
      <c r="F65" s="9">
        <v>3</v>
      </c>
      <c r="G65" s="6">
        <f>VLOOKUP(E65,'All - Durations'!$E$1:$H$109,4,FALSE)</f>
        <v>0.92300000000000004</v>
      </c>
      <c r="H65" s="6">
        <v>63.393999999999998</v>
      </c>
      <c r="J65" s="2">
        <v>65</v>
      </c>
      <c r="K65" s="2" t="s">
        <v>11</v>
      </c>
      <c r="L65" s="2">
        <v>1</v>
      </c>
      <c r="M65" s="2" t="s">
        <v>83</v>
      </c>
      <c r="N65" s="1" t="s">
        <v>112</v>
      </c>
      <c r="O65" s="1">
        <v>3</v>
      </c>
      <c r="P65" s="6">
        <f t="shared" si="0"/>
        <v>1.0089999999999999</v>
      </c>
      <c r="Q65" s="6">
        <f t="shared" si="1"/>
        <v>61.154000000000003</v>
      </c>
    </row>
    <row r="66" spans="1:17" x14ac:dyDescent="0.25">
      <c r="A66" s="2">
        <v>85</v>
      </c>
      <c r="B66" s="2" t="s">
        <v>11</v>
      </c>
      <c r="C66" s="2">
        <v>0</v>
      </c>
      <c r="D66" s="2" t="s">
        <v>46</v>
      </c>
      <c r="E66" s="1" t="s">
        <v>73</v>
      </c>
      <c r="F66" s="9">
        <v>3</v>
      </c>
      <c r="G66" s="6">
        <f>VLOOKUP(E66,'All - Durations'!$E$1:$H$109,4,FALSE)</f>
        <v>0.89100000000000001</v>
      </c>
      <c r="H66" s="6">
        <v>60.445</v>
      </c>
      <c r="J66" s="2">
        <v>49</v>
      </c>
      <c r="K66" s="2" t="s">
        <v>7</v>
      </c>
      <c r="L66" s="2">
        <v>1</v>
      </c>
      <c r="M66" s="2" t="s">
        <v>83</v>
      </c>
      <c r="N66" s="1" t="s">
        <v>106</v>
      </c>
      <c r="O66" s="1">
        <v>3</v>
      </c>
      <c r="P66" s="6">
        <f t="shared" si="0"/>
        <v>0.96799999999999997</v>
      </c>
      <c r="Q66" s="6">
        <f t="shared" si="1"/>
        <v>64.132999999999996</v>
      </c>
    </row>
    <row r="67" spans="1:17" x14ac:dyDescent="0.25">
      <c r="A67" s="2">
        <v>88</v>
      </c>
      <c r="B67" s="2" t="s">
        <v>11</v>
      </c>
      <c r="C67" s="2">
        <v>0</v>
      </c>
      <c r="D67" s="2" t="s">
        <v>46</v>
      </c>
      <c r="E67" s="1" t="s">
        <v>71</v>
      </c>
      <c r="F67" s="9">
        <v>3</v>
      </c>
      <c r="G67" s="6">
        <f>VLOOKUP(E67,'All - Durations'!$E$1:$H$109,4,FALSE)</f>
        <v>0.98299999999999998</v>
      </c>
      <c r="H67" s="6">
        <v>63.546999999999997</v>
      </c>
      <c r="J67" s="2">
        <v>52</v>
      </c>
      <c r="K67" s="2" t="s">
        <v>7</v>
      </c>
      <c r="L67" s="2">
        <v>1</v>
      </c>
      <c r="M67" s="2" t="s">
        <v>83</v>
      </c>
      <c r="N67" s="1" t="s">
        <v>101</v>
      </c>
      <c r="O67" s="1">
        <v>3</v>
      </c>
      <c r="P67" s="6">
        <f t="shared" ref="P67:P73" si="2">VLOOKUP(N67,E66:H174,3,FALSE)</f>
        <v>0.95799999999999996</v>
      </c>
      <c r="Q67" s="6">
        <f t="shared" ref="Q67:Q73" si="3">VLOOKUP(N67,E66:H174,4,FALSE)</f>
        <v>62.177999999999997</v>
      </c>
    </row>
    <row r="68" spans="1:17" x14ac:dyDescent="0.25">
      <c r="A68" s="2">
        <v>31</v>
      </c>
      <c r="B68" s="2" t="s">
        <v>11</v>
      </c>
      <c r="C68" s="2">
        <v>1</v>
      </c>
      <c r="D68" s="2" t="s">
        <v>46</v>
      </c>
      <c r="E68" s="1" t="s">
        <v>75</v>
      </c>
      <c r="F68" s="9">
        <v>3</v>
      </c>
      <c r="G68" s="6">
        <f>VLOOKUP(E68,'All - Durations'!$E$1:$H$109,4,FALSE)</f>
        <v>0.996</v>
      </c>
      <c r="H68" s="6">
        <v>59.316000000000003</v>
      </c>
      <c r="J68" s="2">
        <v>59</v>
      </c>
      <c r="K68" s="2" t="s">
        <v>7</v>
      </c>
      <c r="L68" s="2">
        <v>1</v>
      </c>
      <c r="M68" s="2" t="s">
        <v>83</v>
      </c>
      <c r="N68" s="1" t="s">
        <v>109</v>
      </c>
      <c r="O68" s="1">
        <v>3</v>
      </c>
      <c r="P68" s="6">
        <f t="shared" si="2"/>
        <v>0.94199999999999995</v>
      </c>
      <c r="Q68" s="6">
        <f t="shared" si="3"/>
        <v>60.027999999999999</v>
      </c>
    </row>
    <row r="69" spans="1:17" x14ac:dyDescent="0.25">
      <c r="A69" s="2">
        <v>91</v>
      </c>
      <c r="B69" s="2" t="s">
        <v>11</v>
      </c>
      <c r="C69" s="2">
        <v>0</v>
      </c>
      <c r="D69" s="2" t="s">
        <v>46</v>
      </c>
      <c r="E69" s="1" t="s">
        <v>67</v>
      </c>
      <c r="F69" s="9">
        <v>3</v>
      </c>
      <c r="G69" s="6">
        <f>VLOOKUP(E69,'All - Durations'!$E$1:$H$109,4,FALSE)</f>
        <v>0.97099999999999997</v>
      </c>
      <c r="H69" s="6">
        <v>61.268000000000001</v>
      </c>
      <c r="J69" s="2">
        <v>66</v>
      </c>
      <c r="K69" s="2" t="s">
        <v>11</v>
      </c>
      <c r="L69" s="2">
        <v>1</v>
      </c>
      <c r="M69" s="2" t="s">
        <v>83</v>
      </c>
      <c r="N69" s="1" t="s">
        <v>100</v>
      </c>
      <c r="O69" s="1">
        <v>3</v>
      </c>
      <c r="P69" s="6">
        <f t="shared" si="2"/>
        <v>0.93300000000000005</v>
      </c>
      <c r="Q69" s="6">
        <f t="shared" si="3"/>
        <v>55.103999999999999</v>
      </c>
    </row>
    <row r="70" spans="1:17" x14ac:dyDescent="0.25">
      <c r="A70" s="2">
        <v>43</v>
      </c>
      <c r="B70" s="2" t="s">
        <v>11</v>
      </c>
      <c r="C70" s="2">
        <v>1</v>
      </c>
      <c r="D70" s="2" t="s">
        <v>46</v>
      </c>
      <c r="E70" s="1" t="s">
        <v>51</v>
      </c>
      <c r="F70" s="9">
        <v>3</v>
      </c>
      <c r="G70" s="6">
        <f>VLOOKUP(E70,'All - Durations'!$E$1:$H$109,4,FALSE)</f>
        <v>0.97099999999999997</v>
      </c>
      <c r="H70" s="6">
        <v>60.96</v>
      </c>
      <c r="J70" s="2">
        <v>67</v>
      </c>
      <c r="K70" s="2" t="s">
        <v>7</v>
      </c>
      <c r="L70" s="2">
        <v>1</v>
      </c>
      <c r="M70" s="2" t="s">
        <v>83</v>
      </c>
      <c r="N70" s="1" t="s">
        <v>116</v>
      </c>
      <c r="O70" s="1">
        <v>3</v>
      </c>
      <c r="P70" s="6">
        <f t="shared" si="2"/>
        <v>1.069</v>
      </c>
      <c r="Q70" s="6">
        <f t="shared" si="3"/>
        <v>58.283000000000001</v>
      </c>
    </row>
    <row r="71" spans="1:17" x14ac:dyDescent="0.25">
      <c r="A71" s="2">
        <v>92</v>
      </c>
      <c r="B71" s="2" t="s">
        <v>11</v>
      </c>
      <c r="C71" s="2">
        <v>0</v>
      </c>
      <c r="D71" s="2" t="s">
        <v>46</v>
      </c>
      <c r="E71" s="1" t="s">
        <v>69</v>
      </c>
      <c r="F71" s="9">
        <v>3</v>
      </c>
      <c r="G71" s="6">
        <f>VLOOKUP(E71,'All - Durations'!$E$1:$H$109,4,FALSE)</f>
        <v>0.94399999999999995</v>
      </c>
      <c r="H71" s="6">
        <v>61.529000000000003</v>
      </c>
      <c r="J71" s="2">
        <v>60</v>
      </c>
      <c r="K71" s="2" t="s">
        <v>11</v>
      </c>
      <c r="L71" s="2">
        <v>1</v>
      </c>
      <c r="M71" s="2" t="s">
        <v>83</v>
      </c>
      <c r="N71" s="1" t="s">
        <v>87</v>
      </c>
      <c r="O71" s="1">
        <v>3</v>
      </c>
      <c r="P71" s="6">
        <f t="shared" si="2"/>
        <v>0.92100000000000004</v>
      </c>
      <c r="Q71" s="6">
        <f t="shared" si="3"/>
        <v>63.959000000000003</v>
      </c>
    </row>
    <row r="72" spans="1:17" x14ac:dyDescent="0.25">
      <c r="A72" s="2">
        <v>41</v>
      </c>
      <c r="B72" s="2" t="s">
        <v>11</v>
      </c>
      <c r="C72" s="2">
        <v>1</v>
      </c>
      <c r="D72" s="2" t="s">
        <v>46</v>
      </c>
      <c r="E72" s="1" t="s">
        <v>52</v>
      </c>
      <c r="F72" s="9">
        <v>3</v>
      </c>
      <c r="G72" s="6">
        <f>VLOOKUP(E72,'All - Durations'!$E$1:$H$109,4,FALSE)</f>
        <v>1.026</v>
      </c>
      <c r="H72" s="6">
        <v>63.036999999999999</v>
      </c>
      <c r="J72" s="2">
        <v>63</v>
      </c>
      <c r="K72" s="2" t="s">
        <v>7</v>
      </c>
      <c r="L72" s="2">
        <v>1</v>
      </c>
      <c r="M72" s="2" t="s">
        <v>83</v>
      </c>
      <c r="N72" s="1" t="s">
        <v>114</v>
      </c>
      <c r="O72" s="1">
        <v>3</v>
      </c>
      <c r="P72" s="6">
        <f t="shared" si="2"/>
        <v>1.0669999999999999</v>
      </c>
      <c r="Q72" s="6">
        <f t="shared" si="3"/>
        <v>59.137</v>
      </c>
    </row>
    <row r="73" spans="1:17" x14ac:dyDescent="0.25">
      <c r="A73" s="2">
        <v>25</v>
      </c>
      <c r="B73" s="2" t="s">
        <v>7</v>
      </c>
      <c r="C73" s="2">
        <v>1</v>
      </c>
      <c r="D73" s="2" t="s">
        <v>46</v>
      </c>
      <c r="E73" s="1" t="s">
        <v>79</v>
      </c>
      <c r="F73" s="9">
        <v>3</v>
      </c>
      <c r="G73" s="6">
        <f>VLOOKUP(E73,'All - Durations'!$E$1:$H$109,4,FALSE)</f>
        <v>0.97299999999999998</v>
      </c>
      <c r="H73" s="6">
        <v>60.48</v>
      </c>
      <c r="J73" s="2">
        <v>53</v>
      </c>
      <c r="K73" s="2" t="s">
        <v>11</v>
      </c>
      <c r="L73" s="2">
        <v>1</v>
      </c>
      <c r="M73" s="2" t="s">
        <v>83</v>
      </c>
      <c r="N73" s="1" t="s">
        <v>107</v>
      </c>
      <c r="O73" s="1">
        <v>3</v>
      </c>
      <c r="P73" s="6">
        <f t="shared" si="2"/>
        <v>0.92900000000000005</v>
      </c>
      <c r="Q73" s="6">
        <f t="shared" si="3"/>
        <v>64.311999999999998</v>
      </c>
    </row>
    <row r="74" spans="1:17" x14ac:dyDescent="0.25">
      <c r="A74" s="4">
        <v>58</v>
      </c>
      <c r="B74" s="4" t="s">
        <v>11</v>
      </c>
      <c r="C74" s="4">
        <v>1</v>
      </c>
      <c r="D74" s="4" t="s">
        <v>83</v>
      </c>
      <c r="E74" s="3" t="s">
        <v>104</v>
      </c>
      <c r="F74" s="3">
        <v>2</v>
      </c>
      <c r="G74" s="4">
        <f>VLOOKUP(E74,'All - Durations'!$E$1:$H$109,4,FALSE)</f>
        <v>0.85599999999999998</v>
      </c>
      <c r="H74" s="4">
        <v>58.536999999999999</v>
      </c>
      <c r="N74" s="1"/>
    </row>
    <row r="75" spans="1:17" x14ac:dyDescent="0.25">
      <c r="A75" s="4">
        <v>98</v>
      </c>
      <c r="B75" s="4" t="s">
        <v>11</v>
      </c>
      <c r="C75" s="4">
        <v>0</v>
      </c>
      <c r="D75" s="4" t="s">
        <v>83</v>
      </c>
      <c r="E75" s="3" t="s">
        <v>85</v>
      </c>
      <c r="F75" s="3">
        <v>2</v>
      </c>
      <c r="G75" s="4">
        <f>VLOOKUP(E75,'All - Durations'!$E$1:$H$109,4,FALSE)</f>
        <v>0.86099999999999999</v>
      </c>
      <c r="H75" s="4">
        <v>56.558999999999997</v>
      </c>
    </row>
    <row r="76" spans="1:17" x14ac:dyDescent="0.25">
      <c r="A76" s="4">
        <v>61</v>
      </c>
      <c r="B76" s="4" t="s">
        <v>7</v>
      </c>
      <c r="C76" s="4">
        <v>1</v>
      </c>
      <c r="D76" s="4" t="s">
        <v>83</v>
      </c>
      <c r="E76" s="3" t="s">
        <v>108</v>
      </c>
      <c r="F76" s="3">
        <v>2</v>
      </c>
      <c r="G76" s="4">
        <f>VLOOKUP(E76,'All - Durations'!$E$1:$H$109,4,FALSE)</f>
        <v>0.82199999999999995</v>
      </c>
      <c r="H76" s="4">
        <v>60.149000000000001</v>
      </c>
      <c r="N76" s="1"/>
    </row>
    <row r="77" spans="1:17" x14ac:dyDescent="0.25">
      <c r="A77" s="4">
        <v>55</v>
      </c>
      <c r="B77" s="4" t="s">
        <v>11</v>
      </c>
      <c r="C77" s="4">
        <v>1</v>
      </c>
      <c r="D77" s="4" t="s">
        <v>83</v>
      </c>
      <c r="E77" s="3" t="s">
        <v>110</v>
      </c>
      <c r="F77" s="3">
        <v>2</v>
      </c>
      <c r="G77" s="4">
        <f>VLOOKUP(E77,'All - Durations'!$E$1:$H$109,4,FALSE)</f>
        <v>0.97</v>
      </c>
      <c r="H77" s="4">
        <v>62.192</v>
      </c>
      <c r="N77" s="1"/>
    </row>
    <row r="78" spans="1:17" x14ac:dyDescent="0.25">
      <c r="A78" s="4">
        <v>102</v>
      </c>
      <c r="B78" s="4" t="s">
        <v>11</v>
      </c>
      <c r="C78" s="4">
        <v>0</v>
      </c>
      <c r="D78" s="4" t="s">
        <v>83</v>
      </c>
      <c r="E78" s="3" t="s">
        <v>97</v>
      </c>
      <c r="F78" s="3">
        <v>2</v>
      </c>
      <c r="G78" s="4">
        <f>VLOOKUP(E78,'All - Durations'!$E$1:$H$109,4,FALSE)</f>
        <v>0.96199999999999997</v>
      </c>
      <c r="H78" s="4">
        <v>57.228999999999999</v>
      </c>
      <c r="N78" s="1"/>
    </row>
    <row r="79" spans="1:17" x14ac:dyDescent="0.25">
      <c r="A79" s="4">
        <v>106</v>
      </c>
      <c r="B79" s="4" t="s">
        <v>11</v>
      </c>
      <c r="C79" s="4">
        <v>0</v>
      </c>
      <c r="D79" s="4" t="s">
        <v>83</v>
      </c>
      <c r="E79" s="3" t="s">
        <v>92</v>
      </c>
      <c r="F79" s="3">
        <v>2</v>
      </c>
      <c r="G79" s="4">
        <f>VLOOKUP(E79,'All - Durations'!$E$1:$H$109,4,FALSE)</f>
        <v>0.82799999999999996</v>
      </c>
      <c r="H79" s="4">
        <v>60.070999999999998</v>
      </c>
      <c r="N79" s="1"/>
    </row>
    <row r="80" spans="1:17" x14ac:dyDescent="0.25">
      <c r="A80" s="4">
        <v>96</v>
      </c>
      <c r="B80" s="4" t="s">
        <v>11</v>
      </c>
      <c r="C80" s="4">
        <v>0</v>
      </c>
      <c r="D80" s="4" t="s">
        <v>83</v>
      </c>
      <c r="E80" s="3" t="s">
        <v>90</v>
      </c>
      <c r="F80" s="3">
        <v>2</v>
      </c>
      <c r="G80" s="4">
        <f>VLOOKUP(E80,'All - Durations'!$E$1:$H$109,4,FALSE)</f>
        <v>0.94899999999999995</v>
      </c>
      <c r="H80" s="4">
        <v>63.326999999999998</v>
      </c>
      <c r="N80" s="1"/>
    </row>
    <row r="81" spans="1:15" x14ac:dyDescent="0.25">
      <c r="A81" s="4">
        <v>99</v>
      </c>
      <c r="B81" s="4" t="s">
        <v>11</v>
      </c>
      <c r="C81" s="4">
        <v>0</v>
      </c>
      <c r="D81" s="4" t="s">
        <v>83</v>
      </c>
      <c r="E81" s="3" t="s">
        <v>93</v>
      </c>
      <c r="F81" s="3">
        <v>2</v>
      </c>
      <c r="G81" s="4">
        <f>VLOOKUP(E81,'All - Durations'!$E$1:$H$109,4,FALSE)</f>
        <v>0.80200000000000005</v>
      </c>
      <c r="H81" s="4">
        <v>58.572000000000003</v>
      </c>
    </row>
    <row r="82" spans="1:15" x14ac:dyDescent="0.25">
      <c r="A82" s="4">
        <v>104</v>
      </c>
      <c r="B82" s="4" t="s">
        <v>11</v>
      </c>
      <c r="C82" s="4">
        <v>0</v>
      </c>
      <c r="D82" s="4" t="s">
        <v>83</v>
      </c>
      <c r="E82" s="3" t="s">
        <v>95</v>
      </c>
      <c r="F82" s="3">
        <v>2</v>
      </c>
      <c r="G82" s="4">
        <f>VLOOKUP(E82,'All - Durations'!$E$1:$H$109,4,FALSE)</f>
        <v>0.79100000000000004</v>
      </c>
      <c r="H82" s="4">
        <v>63.186999999999998</v>
      </c>
      <c r="N82" s="1"/>
    </row>
    <row r="83" spans="1:15" x14ac:dyDescent="0.25">
      <c r="A83" s="4">
        <v>108</v>
      </c>
      <c r="B83" s="4" t="s">
        <v>11</v>
      </c>
      <c r="C83" s="4">
        <v>1</v>
      </c>
      <c r="D83" s="4" t="s">
        <v>83</v>
      </c>
      <c r="E83" s="4" t="s">
        <v>117</v>
      </c>
      <c r="F83" s="3">
        <v>2</v>
      </c>
      <c r="G83" s="4">
        <f>VLOOKUP(E83,'All - Durations'!$E$1:$H$109,4,FALSE)</f>
        <v>0.83899999999999997</v>
      </c>
      <c r="H83" s="4">
        <v>52.463000000000001</v>
      </c>
    </row>
    <row r="84" spans="1:15" x14ac:dyDescent="0.25">
      <c r="A84" s="4">
        <v>51</v>
      </c>
      <c r="B84" s="4" t="s">
        <v>7</v>
      </c>
      <c r="C84" s="4">
        <v>1</v>
      </c>
      <c r="D84" s="4" t="s">
        <v>83</v>
      </c>
      <c r="E84" s="3" t="s">
        <v>98</v>
      </c>
      <c r="F84" s="3">
        <v>2</v>
      </c>
      <c r="G84" s="4">
        <f>VLOOKUP(E84,'All - Durations'!$E$1:$H$109,4,FALSE)</f>
        <v>0.995</v>
      </c>
      <c r="H84" s="4">
        <v>62.216000000000001</v>
      </c>
      <c r="N84" s="1"/>
    </row>
    <row r="85" spans="1:15" x14ac:dyDescent="0.25">
      <c r="A85" s="4">
        <v>50</v>
      </c>
      <c r="B85" s="4" t="s">
        <v>11</v>
      </c>
      <c r="C85" s="4">
        <v>1</v>
      </c>
      <c r="D85" s="4" t="s">
        <v>83</v>
      </c>
      <c r="E85" s="3" t="s">
        <v>89</v>
      </c>
      <c r="F85" s="3">
        <v>2</v>
      </c>
      <c r="G85" s="4">
        <f>VLOOKUP(E85,'All - Durations'!$E$1:$H$109,4,FALSE)</f>
        <v>0.90400000000000003</v>
      </c>
      <c r="H85" s="4">
        <v>58.89</v>
      </c>
      <c r="N85" s="1"/>
    </row>
    <row r="86" spans="1:15" x14ac:dyDescent="0.25">
      <c r="A86" s="4">
        <v>56</v>
      </c>
      <c r="B86" s="4" t="s">
        <v>11</v>
      </c>
      <c r="C86" s="4">
        <v>1</v>
      </c>
      <c r="D86" s="4" t="s">
        <v>83</v>
      </c>
      <c r="E86" s="3" t="s">
        <v>115</v>
      </c>
      <c r="F86" s="3">
        <v>2</v>
      </c>
      <c r="G86" s="4">
        <f>VLOOKUP(E86,'All - Durations'!$E$1:$H$109,4,FALSE)</f>
        <v>0.76300000000000001</v>
      </c>
      <c r="H86" s="4">
        <v>58.676000000000002</v>
      </c>
      <c r="N86" s="1"/>
      <c r="O86" s="1"/>
    </row>
    <row r="87" spans="1:15" x14ac:dyDescent="0.25">
      <c r="A87" s="4">
        <v>64</v>
      </c>
      <c r="B87" s="4" t="s">
        <v>7</v>
      </c>
      <c r="C87" s="4">
        <v>1</v>
      </c>
      <c r="D87" s="4" t="s">
        <v>83</v>
      </c>
      <c r="E87" s="3" t="s">
        <v>102</v>
      </c>
      <c r="F87" s="3">
        <v>2</v>
      </c>
      <c r="G87" s="4">
        <f>VLOOKUP(E87,'All - Durations'!$E$1:$H$109,4,FALSE)</f>
        <v>1.006</v>
      </c>
      <c r="H87" s="4">
        <v>61.994999999999997</v>
      </c>
      <c r="N87" s="1"/>
      <c r="O87" s="1"/>
    </row>
    <row r="88" spans="1:15" x14ac:dyDescent="0.25">
      <c r="A88" s="4">
        <v>71</v>
      </c>
      <c r="B88" s="4" t="s">
        <v>11</v>
      </c>
      <c r="C88" s="4">
        <v>1</v>
      </c>
      <c r="D88" s="4" t="s">
        <v>83</v>
      </c>
      <c r="E88" s="3" t="s">
        <v>119</v>
      </c>
      <c r="F88" s="3">
        <v>2</v>
      </c>
      <c r="G88" s="4">
        <f>VLOOKUP(E88,'All - Durations'!$E$1:$H$109,4,FALSE)</f>
        <v>0.95299999999999996</v>
      </c>
      <c r="H88" s="4">
        <v>62.999000000000002</v>
      </c>
      <c r="N88" s="1"/>
      <c r="O88" s="1"/>
    </row>
    <row r="89" spans="1:15" x14ac:dyDescent="0.25">
      <c r="A89" s="4">
        <v>70</v>
      </c>
      <c r="B89" s="4" t="s">
        <v>7</v>
      </c>
      <c r="C89" s="4">
        <v>1</v>
      </c>
      <c r="D89" s="4" t="s">
        <v>83</v>
      </c>
      <c r="E89" s="3" t="s">
        <v>113</v>
      </c>
      <c r="F89" s="3">
        <v>2</v>
      </c>
      <c r="G89" s="4">
        <f>VLOOKUP(E89,'All - Durations'!$E$1:$H$109,4,FALSE)</f>
        <v>0.92200000000000004</v>
      </c>
      <c r="H89" s="4">
        <v>58.628999999999998</v>
      </c>
      <c r="N89" s="1"/>
      <c r="O89" s="1"/>
    </row>
    <row r="90" spans="1:15" x14ac:dyDescent="0.25">
      <c r="A90" s="4">
        <v>68</v>
      </c>
      <c r="B90" s="4" t="s">
        <v>7</v>
      </c>
      <c r="C90" s="4">
        <v>1</v>
      </c>
      <c r="D90" s="4" t="s">
        <v>83</v>
      </c>
      <c r="E90" s="3" t="s">
        <v>86</v>
      </c>
      <c r="F90" s="3">
        <v>2</v>
      </c>
      <c r="G90" s="4">
        <f>VLOOKUP(E90,'All - Durations'!$E$1:$H$109,4,FALSE)</f>
        <v>0.86699999999999999</v>
      </c>
      <c r="H90" s="4">
        <v>63.112000000000002</v>
      </c>
      <c r="N90" s="1"/>
      <c r="O90" s="1"/>
    </row>
    <row r="91" spans="1:15" x14ac:dyDescent="0.25">
      <c r="A91" s="4">
        <v>57</v>
      </c>
      <c r="B91" s="4" t="s">
        <v>7</v>
      </c>
      <c r="C91" s="4">
        <v>1</v>
      </c>
      <c r="D91" s="4" t="s">
        <v>83</v>
      </c>
      <c r="E91" s="3" t="s">
        <v>118</v>
      </c>
      <c r="F91" s="3">
        <v>2</v>
      </c>
      <c r="G91" s="4">
        <f>VLOOKUP(E91,'All - Durations'!$E$1:$H$109,4,FALSE)</f>
        <v>1.0029999999999999</v>
      </c>
      <c r="H91" s="4">
        <v>55.691000000000003</v>
      </c>
      <c r="N91" s="1"/>
      <c r="O91" s="1"/>
    </row>
    <row r="92" spans="1:15" x14ac:dyDescent="0.25">
      <c r="A92" s="2">
        <v>103</v>
      </c>
      <c r="B92" s="2" t="s">
        <v>11</v>
      </c>
      <c r="C92" s="2">
        <v>0</v>
      </c>
      <c r="D92" s="2" t="s">
        <v>83</v>
      </c>
      <c r="E92" s="1" t="s">
        <v>91</v>
      </c>
      <c r="F92" s="9">
        <v>3</v>
      </c>
      <c r="G92" s="6">
        <f>VLOOKUP(E92,'All - Durations'!$E$1:$H$109,4,FALSE)</f>
        <v>1.0209999999999999</v>
      </c>
      <c r="H92" s="6">
        <v>63.206000000000003</v>
      </c>
      <c r="N92" s="1"/>
      <c r="O92" s="1"/>
    </row>
    <row r="93" spans="1:15" x14ac:dyDescent="0.25">
      <c r="A93" s="2">
        <v>101</v>
      </c>
      <c r="B93" s="2" t="s">
        <v>11</v>
      </c>
      <c r="C93" s="2">
        <v>0</v>
      </c>
      <c r="D93" s="2" t="s">
        <v>83</v>
      </c>
      <c r="E93" s="1" t="s">
        <v>84</v>
      </c>
      <c r="F93" s="9">
        <v>3</v>
      </c>
      <c r="G93" s="6">
        <f>VLOOKUP(E93,'All - Durations'!$E$1:$H$109,4,FALSE)</f>
        <v>0.88600000000000001</v>
      </c>
      <c r="H93" s="6">
        <v>61.822000000000003</v>
      </c>
      <c r="N93" s="1"/>
      <c r="O93" s="1"/>
    </row>
    <row r="94" spans="1:15" x14ac:dyDescent="0.25">
      <c r="A94" s="2">
        <v>62</v>
      </c>
      <c r="B94" s="2" t="s">
        <v>11</v>
      </c>
      <c r="C94" s="2">
        <v>1</v>
      </c>
      <c r="D94" s="2" t="s">
        <v>83</v>
      </c>
      <c r="E94" s="1" t="s">
        <v>99</v>
      </c>
      <c r="F94" s="9">
        <v>3</v>
      </c>
      <c r="G94" s="6">
        <f>VLOOKUP(E94,'All - Durations'!$E$1:$H$109,4,FALSE)</f>
        <v>0.9</v>
      </c>
      <c r="H94" s="6">
        <v>60.174999999999997</v>
      </c>
      <c r="N94" s="1"/>
      <c r="O94" s="1"/>
    </row>
    <row r="95" spans="1:15" x14ac:dyDescent="0.25">
      <c r="A95" s="2">
        <v>69</v>
      </c>
      <c r="B95" s="2" t="s">
        <v>11</v>
      </c>
      <c r="C95" s="2">
        <v>1</v>
      </c>
      <c r="D95" s="2" t="s">
        <v>83</v>
      </c>
      <c r="E95" s="1" t="s">
        <v>111</v>
      </c>
      <c r="F95" s="9">
        <v>3</v>
      </c>
      <c r="G95" s="6">
        <f>VLOOKUP(E95,'All - Durations'!$E$1:$H$109,4,FALSE)</f>
        <v>0.99299999999999999</v>
      </c>
      <c r="H95" s="6">
        <v>60.332000000000001</v>
      </c>
      <c r="N95" s="1"/>
      <c r="O95" s="1"/>
    </row>
    <row r="96" spans="1:15" x14ac:dyDescent="0.25">
      <c r="A96" s="2">
        <v>54</v>
      </c>
      <c r="B96" s="2" t="s">
        <v>7</v>
      </c>
      <c r="C96" s="2">
        <v>1</v>
      </c>
      <c r="D96" s="2" t="s">
        <v>83</v>
      </c>
      <c r="E96" s="1" t="s">
        <v>88</v>
      </c>
      <c r="F96" s="9">
        <v>3</v>
      </c>
      <c r="G96" s="6">
        <f>VLOOKUP(E96,'All - Durations'!$E$1:$H$109,4,FALSE)</f>
        <v>0.89700000000000002</v>
      </c>
      <c r="H96" s="6">
        <v>63.531999999999996</v>
      </c>
      <c r="N96" s="1"/>
      <c r="O96" s="1"/>
    </row>
    <row r="97" spans="1:17" x14ac:dyDescent="0.25">
      <c r="A97" s="2">
        <v>105</v>
      </c>
      <c r="B97" s="2" t="s">
        <v>11</v>
      </c>
      <c r="C97" s="2">
        <v>0</v>
      </c>
      <c r="D97" s="2" t="s">
        <v>83</v>
      </c>
      <c r="E97" s="1" t="s">
        <v>105</v>
      </c>
      <c r="F97" s="9">
        <v>3</v>
      </c>
      <c r="G97" s="6">
        <f>VLOOKUP(E97,'All - Durations'!$E$1:$H$109,4,FALSE)</f>
        <v>1.0269999999999999</v>
      </c>
      <c r="H97" s="6">
        <v>63.320999999999998</v>
      </c>
      <c r="N97" s="1"/>
      <c r="O97" s="1"/>
    </row>
    <row r="98" spans="1:17" x14ac:dyDescent="0.25">
      <c r="A98" s="2">
        <v>65</v>
      </c>
      <c r="B98" s="2" t="s">
        <v>11</v>
      </c>
      <c r="C98" s="2">
        <v>1</v>
      </c>
      <c r="D98" s="2" t="s">
        <v>83</v>
      </c>
      <c r="E98" s="1" t="s">
        <v>112</v>
      </c>
      <c r="F98" s="9">
        <v>3</v>
      </c>
      <c r="G98" s="6">
        <f>VLOOKUP(E98,'All - Durations'!$E$1:$H$109,4,FALSE)</f>
        <v>1.0089999999999999</v>
      </c>
      <c r="H98" s="6">
        <v>61.154000000000003</v>
      </c>
      <c r="N98" s="1"/>
      <c r="O98" s="1"/>
      <c r="P98" s="11"/>
      <c r="Q98" s="11"/>
    </row>
    <row r="99" spans="1:17" x14ac:dyDescent="0.25">
      <c r="A99" s="2">
        <v>97</v>
      </c>
      <c r="B99" s="2" t="s">
        <v>11</v>
      </c>
      <c r="C99" s="2">
        <v>0</v>
      </c>
      <c r="D99" s="2" t="s">
        <v>83</v>
      </c>
      <c r="E99" s="1" t="s">
        <v>103</v>
      </c>
      <c r="F99" s="9">
        <v>3</v>
      </c>
      <c r="G99" s="6">
        <f>VLOOKUP(E99,'All - Durations'!$E$1:$H$109,4,FALSE)</f>
        <v>1.1259999999999999</v>
      </c>
      <c r="H99" s="6">
        <v>59.972999999999999</v>
      </c>
      <c r="N99" s="1"/>
      <c r="O99" s="1"/>
      <c r="P99" s="11"/>
      <c r="Q99" s="11"/>
    </row>
    <row r="100" spans="1:17" x14ac:dyDescent="0.25">
      <c r="A100" s="2">
        <v>49</v>
      </c>
      <c r="B100" s="2" t="s">
        <v>7</v>
      </c>
      <c r="C100" s="2">
        <v>1</v>
      </c>
      <c r="D100" s="2" t="s">
        <v>83</v>
      </c>
      <c r="E100" s="1" t="s">
        <v>106</v>
      </c>
      <c r="F100" s="9">
        <v>3</v>
      </c>
      <c r="G100" s="6">
        <f>VLOOKUP(E100,'All - Durations'!$E$1:$H$109,4,FALSE)</f>
        <v>0.96799999999999997</v>
      </c>
      <c r="H100" s="6">
        <v>64.132999999999996</v>
      </c>
      <c r="N100" s="1"/>
      <c r="O100" s="1"/>
      <c r="P100" s="11"/>
      <c r="Q100" s="11"/>
    </row>
    <row r="101" spans="1:17" x14ac:dyDescent="0.25">
      <c r="A101" s="2">
        <v>107</v>
      </c>
      <c r="B101" s="2" t="s">
        <v>11</v>
      </c>
      <c r="C101" s="2">
        <v>0</v>
      </c>
      <c r="D101" s="2" t="s">
        <v>83</v>
      </c>
      <c r="E101" s="1" t="s">
        <v>94</v>
      </c>
      <c r="F101" s="9">
        <v>3</v>
      </c>
      <c r="G101" s="6">
        <f>VLOOKUP(E101,'All - Durations'!$E$1:$H$109,4,FALSE)</f>
        <v>0.94499999999999995</v>
      </c>
      <c r="H101" s="6">
        <v>64.012</v>
      </c>
      <c r="N101" s="1"/>
      <c r="O101" s="1"/>
      <c r="P101" s="11"/>
      <c r="Q101" s="11"/>
    </row>
    <row r="102" spans="1:17" x14ac:dyDescent="0.25">
      <c r="A102" s="2">
        <v>52</v>
      </c>
      <c r="B102" s="2" t="s">
        <v>7</v>
      </c>
      <c r="C102" s="2">
        <v>1</v>
      </c>
      <c r="D102" s="2" t="s">
        <v>83</v>
      </c>
      <c r="E102" s="1" t="s">
        <v>101</v>
      </c>
      <c r="F102" s="9">
        <v>3</v>
      </c>
      <c r="G102" s="6">
        <f>VLOOKUP(E102,'All - Durations'!$E$1:$H$109,4,FALSE)</f>
        <v>0.95799999999999996</v>
      </c>
      <c r="H102" s="6">
        <v>62.177999999999997</v>
      </c>
      <c r="N102" s="1"/>
      <c r="O102" s="1"/>
      <c r="P102" s="11"/>
      <c r="Q102" s="11"/>
    </row>
    <row r="103" spans="1:17" x14ac:dyDescent="0.25">
      <c r="A103" s="2">
        <v>59</v>
      </c>
      <c r="B103" s="2" t="s">
        <v>7</v>
      </c>
      <c r="C103" s="2">
        <v>1</v>
      </c>
      <c r="D103" s="2" t="s">
        <v>83</v>
      </c>
      <c r="E103" s="1" t="s">
        <v>109</v>
      </c>
      <c r="F103" s="9">
        <v>3</v>
      </c>
      <c r="G103" s="6">
        <f>VLOOKUP(E103,'All - Durations'!$E$1:$H$109,4,FALSE)</f>
        <v>0.94199999999999995</v>
      </c>
      <c r="H103" s="6">
        <v>60.027999999999999</v>
      </c>
      <c r="N103" s="1"/>
      <c r="O103" s="1"/>
      <c r="P103" s="11"/>
      <c r="Q103" s="11"/>
    </row>
    <row r="104" spans="1:17" x14ac:dyDescent="0.25">
      <c r="A104" s="2">
        <v>66</v>
      </c>
      <c r="B104" s="2" t="s">
        <v>11</v>
      </c>
      <c r="C104" s="2">
        <v>1</v>
      </c>
      <c r="D104" s="2" t="s">
        <v>83</v>
      </c>
      <c r="E104" s="1" t="s">
        <v>100</v>
      </c>
      <c r="F104" s="9">
        <v>3</v>
      </c>
      <c r="G104" s="6">
        <f>VLOOKUP(E104,'All - Durations'!$E$1:$H$109,4,FALSE)</f>
        <v>0.93300000000000005</v>
      </c>
      <c r="H104" s="6">
        <v>55.103999999999999</v>
      </c>
      <c r="N104" s="1"/>
      <c r="O104" s="1"/>
    </row>
    <row r="105" spans="1:17" x14ac:dyDescent="0.25">
      <c r="A105" s="2">
        <v>67</v>
      </c>
      <c r="B105" s="2" t="s">
        <v>7</v>
      </c>
      <c r="C105" s="2">
        <v>1</v>
      </c>
      <c r="D105" s="2" t="s">
        <v>83</v>
      </c>
      <c r="E105" s="1" t="s">
        <v>116</v>
      </c>
      <c r="F105" s="9">
        <v>3</v>
      </c>
      <c r="G105" s="6">
        <f>VLOOKUP(E105,'All - Durations'!$E$1:$H$109,4,FALSE)</f>
        <v>1.069</v>
      </c>
      <c r="H105" s="6">
        <v>58.283000000000001</v>
      </c>
      <c r="N105" s="1"/>
      <c r="O105" s="1"/>
    </row>
    <row r="106" spans="1:17" x14ac:dyDescent="0.25">
      <c r="A106" s="2">
        <v>100</v>
      </c>
      <c r="B106" s="2" t="s">
        <v>11</v>
      </c>
      <c r="C106" s="2">
        <v>0</v>
      </c>
      <c r="D106" s="2" t="s">
        <v>83</v>
      </c>
      <c r="E106" s="1" t="s">
        <v>96</v>
      </c>
      <c r="F106" s="9">
        <v>3</v>
      </c>
      <c r="G106" s="6">
        <f>VLOOKUP(E106,'All - Durations'!$E$1:$H$109,4,FALSE)</f>
        <v>0.97099999999999997</v>
      </c>
      <c r="H106" s="6">
        <v>61.762999999999998</v>
      </c>
      <c r="N106" s="1"/>
      <c r="O106" s="1"/>
      <c r="P106" s="11"/>
      <c r="Q106" s="11"/>
    </row>
    <row r="107" spans="1:17" x14ac:dyDescent="0.25">
      <c r="A107" s="2">
        <v>60</v>
      </c>
      <c r="B107" s="2" t="s">
        <v>11</v>
      </c>
      <c r="C107" s="2">
        <v>1</v>
      </c>
      <c r="D107" s="2" t="s">
        <v>83</v>
      </c>
      <c r="E107" s="1" t="s">
        <v>87</v>
      </c>
      <c r="F107" s="9">
        <v>3</v>
      </c>
      <c r="G107" s="6">
        <f>VLOOKUP(E107,'All - Durations'!$E$1:$H$109,4,FALSE)</f>
        <v>0.92100000000000004</v>
      </c>
      <c r="H107" s="6">
        <v>63.959000000000003</v>
      </c>
      <c r="N107" s="1"/>
      <c r="O107" s="1"/>
      <c r="P107" s="11"/>
      <c r="Q107" s="11"/>
    </row>
    <row r="108" spans="1:17" x14ac:dyDescent="0.25">
      <c r="A108" s="2">
        <v>63</v>
      </c>
      <c r="B108" s="2" t="s">
        <v>7</v>
      </c>
      <c r="C108" s="2">
        <v>1</v>
      </c>
      <c r="D108" s="2" t="s">
        <v>83</v>
      </c>
      <c r="E108" s="1" t="s">
        <v>114</v>
      </c>
      <c r="F108" s="9">
        <v>3</v>
      </c>
      <c r="G108" s="6">
        <f>VLOOKUP(E108,'All - Durations'!$E$1:$H$109,4,FALSE)</f>
        <v>1.0669999999999999</v>
      </c>
      <c r="H108" s="6">
        <v>59.137</v>
      </c>
      <c r="N108" s="1"/>
      <c r="O108" s="1"/>
      <c r="P108" s="11"/>
      <c r="Q108" s="11"/>
    </row>
    <row r="109" spans="1:17" x14ac:dyDescent="0.25">
      <c r="A109" s="2">
        <v>53</v>
      </c>
      <c r="B109" s="2" t="s">
        <v>11</v>
      </c>
      <c r="C109" s="2">
        <v>1</v>
      </c>
      <c r="D109" s="2" t="s">
        <v>83</v>
      </c>
      <c r="E109" s="1" t="s">
        <v>107</v>
      </c>
      <c r="F109" s="9">
        <v>3</v>
      </c>
      <c r="G109" s="6">
        <f>VLOOKUP(E109,'All - Durations'!$E$1:$H$109,4,FALSE)</f>
        <v>0.92900000000000005</v>
      </c>
      <c r="H109" s="6">
        <v>64.311999999999998</v>
      </c>
      <c r="N109" s="1"/>
      <c r="O109" s="1"/>
      <c r="P109" s="11"/>
      <c r="Q109" s="11"/>
    </row>
  </sheetData>
  <sortState ref="A2:J109">
    <sortCondition ref="D2:D109"/>
    <sortCondition ref="F2:F109"/>
  </sortState>
  <mergeCells count="9">
    <mergeCell ref="S1:W1"/>
    <mergeCell ref="S16:W16"/>
    <mergeCell ref="T17:U17"/>
    <mergeCell ref="V17:W17"/>
    <mergeCell ref="T2:U2"/>
    <mergeCell ref="V2:W2"/>
    <mergeCell ref="T9:U9"/>
    <mergeCell ref="V9:W9"/>
    <mergeCell ref="S8:W8"/>
  </mergeCells>
  <conditionalFormatting sqref="T4:W6">
    <cfRule type="cellIs" dxfId="140" priority="36" operator="lessThan">
      <formula>0.05</formula>
    </cfRule>
    <cfRule type="cellIs" dxfId="139" priority="37" operator="lessThan">
      <formula>0.1</formula>
    </cfRule>
  </conditionalFormatting>
  <conditionalFormatting sqref="T11:W13">
    <cfRule type="cellIs" dxfId="138" priority="34" operator="lessThan">
      <formula>0.05</formula>
    </cfRule>
    <cfRule type="cellIs" dxfId="137" priority="35" operator="lessThan">
      <formula>0.1</formula>
    </cfRule>
  </conditionalFormatting>
  <conditionalFormatting sqref="T19:W24">
    <cfRule type="cellIs" dxfId="136" priority="32" operator="lessThan">
      <formula>0.05</formula>
    </cfRule>
    <cfRule type="cellIs" dxfId="135" priority="33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workbookViewId="0"/>
  </sheetViews>
  <sheetFormatPr defaultRowHeight="15" x14ac:dyDescent="0.25"/>
  <cols>
    <col min="1" max="1" width="6.140625" style="2" bestFit="1" customWidth="1"/>
    <col min="2" max="2" width="5.42578125" style="2" bestFit="1" customWidth="1"/>
    <col min="3" max="3" width="4.5703125" style="2" bestFit="1" customWidth="1"/>
    <col min="4" max="4" width="6.85546875" style="2" bestFit="1" customWidth="1"/>
    <col min="5" max="5" width="9.28515625" style="2" bestFit="1" customWidth="1"/>
    <col min="6" max="6" width="8.85546875" style="2" bestFit="1" customWidth="1"/>
    <col min="7" max="7" width="17.5703125" style="2" bestFit="1" customWidth="1"/>
    <col min="8" max="8" width="8.7109375" style="2" bestFit="1" customWidth="1"/>
    <col min="9" max="9" width="8.7109375" style="6" customWidth="1"/>
    <col min="10" max="10" width="4.85546875" style="2" customWidth="1"/>
    <col min="11" max="11" width="6.140625" style="2" bestFit="1" customWidth="1"/>
    <col min="12" max="12" width="5.42578125" style="2" bestFit="1" customWidth="1"/>
    <col min="13" max="13" width="4.5703125" style="2" bestFit="1" customWidth="1"/>
    <col min="14" max="14" width="6.85546875" style="2" bestFit="1" customWidth="1"/>
    <col min="15" max="15" width="9.140625" style="2" bestFit="1" customWidth="1"/>
    <col min="16" max="16" width="8.85546875" style="2" bestFit="1" customWidth="1"/>
    <col min="17" max="17" width="17.5703125" style="2" bestFit="1" customWidth="1"/>
    <col min="18" max="18" width="8.7109375" style="2" bestFit="1" customWidth="1"/>
    <col min="19" max="19" width="9.140625" style="8"/>
    <col min="20" max="20" width="9.5703125" style="8" bestFit="1" customWidth="1"/>
    <col min="21" max="21" width="8.7109375" style="8" bestFit="1" customWidth="1"/>
    <col min="22" max="22" width="8.85546875" style="8" bestFit="1" customWidth="1"/>
    <col min="23" max="23" width="8.7109375" style="8" bestFit="1" customWidth="1"/>
    <col min="24" max="24" width="8.85546875" style="8" customWidth="1"/>
    <col min="25" max="25" width="8.7109375" style="8" bestFit="1" customWidth="1"/>
    <col min="26" max="26" width="8.85546875" style="8" bestFit="1" customWidth="1"/>
    <col min="27" max="27" width="9.140625" style="8"/>
    <col min="28" max="28" width="12" style="8" bestFit="1" customWidth="1"/>
    <col min="29" max="16384" width="9.140625" style="8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128</v>
      </c>
      <c r="H1" s="2" t="s">
        <v>145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128</v>
      </c>
      <c r="R1" s="2" t="s">
        <v>145</v>
      </c>
      <c r="T1" s="28" t="s">
        <v>129</v>
      </c>
      <c r="U1" s="28"/>
      <c r="V1" s="28"/>
      <c r="W1" s="28"/>
      <c r="X1" s="28"/>
      <c r="Y1" s="28"/>
      <c r="Z1" s="28"/>
    </row>
    <row r="2" spans="1:26" x14ac:dyDescent="0.25">
      <c r="A2" s="4">
        <v>3</v>
      </c>
      <c r="B2" s="4" t="s">
        <v>11</v>
      </c>
      <c r="C2" s="4">
        <v>1</v>
      </c>
      <c r="D2" s="4" t="s">
        <v>8</v>
      </c>
      <c r="E2" s="3" t="s">
        <v>18</v>
      </c>
      <c r="F2" s="4">
        <v>2</v>
      </c>
      <c r="G2" s="4">
        <f>VLOOKUP(E2,'High &amp; Low'!$E$1:$H$109,3,FALSE)</f>
        <v>0.872</v>
      </c>
      <c r="H2" s="4">
        <f>VLOOKUP(E2,'High &amp; Low'!$E$1:$H$109,4,FALSE)</f>
        <v>56.094999999999999</v>
      </c>
      <c r="K2" s="4">
        <v>13</v>
      </c>
      <c r="L2" s="4" t="s">
        <v>7</v>
      </c>
      <c r="M2" s="4">
        <v>1</v>
      </c>
      <c r="N2" s="4" t="s">
        <v>8</v>
      </c>
      <c r="O2" s="3" t="s">
        <v>22</v>
      </c>
      <c r="P2" s="4">
        <v>2</v>
      </c>
      <c r="Q2" s="4">
        <f>VLOOKUP(O2,'High &amp; Low'!$E$1:$H$109,3,FALSE)</f>
        <v>0.94099999999999995</v>
      </c>
      <c r="R2" s="4">
        <f>VLOOKUP(O2,'High &amp; Low'!$E$1:$H$109,4,FALSE)</f>
        <v>64.567999999999998</v>
      </c>
      <c r="U2" s="29" t="s">
        <v>150</v>
      </c>
      <c r="V2" s="29"/>
      <c r="W2" s="29" t="s">
        <v>148</v>
      </c>
      <c r="X2" s="29"/>
      <c r="Y2" s="29" t="s">
        <v>137</v>
      </c>
      <c r="Z2" s="29"/>
    </row>
    <row r="3" spans="1:26" x14ac:dyDescent="0.25">
      <c r="A3" s="4">
        <v>21</v>
      </c>
      <c r="B3" s="4" t="s">
        <v>11</v>
      </c>
      <c r="C3" s="4">
        <v>1</v>
      </c>
      <c r="D3" s="4" t="s">
        <v>8</v>
      </c>
      <c r="E3" s="3" t="s">
        <v>28</v>
      </c>
      <c r="F3" s="4">
        <v>2</v>
      </c>
      <c r="G3" s="4">
        <f>VLOOKUP(E3,'High &amp; Low'!$E$1:$H$109,3,FALSE)</f>
        <v>0.86599999999999999</v>
      </c>
      <c r="H3" s="4">
        <f>VLOOKUP(E3,'High &amp; Low'!$E$1:$H$109,4,FALSE)</f>
        <v>63.771000000000001</v>
      </c>
      <c r="K3" s="4">
        <v>11</v>
      </c>
      <c r="L3" s="4" t="s">
        <v>7</v>
      </c>
      <c r="M3" s="4">
        <v>1</v>
      </c>
      <c r="N3" s="4" t="s">
        <v>8</v>
      </c>
      <c r="O3" s="3" t="s">
        <v>42</v>
      </c>
      <c r="P3" s="4">
        <v>2</v>
      </c>
      <c r="Q3" s="4">
        <f>VLOOKUP(O3,'High &amp; Low'!$E$1:$H$109,3,FALSE)</f>
        <v>0.82099999999999995</v>
      </c>
      <c r="R3" s="4">
        <f>VLOOKUP(O3,'High &amp; Low'!$E$1:$H$109,4,FALSE)</f>
        <v>58.662999999999997</v>
      </c>
      <c r="T3" s="8" t="s">
        <v>120</v>
      </c>
      <c r="U3" s="8" t="s">
        <v>6</v>
      </c>
      <c r="V3" s="8" t="s">
        <v>121</v>
      </c>
      <c r="W3" s="8" t="s">
        <v>6</v>
      </c>
      <c r="X3" s="8" t="s">
        <v>121</v>
      </c>
      <c r="Y3" s="8" t="s">
        <v>6</v>
      </c>
      <c r="Z3" s="8" t="s">
        <v>121</v>
      </c>
    </row>
    <row r="4" spans="1:26" x14ac:dyDescent="0.25">
      <c r="A4" s="4">
        <v>5</v>
      </c>
      <c r="B4" s="4" t="s">
        <v>11</v>
      </c>
      <c r="C4" s="4">
        <v>1</v>
      </c>
      <c r="D4" s="4" t="s">
        <v>8</v>
      </c>
      <c r="E4" s="3" t="s">
        <v>38</v>
      </c>
      <c r="F4" s="4">
        <v>2</v>
      </c>
      <c r="G4" s="4">
        <f>VLOOKUP(E4,'High &amp; Low'!$E$1:$H$109,3,FALSE)</f>
        <v>0.89200000000000002</v>
      </c>
      <c r="H4" s="4">
        <f>VLOOKUP(E4,'High &amp; Low'!$E$1:$H$109,4,FALSE)</f>
        <v>58.735999999999997</v>
      </c>
      <c r="I4" s="9"/>
      <c r="K4" s="4">
        <v>17</v>
      </c>
      <c r="L4" s="4" t="s">
        <v>7</v>
      </c>
      <c r="M4" s="4">
        <v>1</v>
      </c>
      <c r="N4" s="4" t="s">
        <v>8</v>
      </c>
      <c r="O4" s="3" t="s">
        <v>9</v>
      </c>
      <c r="P4" s="4">
        <v>2</v>
      </c>
      <c r="Q4" s="4">
        <f>VLOOKUP(O4,'High &amp; Low'!$E$1:$H$109,3,FALSE)</f>
        <v>0.92500000000000004</v>
      </c>
      <c r="R4" s="4">
        <f>VLOOKUP(O4,'High &amp; Low'!$E$1:$H$109,4,FALSE)</f>
        <v>62.850999999999999</v>
      </c>
      <c r="T4" s="8" t="s">
        <v>122</v>
      </c>
      <c r="U4" s="10">
        <f>TTEST(G2:G13,G26:G37,2,2)</f>
        <v>0.71558897260134635</v>
      </c>
      <c r="V4" s="10">
        <f>TTEST(H2:H13,H26:H37,2,2)</f>
        <v>0.50795277390390003</v>
      </c>
      <c r="W4" s="10">
        <f>TTEST(G2:G7,G26:G31,2,2)</f>
        <v>0.7082279045913511</v>
      </c>
      <c r="X4" s="10">
        <f>TTEST(H2:H7,H26:H31,2,2)</f>
        <v>0.47027905353656108</v>
      </c>
      <c r="Y4" s="10">
        <f>TTEST(Q2:Q7,Q14:Q19,2,2)</f>
        <v>0.30919691109814507</v>
      </c>
      <c r="Z4" s="10">
        <f>TTEST(R2:R7,R14:R19,2,2)</f>
        <v>0.94519687862678858</v>
      </c>
    </row>
    <row r="5" spans="1:26" x14ac:dyDescent="0.25">
      <c r="A5" s="4">
        <v>15</v>
      </c>
      <c r="B5" s="4" t="s">
        <v>11</v>
      </c>
      <c r="C5" s="4">
        <v>1</v>
      </c>
      <c r="D5" s="4" t="s">
        <v>8</v>
      </c>
      <c r="E5" s="3" t="s">
        <v>23</v>
      </c>
      <c r="F5" s="4">
        <v>2</v>
      </c>
      <c r="G5" s="4">
        <f>VLOOKUP(E5,'High &amp; Low'!$E$1:$H$109,3,FALSE)</f>
        <v>0.92600000000000005</v>
      </c>
      <c r="H5" s="4">
        <f>VLOOKUP(E5,'High &amp; Low'!$E$1:$H$109,4,FALSE)</f>
        <v>64.67</v>
      </c>
      <c r="I5" s="9"/>
      <c r="K5" s="4">
        <v>7</v>
      </c>
      <c r="L5" s="4" t="s">
        <v>7</v>
      </c>
      <c r="M5" s="4">
        <v>1</v>
      </c>
      <c r="N5" s="4" t="s">
        <v>8</v>
      </c>
      <c r="O5" s="3" t="s">
        <v>39</v>
      </c>
      <c r="P5" s="4">
        <v>2</v>
      </c>
      <c r="Q5" s="4">
        <f>VLOOKUP(O5,'High &amp; Low'!$E$1:$H$109,3,FALSE)</f>
        <v>0.92900000000000005</v>
      </c>
      <c r="R5" s="4">
        <f>VLOOKUP(O5,'High &amp; Low'!$E$1:$H$109,4,FALSE)</f>
        <v>57.399000000000001</v>
      </c>
      <c r="S5" s="6"/>
      <c r="T5" s="8" t="s">
        <v>123</v>
      </c>
      <c r="U5" s="10">
        <f>TTEST(G2:G13,G50:G61,2,2)</f>
        <v>0.32085304770066175</v>
      </c>
      <c r="V5" s="10">
        <f>TTEST(H2:H13,H50:H61,2,2)</f>
        <v>0.24626593365550159</v>
      </c>
      <c r="W5" s="10">
        <f>TTEST(G2:G7,G50:G55,2,2)</f>
        <v>0.9244463783428164</v>
      </c>
      <c r="X5" s="10">
        <f>TTEST(H2:H7,H50:H55,2,2)</f>
        <v>0.35119148469351702</v>
      </c>
      <c r="Y5" s="10">
        <f>TTEST(Q2:Q7,Q26:Q31,2,2)</f>
        <v>0.42276547187834124</v>
      </c>
      <c r="Z5" s="10">
        <f>TTEST(R2:R7,R26:R31,2,2)</f>
        <v>0.88425349022971012</v>
      </c>
    </row>
    <row r="6" spans="1:26" x14ac:dyDescent="0.25">
      <c r="A6" s="4">
        <v>23</v>
      </c>
      <c r="B6" s="4" t="s">
        <v>11</v>
      </c>
      <c r="C6" s="4">
        <v>1</v>
      </c>
      <c r="D6" s="4" t="s">
        <v>8</v>
      </c>
      <c r="E6" s="4" t="s">
        <v>29</v>
      </c>
      <c r="F6" s="4">
        <v>2</v>
      </c>
      <c r="G6" s="4">
        <f>VLOOKUP(E6,'High &amp; Low'!$E$1:$H$109,3,FALSE)</f>
        <v>0.82699999999999996</v>
      </c>
      <c r="H6" s="4">
        <f>VLOOKUP(E6,'High &amp; Low'!$E$1:$H$109,4,FALSE)</f>
        <v>63.828000000000003</v>
      </c>
      <c r="K6" s="4">
        <v>4</v>
      </c>
      <c r="L6" s="4" t="s">
        <v>7</v>
      </c>
      <c r="M6" s="4">
        <v>1</v>
      </c>
      <c r="N6" s="4" t="s">
        <v>8</v>
      </c>
      <c r="O6" s="4" t="s">
        <v>19</v>
      </c>
      <c r="P6" s="4">
        <v>2</v>
      </c>
      <c r="Q6" s="4">
        <f>VLOOKUP(O6,'High &amp; Low'!$E$1:$H$109,3,FALSE)</f>
        <v>0.91800000000000004</v>
      </c>
      <c r="R6" s="4">
        <f>VLOOKUP(O6,'High &amp; Low'!$E$1:$H$109,4,FALSE)</f>
        <v>56.881999999999998</v>
      </c>
      <c r="T6" s="8" t="s">
        <v>124</v>
      </c>
      <c r="U6" s="10">
        <f>TTEST(G26:G37,G50:G61,2,2)</f>
        <v>0.39176271839007482</v>
      </c>
      <c r="V6" s="10">
        <f>TTEST(H26:H37,H50:H61,2,2)</f>
        <v>0.76039398492156485</v>
      </c>
      <c r="W6" s="10">
        <f>TTEST(G26:G31,G50:G55,2,2)</f>
        <v>0.88927688504561053</v>
      </c>
      <c r="X6" s="10">
        <f>TTEST(H26:H31,H50:H55,2,2)</f>
        <v>0.97279237292793708</v>
      </c>
      <c r="Y6" s="10">
        <f>TTEST(Q14:Q19,Q26:Q31,2,2)</f>
        <v>0.87196021907355215</v>
      </c>
      <c r="Z6" s="10">
        <f>TTEST(R14:R19,R26:R31,2,2)</f>
        <v>0.82888252597360301</v>
      </c>
    </row>
    <row r="7" spans="1:26" x14ac:dyDescent="0.25">
      <c r="A7" s="4">
        <v>12</v>
      </c>
      <c r="B7" s="4" t="s">
        <v>11</v>
      </c>
      <c r="C7" s="4">
        <v>1</v>
      </c>
      <c r="D7" s="4" t="s">
        <v>8</v>
      </c>
      <c r="E7" s="3" t="s">
        <v>43</v>
      </c>
      <c r="F7" s="4">
        <v>2</v>
      </c>
      <c r="G7" s="4">
        <f>VLOOKUP(E7,'High &amp; Low'!$E$1:$H$109,3,FALSE)</f>
        <v>0.88200000000000001</v>
      </c>
      <c r="H7" s="4">
        <f>VLOOKUP(E7,'High &amp; Low'!$E$1:$H$109,4,FALSE)</f>
        <v>58.953000000000003</v>
      </c>
      <c r="K7" s="4">
        <v>19</v>
      </c>
      <c r="L7" s="4" t="s">
        <v>7</v>
      </c>
      <c r="M7" s="4">
        <v>1</v>
      </c>
      <c r="N7" s="4" t="s">
        <v>8</v>
      </c>
      <c r="O7" s="3" t="s">
        <v>10</v>
      </c>
      <c r="P7" s="4">
        <v>2</v>
      </c>
      <c r="Q7" s="4">
        <f>VLOOKUP(O7,'High &amp; Low'!$E$1:$H$109,3,FALSE)</f>
        <v>0.89700000000000002</v>
      </c>
      <c r="R7" s="4">
        <f>VLOOKUP(O7,'High &amp; Low'!$E$1:$H$109,4,FALSE)</f>
        <v>63.006</v>
      </c>
    </row>
    <row r="8" spans="1:26" x14ac:dyDescent="0.25">
      <c r="A8" s="4">
        <v>72</v>
      </c>
      <c r="B8" s="4" t="s">
        <v>11</v>
      </c>
      <c r="C8" s="4">
        <v>0</v>
      </c>
      <c r="D8" s="4" t="s">
        <v>8</v>
      </c>
      <c r="E8" s="3" t="s">
        <v>36</v>
      </c>
      <c r="F8" s="4">
        <v>2</v>
      </c>
      <c r="G8" s="4">
        <f>VLOOKUP(E8,'High &amp; Low'!$E$1:$H$109,3,FALSE)</f>
        <v>0.74</v>
      </c>
      <c r="H8" s="4">
        <f>VLOOKUP(E8,'High &amp; Low'!$E$1:$H$109,4,FALSE)</f>
        <v>57.835000000000001</v>
      </c>
      <c r="K8" s="2">
        <v>10</v>
      </c>
      <c r="L8" s="2" t="s">
        <v>7</v>
      </c>
      <c r="M8" s="2">
        <v>1</v>
      </c>
      <c r="N8" s="2" t="s">
        <v>8</v>
      </c>
      <c r="O8" s="1" t="s">
        <v>45</v>
      </c>
      <c r="P8" s="2">
        <v>3</v>
      </c>
      <c r="Q8" s="6">
        <f>VLOOKUP(O8,'High &amp; Low'!$E$1:$H$109,3,FALSE)</f>
        <v>1.083</v>
      </c>
      <c r="R8" s="6">
        <f>VLOOKUP(O8,'High &amp; Low'!$E$1:$H$109,4,FALSE)</f>
        <v>62.256999999999998</v>
      </c>
      <c r="T8" s="28" t="s">
        <v>129</v>
      </c>
      <c r="U8" s="28"/>
      <c r="V8" s="28"/>
      <c r="W8" s="28"/>
      <c r="X8" s="28"/>
      <c r="Y8" s="28"/>
      <c r="Z8" s="28"/>
    </row>
    <row r="9" spans="1:26" x14ac:dyDescent="0.25">
      <c r="A9" s="4">
        <v>77</v>
      </c>
      <c r="B9" s="4" t="s">
        <v>11</v>
      </c>
      <c r="C9" s="4">
        <v>0</v>
      </c>
      <c r="D9" s="4" t="s">
        <v>8</v>
      </c>
      <c r="E9" s="3" t="s">
        <v>16</v>
      </c>
      <c r="F9" s="4">
        <v>2</v>
      </c>
      <c r="G9" s="4">
        <f>VLOOKUP(E9,'High &amp; Low'!$E$1:$H$109,3,FALSE)</f>
        <v>0.85899999999999999</v>
      </c>
      <c r="H9" s="4">
        <f>VLOOKUP(E9,'High &amp; Low'!$E$1:$H$109,4,FALSE)</f>
        <v>62.631</v>
      </c>
      <c r="K9" s="2">
        <v>22</v>
      </c>
      <c r="L9" s="2" t="s">
        <v>7</v>
      </c>
      <c r="M9" s="2">
        <v>1</v>
      </c>
      <c r="N9" s="2" t="s">
        <v>8</v>
      </c>
      <c r="O9" s="1" t="s">
        <v>31</v>
      </c>
      <c r="P9" s="2">
        <v>3</v>
      </c>
      <c r="Q9" s="6">
        <f>VLOOKUP(O9,'High &amp; Low'!$E$1:$H$109,3,FALSE)</f>
        <v>0.88700000000000001</v>
      </c>
      <c r="R9" s="6">
        <f>VLOOKUP(O9,'High &amp; Low'!$E$1:$H$109,4,FALSE)</f>
        <v>64.343999999999994</v>
      </c>
      <c r="U9" s="29" t="s">
        <v>150</v>
      </c>
      <c r="V9" s="29"/>
      <c r="W9" s="29" t="s">
        <v>148</v>
      </c>
      <c r="X9" s="29"/>
      <c r="Y9" s="29" t="s">
        <v>137</v>
      </c>
      <c r="Z9" s="29"/>
    </row>
    <row r="10" spans="1:26" x14ac:dyDescent="0.25">
      <c r="A10" s="4">
        <v>78</v>
      </c>
      <c r="B10" s="4" t="s">
        <v>11</v>
      </c>
      <c r="C10" s="4">
        <v>0</v>
      </c>
      <c r="D10" s="4" t="s">
        <v>8</v>
      </c>
      <c r="E10" s="3" t="s">
        <v>32</v>
      </c>
      <c r="F10" s="4">
        <v>2</v>
      </c>
      <c r="G10" s="4">
        <f>VLOOKUP(E10,'High &amp; Low'!$E$1:$H$109,3,FALSE)</f>
        <v>1.002</v>
      </c>
      <c r="H10" s="4">
        <f>VLOOKUP(E10,'High &amp; Low'!$E$1:$H$109,4,FALSE)</f>
        <v>57.343000000000004</v>
      </c>
      <c r="K10" s="2">
        <v>6</v>
      </c>
      <c r="L10" s="2" t="s">
        <v>7</v>
      </c>
      <c r="M10" s="2">
        <v>1</v>
      </c>
      <c r="N10" s="2" t="s">
        <v>8</v>
      </c>
      <c r="O10" s="1" t="s">
        <v>41</v>
      </c>
      <c r="P10" s="2">
        <v>3</v>
      </c>
      <c r="Q10" s="6">
        <f>VLOOKUP(O10,'High &amp; Low'!$E$1:$H$109,3,FALSE)</f>
        <v>0.94299999999999995</v>
      </c>
      <c r="R10" s="6">
        <f>VLOOKUP(O10,'High &amp; Low'!$E$1:$H$109,4,FALSE)</f>
        <v>61.170999999999999</v>
      </c>
      <c r="T10" s="8" t="s">
        <v>126</v>
      </c>
      <c r="U10" s="8" t="s">
        <v>6</v>
      </c>
      <c r="V10" s="8" t="s">
        <v>121</v>
      </c>
      <c r="W10" s="8" t="s">
        <v>6</v>
      </c>
      <c r="X10" s="8" t="s">
        <v>121</v>
      </c>
      <c r="Y10" s="8" t="s">
        <v>6</v>
      </c>
      <c r="Z10" s="8" t="s">
        <v>121</v>
      </c>
    </row>
    <row r="11" spans="1:26" x14ac:dyDescent="0.25">
      <c r="A11" s="4">
        <v>75</v>
      </c>
      <c r="B11" s="4" t="s">
        <v>11</v>
      </c>
      <c r="C11" s="4">
        <v>0</v>
      </c>
      <c r="D11" s="4" t="s">
        <v>8</v>
      </c>
      <c r="E11" s="3" t="s">
        <v>33</v>
      </c>
      <c r="F11" s="4">
        <v>2</v>
      </c>
      <c r="G11" s="4">
        <f>VLOOKUP(E11,'High &amp; Low'!$E$1:$H$109,3,FALSE)</f>
        <v>1.1020000000000001</v>
      </c>
      <c r="H11" s="4">
        <f>VLOOKUP(E11,'High &amp; Low'!$E$1:$H$109,4,FALSE)</f>
        <v>62.704999999999998</v>
      </c>
      <c r="K11" s="2">
        <v>24</v>
      </c>
      <c r="L11" s="2" t="s">
        <v>7</v>
      </c>
      <c r="M11" s="2">
        <v>1</v>
      </c>
      <c r="N11" s="2" t="s">
        <v>8</v>
      </c>
      <c r="O11" s="1" t="s">
        <v>30</v>
      </c>
      <c r="P11" s="2">
        <v>3</v>
      </c>
      <c r="Q11" s="6">
        <f>VLOOKUP(O11,'High &amp; Low'!$E$1:$H$109,3,FALSE)</f>
        <v>0.92900000000000005</v>
      </c>
      <c r="R11" s="6">
        <f>VLOOKUP(O11,'High &amp; Low'!$E$1:$H$109,4,FALSE)</f>
        <v>63.499000000000002</v>
      </c>
      <c r="T11" s="8" t="s">
        <v>122</v>
      </c>
      <c r="U11" s="10">
        <f>TTEST(G14:G25,G38:G49,2,2)</f>
        <v>0.41605198757146089</v>
      </c>
      <c r="V11" s="10">
        <f>TTEST(H14:H25,H38:H49,2,2)</f>
        <v>0.78996577763971154</v>
      </c>
      <c r="W11" s="10">
        <f>TTEST(G14:G19,G38:G43,2,2)</f>
        <v>0.83322585929413773</v>
      </c>
      <c r="X11" s="10">
        <f>TTEST(H14:H19,H38:H43,2,2)</f>
        <v>0.7026177988427309</v>
      </c>
      <c r="Y11" s="10">
        <f>TTEST(Q8:Q13,Q20:Q25,2,2)</f>
        <v>0.95567837129616429</v>
      </c>
      <c r="Z11" s="10">
        <f>TTEST(R8:R13,R20:R25,2,2)</f>
        <v>0.29431882109058205</v>
      </c>
    </row>
    <row r="12" spans="1:26" x14ac:dyDescent="0.25">
      <c r="A12" s="4">
        <v>81</v>
      </c>
      <c r="B12" s="4" t="s">
        <v>11</v>
      </c>
      <c r="C12" s="4">
        <v>0</v>
      </c>
      <c r="D12" s="4" t="s">
        <v>8</v>
      </c>
      <c r="E12" s="3" t="s">
        <v>26</v>
      </c>
      <c r="F12" s="4">
        <v>2</v>
      </c>
      <c r="G12" s="4">
        <f>VLOOKUP(E12,'High &amp; Low'!$E$1:$H$109,3,FALSE)</f>
        <v>1.091</v>
      </c>
      <c r="H12" s="4">
        <f>VLOOKUP(E12,'High &amp; Low'!$E$1:$H$109,4,FALSE)</f>
        <v>63.616</v>
      </c>
      <c r="K12" s="2">
        <v>1</v>
      </c>
      <c r="L12" s="2" t="s">
        <v>7</v>
      </c>
      <c r="M12" s="2">
        <v>1</v>
      </c>
      <c r="N12" s="2" t="s">
        <v>8</v>
      </c>
      <c r="O12" s="1" t="s">
        <v>20</v>
      </c>
      <c r="P12" s="2">
        <v>3</v>
      </c>
      <c r="Q12" s="6">
        <f>VLOOKUP(O12,'High &amp; Low'!$E$1:$H$109,3,FALSE)</f>
        <v>0.91500000000000004</v>
      </c>
      <c r="R12" s="6">
        <f>VLOOKUP(O12,'High &amp; Low'!$E$1:$H$109,4,FALSE)</f>
        <v>59.286000000000001</v>
      </c>
      <c r="T12" s="8" t="s">
        <v>123</v>
      </c>
      <c r="U12" s="10">
        <f>TTEST(G14:G25,G62:G73,2,2)</f>
        <v>0.90264774259097535</v>
      </c>
      <c r="V12" s="10">
        <f>TTEST(H14:H25,H62:H73,2,2)</f>
        <v>0.63487152513057155</v>
      </c>
      <c r="W12" s="10">
        <f>TTEST(G14:G19,G62:G67,2,2)</f>
        <v>0.401688705517667</v>
      </c>
      <c r="X12" s="10">
        <f>TTEST(H14:H19,H62:H67,2,2)</f>
        <v>0.47328444689136773</v>
      </c>
      <c r="Y12" s="10">
        <f>TTEST(Q8:Q13,Q32:Q37,2,2)</f>
        <v>0.63546548897218846</v>
      </c>
      <c r="Z12" s="10">
        <f>TTEST(R8:R13,R32:R37,2,2)</f>
        <v>0.36916425997052094</v>
      </c>
    </row>
    <row r="13" spans="1:26" x14ac:dyDescent="0.25">
      <c r="A13" s="4">
        <v>83</v>
      </c>
      <c r="B13" s="4" t="s">
        <v>11</v>
      </c>
      <c r="C13" s="4">
        <v>0</v>
      </c>
      <c r="D13" s="4" t="s">
        <v>8</v>
      </c>
      <c r="E13" s="3" t="s">
        <v>14</v>
      </c>
      <c r="F13" s="4">
        <v>2</v>
      </c>
      <c r="G13" s="4">
        <f>VLOOKUP(E13,'High &amp; Low'!$E$1:$H$109,3,FALSE)</f>
        <v>0.87</v>
      </c>
      <c r="H13" s="4">
        <f>VLOOKUP(E13,'High &amp; Low'!$E$1:$H$109,4,FALSE)</f>
        <v>60.652000000000001</v>
      </c>
      <c r="K13" s="2">
        <v>16</v>
      </c>
      <c r="L13" s="2" t="s">
        <v>7</v>
      </c>
      <c r="M13" s="2">
        <v>1</v>
      </c>
      <c r="N13" s="2" t="s">
        <v>8</v>
      </c>
      <c r="O13" s="1" t="s">
        <v>24</v>
      </c>
      <c r="P13" s="2">
        <v>3</v>
      </c>
      <c r="Q13" s="6">
        <f>VLOOKUP(O13,'High &amp; Low'!$E$1:$H$109,3,FALSE)</f>
        <v>1.022</v>
      </c>
      <c r="R13" s="6">
        <f>VLOOKUP(O13,'High &amp; Low'!$E$1:$H$109,4,FALSE)</f>
        <v>63.825000000000003</v>
      </c>
      <c r="T13" s="8" t="s">
        <v>124</v>
      </c>
      <c r="U13" s="10">
        <f>TTEST(G38:G49,G62:G73,2,2)</f>
        <v>0.46543937024072657</v>
      </c>
      <c r="V13" s="10">
        <f>TTEST(H38:H49,H62:H73,2,2)</f>
        <v>0.77642659185505591</v>
      </c>
      <c r="W13" s="10">
        <f>TTEST(G38:G43,G62:G67,2,2)</f>
        <v>0.21844272639675275</v>
      </c>
      <c r="X13" s="10">
        <f>TTEST(H38:H43,H62:H67,2,2)</f>
        <v>0.64984320638855997</v>
      </c>
      <c r="Y13" s="10">
        <f>TTEST(Q20:Q25,Q32:Q37,2,2)</f>
        <v>0.52094558376323752</v>
      </c>
      <c r="Z13" s="10">
        <f>TTEST(R20:R25,R32:R37,2,2)</f>
        <v>0.95352628154531771</v>
      </c>
    </row>
    <row r="14" spans="1:26" x14ac:dyDescent="0.25">
      <c r="A14" s="2">
        <v>18</v>
      </c>
      <c r="B14" s="2" t="s">
        <v>11</v>
      </c>
      <c r="C14" s="2">
        <v>1</v>
      </c>
      <c r="D14" s="2" t="s">
        <v>8</v>
      </c>
      <c r="E14" s="1" t="s">
        <v>13</v>
      </c>
      <c r="F14" s="2">
        <v>3</v>
      </c>
      <c r="G14" s="6">
        <f>VLOOKUP(E14,'High &amp; Low'!$E$1:$H$109,3,FALSE)</f>
        <v>0.93500000000000005</v>
      </c>
      <c r="H14" s="6">
        <f>VLOOKUP(E14,'High &amp; Low'!$E$1:$H$109,4,FALSE)</f>
        <v>63.673000000000002</v>
      </c>
      <c r="K14" s="4">
        <v>28</v>
      </c>
      <c r="L14" s="4" t="s">
        <v>7</v>
      </c>
      <c r="M14" s="4">
        <v>1</v>
      </c>
      <c r="N14" s="4" t="s">
        <v>46</v>
      </c>
      <c r="O14" s="3" t="s">
        <v>82</v>
      </c>
      <c r="P14" s="3">
        <v>2</v>
      </c>
      <c r="Q14" s="4">
        <f>VLOOKUP(O14,'High &amp; Low'!$E$1:$H$109,3,FALSE)</f>
        <v>0.93100000000000005</v>
      </c>
      <c r="R14" s="4">
        <f>VLOOKUP(O14,'High &amp; Low'!$E$1:$H$109,4,FALSE)</f>
        <v>57.459000000000003</v>
      </c>
      <c r="S14" s="6"/>
    </row>
    <row r="15" spans="1:26" x14ac:dyDescent="0.25">
      <c r="A15" s="2">
        <v>14</v>
      </c>
      <c r="B15" s="2" t="s">
        <v>11</v>
      </c>
      <c r="C15" s="2">
        <v>1</v>
      </c>
      <c r="D15" s="2" t="s">
        <v>8</v>
      </c>
      <c r="E15" s="1" t="s">
        <v>25</v>
      </c>
      <c r="F15" s="2">
        <v>3</v>
      </c>
      <c r="G15" s="6">
        <f>VLOOKUP(E15,'High &amp; Low'!$E$1:$H$109,3,FALSE)</f>
        <v>0.94499999999999995</v>
      </c>
      <c r="H15" s="6">
        <f>VLOOKUP(E15,'High &amp; Low'!$E$1:$H$109,4,FALSE)</f>
        <v>64.257999999999996</v>
      </c>
      <c r="K15" s="4">
        <v>44</v>
      </c>
      <c r="L15" s="4" t="s">
        <v>7</v>
      </c>
      <c r="M15" s="4">
        <v>1</v>
      </c>
      <c r="N15" s="4" t="s">
        <v>46</v>
      </c>
      <c r="O15" s="3" t="s">
        <v>54</v>
      </c>
      <c r="P15" s="3">
        <v>2</v>
      </c>
      <c r="Q15" s="4">
        <f>VLOOKUP(O15,'High &amp; Low'!$E$1:$H$109,3,FALSE)</f>
        <v>1.0760000000000001</v>
      </c>
      <c r="R15" s="4">
        <f>VLOOKUP(O15,'High &amp; Low'!$E$1:$H$109,4,FALSE)</f>
        <v>65.52</v>
      </c>
      <c r="S15" s="6"/>
      <c r="T15" s="28" t="s">
        <v>130</v>
      </c>
      <c r="U15" s="28"/>
      <c r="V15" s="28"/>
      <c r="W15" s="28"/>
      <c r="X15" s="28"/>
      <c r="Y15" s="28"/>
      <c r="Z15" s="28"/>
    </row>
    <row r="16" spans="1:26" x14ac:dyDescent="0.25">
      <c r="A16" s="2">
        <v>2</v>
      </c>
      <c r="B16" s="2" t="s">
        <v>11</v>
      </c>
      <c r="C16" s="2">
        <v>1</v>
      </c>
      <c r="D16" s="2" t="s">
        <v>8</v>
      </c>
      <c r="E16" s="1" t="s">
        <v>21</v>
      </c>
      <c r="F16" s="2">
        <v>3</v>
      </c>
      <c r="G16" s="6">
        <f>VLOOKUP(E16,'High &amp; Low'!$E$1:$H$109,3,FALSE)</f>
        <v>0.94799999999999995</v>
      </c>
      <c r="H16" s="6">
        <f>VLOOKUP(E16,'High &amp; Low'!$E$1:$H$109,4,FALSE)</f>
        <v>60.42</v>
      </c>
      <c r="K16" s="4">
        <v>42</v>
      </c>
      <c r="L16" s="4" t="s">
        <v>7</v>
      </c>
      <c r="M16" s="4">
        <v>1</v>
      </c>
      <c r="N16" s="4" t="s">
        <v>46</v>
      </c>
      <c r="O16" s="3" t="s">
        <v>53</v>
      </c>
      <c r="P16" s="3">
        <v>2</v>
      </c>
      <c r="Q16" s="4">
        <f>VLOOKUP(O16,'High &amp; Low'!$E$1:$H$109,3,FALSE)</f>
        <v>0.878</v>
      </c>
      <c r="R16" s="4">
        <f>VLOOKUP(O16,'High &amp; Low'!$E$1:$H$109,4,FALSE)</f>
        <v>62.366999999999997</v>
      </c>
      <c r="U16" s="29" t="s">
        <v>150</v>
      </c>
      <c r="V16" s="29"/>
      <c r="W16" s="29" t="s">
        <v>148</v>
      </c>
      <c r="X16" s="29"/>
      <c r="Y16" s="29" t="s">
        <v>137</v>
      </c>
      <c r="Z16" s="29"/>
    </row>
    <row r="17" spans="1:26" x14ac:dyDescent="0.25">
      <c r="A17" s="2">
        <v>9</v>
      </c>
      <c r="B17" s="2" t="s">
        <v>11</v>
      </c>
      <c r="C17" s="2">
        <v>1</v>
      </c>
      <c r="D17" s="2" t="s">
        <v>8</v>
      </c>
      <c r="E17" s="1" t="s">
        <v>44</v>
      </c>
      <c r="F17" s="2">
        <v>3</v>
      </c>
      <c r="G17" s="6">
        <f>VLOOKUP(E17,'High &amp; Low'!$E$1:$H$109,3,FALSE)</f>
        <v>1.0669999999999999</v>
      </c>
      <c r="H17" s="6">
        <f>VLOOKUP(E17,'High &amp; Low'!$E$1:$H$109,4,FALSE)</f>
        <v>61.277999999999999</v>
      </c>
      <c r="I17" s="9"/>
      <c r="K17" s="4">
        <v>38</v>
      </c>
      <c r="L17" s="4" t="s">
        <v>7</v>
      </c>
      <c r="M17" s="4">
        <v>1</v>
      </c>
      <c r="N17" s="4" t="s">
        <v>46</v>
      </c>
      <c r="O17" s="3" t="s">
        <v>57</v>
      </c>
      <c r="P17" s="3">
        <v>2</v>
      </c>
      <c r="Q17" s="4">
        <f>VLOOKUP(O17,'High &amp; Low'!$E$1:$H$109,3,FALSE)</f>
        <v>0.89800000000000002</v>
      </c>
      <c r="R17" s="4">
        <f>VLOOKUP(O17,'High &amp; Low'!$E$1:$H$109,4,FALSE)</f>
        <v>60.651000000000003</v>
      </c>
      <c r="U17" s="8" t="s">
        <v>6</v>
      </c>
      <c r="V17" s="8" t="s">
        <v>121</v>
      </c>
      <c r="W17" s="8" t="s">
        <v>6</v>
      </c>
      <c r="X17" s="8" t="s">
        <v>121</v>
      </c>
      <c r="Y17" s="8" t="s">
        <v>6</v>
      </c>
      <c r="Z17" s="8" t="s">
        <v>121</v>
      </c>
    </row>
    <row r="18" spans="1:26" x14ac:dyDescent="0.25">
      <c r="A18" s="2">
        <v>20</v>
      </c>
      <c r="B18" s="2" t="s">
        <v>11</v>
      </c>
      <c r="C18" s="2">
        <v>1</v>
      </c>
      <c r="D18" s="2" t="s">
        <v>8</v>
      </c>
      <c r="E18" s="1" t="s">
        <v>12</v>
      </c>
      <c r="F18" s="2">
        <v>3</v>
      </c>
      <c r="G18" s="6">
        <f>VLOOKUP(E18,'High &amp; Low'!$E$1:$H$109,3,FALSE)</f>
        <v>0.997</v>
      </c>
      <c r="H18" s="6">
        <f>VLOOKUP(E18,'High &amp; Low'!$E$1:$H$109,4,FALSE)</f>
        <v>63.451000000000001</v>
      </c>
      <c r="K18" s="4">
        <v>35</v>
      </c>
      <c r="L18" s="4" t="s">
        <v>7</v>
      </c>
      <c r="M18" s="4">
        <v>1</v>
      </c>
      <c r="N18" s="4" t="s">
        <v>46</v>
      </c>
      <c r="O18" s="3" t="s">
        <v>65</v>
      </c>
      <c r="P18" s="3">
        <v>2</v>
      </c>
      <c r="Q18" s="4">
        <f>VLOOKUP(O18,'High &amp; Low'!$E$1:$H$109,3,FALSE)</f>
        <v>0.98299999999999998</v>
      </c>
      <c r="R18" s="4">
        <f>VLOOKUP(O18,'High &amp; Low'!$E$1:$H$109,4,FALSE)</f>
        <v>62.034999999999997</v>
      </c>
      <c r="T18" s="8" t="s">
        <v>131</v>
      </c>
      <c r="U18" s="10">
        <f>AVERAGE(G2:G13)</f>
        <v>0.91074999999999984</v>
      </c>
      <c r="V18" s="10">
        <f>AVERAGE(H2:H13)</f>
        <v>60.90291666666667</v>
      </c>
      <c r="W18" s="10">
        <f>AVERAGE(G2:G7)</f>
        <v>0.87749999999999995</v>
      </c>
      <c r="X18" s="10">
        <f>AVERAGE(H2:H7)</f>
        <v>61.008833333333335</v>
      </c>
      <c r="Y18" s="10">
        <f>AVERAGE(Q2:Q7)</f>
        <v>0.90516666666666679</v>
      </c>
      <c r="Z18" s="10">
        <f>AVERAGE(R2:R7)</f>
        <v>60.561500000000002</v>
      </c>
    </row>
    <row r="19" spans="1:26" x14ac:dyDescent="0.25">
      <c r="A19" s="2">
        <v>8</v>
      </c>
      <c r="B19" s="2" t="s">
        <v>11</v>
      </c>
      <c r="C19" s="2">
        <v>1</v>
      </c>
      <c r="D19" s="2" t="s">
        <v>8</v>
      </c>
      <c r="E19" s="2" t="s">
        <v>40</v>
      </c>
      <c r="F19" s="2">
        <v>3</v>
      </c>
      <c r="G19" s="6">
        <f>VLOOKUP(E19,'High &amp; Low'!$E$1:$H$109,3,FALSE)</f>
        <v>0.93799999999999994</v>
      </c>
      <c r="H19" s="6">
        <f>VLOOKUP(E19,'High &amp; Low'!$E$1:$H$109,4,FALSE)</f>
        <v>59.112000000000002</v>
      </c>
      <c r="K19" s="4">
        <v>32</v>
      </c>
      <c r="L19" s="4" t="s">
        <v>7</v>
      </c>
      <c r="M19" s="4">
        <v>1</v>
      </c>
      <c r="N19" s="4" t="s">
        <v>46</v>
      </c>
      <c r="O19" s="3" t="s">
        <v>78</v>
      </c>
      <c r="P19" s="3">
        <v>2</v>
      </c>
      <c r="Q19" s="4">
        <f>VLOOKUP(O19,'High &amp; Low'!$E$1:$H$109,3,FALSE)</f>
        <v>0.89300000000000002</v>
      </c>
      <c r="R19" s="4">
        <f>VLOOKUP(O19,'High &amp; Low'!$E$1:$H$109,4,FALSE)</f>
        <v>56.158999999999999</v>
      </c>
      <c r="T19" s="8" t="s">
        <v>132</v>
      </c>
      <c r="U19" s="10">
        <f>AVERAGE(G26:G37)</f>
        <v>0.89758333333333329</v>
      </c>
      <c r="V19" s="10">
        <f>AVERAGE(H26:H37)</f>
        <v>59.875249999999994</v>
      </c>
      <c r="W19" s="10">
        <f>AVERAGE(G26:G31)</f>
        <v>0.88600000000000001</v>
      </c>
      <c r="X19" s="10">
        <f>AVERAGE(H26:H31)</f>
        <v>59.052166666666665</v>
      </c>
      <c r="Y19" s="10">
        <f>AVERAGE(Q14:Q19)</f>
        <v>0.9431666666666666</v>
      </c>
      <c r="Z19" s="10">
        <f>AVERAGE(R14:R19)</f>
        <v>60.698500000000003</v>
      </c>
    </row>
    <row r="20" spans="1:26" ht="15" customHeight="1" x14ac:dyDescent="0.25">
      <c r="A20" s="2">
        <v>76</v>
      </c>
      <c r="B20" s="2" t="s">
        <v>11</v>
      </c>
      <c r="C20" s="2">
        <v>0</v>
      </c>
      <c r="D20" s="2" t="s">
        <v>8</v>
      </c>
      <c r="E20" s="1" t="s">
        <v>17</v>
      </c>
      <c r="F20" s="2">
        <v>3</v>
      </c>
      <c r="G20" s="6">
        <f>VLOOKUP(E20,'High &amp; Low'!$E$1:$H$109,3,FALSE)</f>
        <v>0.97199999999999998</v>
      </c>
      <c r="H20" s="6">
        <f>VLOOKUP(E20,'High &amp; Low'!$E$1:$H$109,4,FALSE)</f>
        <v>63.457000000000001</v>
      </c>
      <c r="I20" s="2"/>
      <c r="K20" s="2">
        <v>45</v>
      </c>
      <c r="L20" s="2" t="s">
        <v>7</v>
      </c>
      <c r="M20" s="2">
        <v>1</v>
      </c>
      <c r="N20" s="2" t="s">
        <v>46</v>
      </c>
      <c r="O20" s="1" t="s">
        <v>60</v>
      </c>
      <c r="P20" s="1">
        <v>3</v>
      </c>
      <c r="Q20" s="6">
        <f>VLOOKUP(O20,'High &amp; Low'!$E$1:$H$109,3,FALSE)</f>
        <v>0.89300000000000002</v>
      </c>
      <c r="R20" s="6">
        <f>VLOOKUP(O20,'High &amp; Low'!$E$1:$H$109,4,FALSE)</f>
        <v>62.783000000000001</v>
      </c>
      <c r="T20" s="8" t="s">
        <v>133</v>
      </c>
      <c r="U20" s="10">
        <f>AVERAGE(G50:G61)</f>
        <v>0.87316666666666665</v>
      </c>
      <c r="V20" s="10">
        <f>AVERAGE(H50:H61)</f>
        <v>59.391833333333331</v>
      </c>
      <c r="W20" s="10">
        <f>AVERAGE(G50:G55)</f>
        <v>0.88083333333333336</v>
      </c>
      <c r="X20" s="10">
        <f>AVERAGE(H50:H55)</f>
        <v>58.959499999999998</v>
      </c>
      <c r="Y20" s="10">
        <f>AVERAGE(Q26:Q31)</f>
        <v>0.93583333333333341</v>
      </c>
      <c r="Z20" s="10">
        <f>AVERAGE(R26:R31)</f>
        <v>60.298666666666669</v>
      </c>
    </row>
    <row r="21" spans="1:26" x14ac:dyDescent="0.25">
      <c r="A21" s="2">
        <v>74</v>
      </c>
      <c r="B21" s="2" t="s">
        <v>11</v>
      </c>
      <c r="C21" s="2">
        <v>0</v>
      </c>
      <c r="D21" s="2" t="s">
        <v>8</v>
      </c>
      <c r="E21" s="1" t="s">
        <v>35</v>
      </c>
      <c r="F21" s="2">
        <v>3</v>
      </c>
      <c r="G21" s="6">
        <f>VLOOKUP(E21,'High &amp; Low'!$E$1:$H$109,3,FALSE)</f>
        <v>0.96399999999999997</v>
      </c>
      <c r="H21" s="6">
        <f>VLOOKUP(E21,'High &amp; Low'!$E$1:$H$109,4,FALSE)</f>
        <v>63.415999999999997</v>
      </c>
      <c r="K21" s="2">
        <v>47</v>
      </c>
      <c r="L21" s="2" t="s">
        <v>7</v>
      </c>
      <c r="M21" s="2">
        <v>1</v>
      </c>
      <c r="N21" s="2" t="s">
        <v>46</v>
      </c>
      <c r="O21" s="1" t="s">
        <v>59</v>
      </c>
      <c r="P21" s="1">
        <v>3</v>
      </c>
      <c r="Q21" s="6">
        <f>VLOOKUP(O21,'High &amp; Low'!$E$1:$H$109,3,FALSE)</f>
        <v>0.92500000000000004</v>
      </c>
      <c r="R21" s="6">
        <f>VLOOKUP(O21,'High &amp; Low'!$E$1:$H$109,4,FALSE)</f>
        <v>60.701000000000001</v>
      </c>
      <c r="T21" s="8" t="s">
        <v>134</v>
      </c>
      <c r="U21" s="10">
        <f>AVERAGE(G14:G25)</f>
        <v>0.96891666666666676</v>
      </c>
      <c r="V21" s="10">
        <f>AVERAGE(H14:H25)</f>
        <v>62.033083333333337</v>
      </c>
      <c r="W21" s="10">
        <f>AVERAGE(G14:G19)</f>
        <v>0.97166666666666657</v>
      </c>
      <c r="X21" s="10">
        <f>AVERAGE(H14:H19)</f>
        <v>62.032000000000004</v>
      </c>
      <c r="Y21" s="10">
        <f>AVERAGE(Q8:Q13)</f>
        <v>0.96316666666666662</v>
      </c>
      <c r="Z21" s="10">
        <f>AVERAGE(R8:R13)</f>
        <v>62.396999999999998</v>
      </c>
    </row>
    <row r="22" spans="1:26" x14ac:dyDescent="0.25">
      <c r="A22" s="2">
        <v>79</v>
      </c>
      <c r="B22" s="2" t="s">
        <v>11</v>
      </c>
      <c r="C22" s="2">
        <v>0</v>
      </c>
      <c r="D22" s="2" t="s">
        <v>8</v>
      </c>
      <c r="E22" s="1" t="s">
        <v>34</v>
      </c>
      <c r="F22" s="2">
        <v>3</v>
      </c>
      <c r="G22" s="6">
        <f>VLOOKUP(E22,'High &amp; Low'!$E$1:$H$109,3,FALSE)</f>
        <v>0.999</v>
      </c>
      <c r="H22" s="6">
        <f>VLOOKUP(E22,'High &amp; Low'!$E$1:$H$109,4,FALSE)</f>
        <v>60.905000000000001</v>
      </c>
      <c r="K22" s="2">
        <v>29</v>
      </c>
      <c r="L22" s="2" t="s">
        <v>7</v>
      </c>
      <c r="M22" s="2">
        <v>1</v>
      </c>
      <c r="N22" s="2" t="s">
        <v>46</v>
      </c>
      <c r="O22" s="1" t="s">
        <v>76</v>
      </c>
      <c r="P22" s="1">
        <v>3</v>
      </c>
      <c r="Q22" s="6">
        <f>VLOOKUP(O22,'High &amp; Low'!$E$1:$H$109,3,FALSE)</f>
        <v>0.98199999999999998</v>
      </c>
      <c r="R22" s="6">
        <f>VLOOKUP(O22,'High &amp; Low'!$E$1:$H$109,4,FALSE)</f>
        <v>61.88</v>
      </c>
      <c r="T22" s="8" t="s">
        <v>135</v>
      </c>
      <c r="U22" s="10">
        <f>AVERAGE(G38:G49)</f>
        <v>0.95450000000000002</v>
      </c>
      <c r="V22" s="10">
        <f>AVERAGE(H38:H49)</f>
        <v>61.845333333333343</v>
      </c>
      <c r="W22" s="10">
        <f>AVERAGE(G38:G43)</f>
        <v>0.97716666666666663</v>
      </c>
      <c r="X22" s="10">
        <f>AVERAGE(H38:H43)</f>
        <v>61.576500000000003</v>
      </c>
      <c r="Y22" s="10">
        <f>AVERAGE(Q20:Q25)</f>
        <v>0.96116666666666661</v>
      </c>
      <c r="Z22" s="10">
        <f>AVERAGE(R20:R25)</f>
        <v>61.285166666666669</v>
      </c>
    </row>
    <row r="23" spans="1:26" x14ac:dyDescent="0.25">
      <c r="A23" s="2">
        <v>82</v>
      </c>
      <c r="B23" s="2" t="s">
        <v>11</v>
      </c>
      <c r="C23" s="2">
        <v>0</v>
      </c>
      <c r="D23" s="2" t="s">
        <v>8</v>
      </c>
      <c r="E23" s="1" t="s">
        <v>15</v>
      </c>
      <c r="F23" s="2">
        <v>3</v>
      </c>
      <c r="G23" s="6">
        <f>VLOOKUP(E23,'High &amp; Low'!$E$1:$H$109,3,FALSE)</f>
        <v>0.93600000000000005</v>
      </c>
      <c r="H23" s="6">
        <f>VLOOKUP(E23,'High &amp; Low'!$E$1:$H$109,4,FALSE)</f>
        <v>62.411999999999999</v>
      </c>
      <c r="K23" s="2">
        <v>39</v>
      </c>
      <c r="L23" s="2" t="s">
        <v>7</v>
      </c>
      <c r="M23" s="2">
        <v>1</v>
      </c>
      <c r="N23" s="2" t="s">
        <v>46</v>
      </c>
      <c r="O23" s="1" t="s">
        <v>55</v>
      </c>
      <c r="P23" s="1">
        <v>3</v>
      </c>
      <c r="Q23" s="6">
        <f>VLOOKUP(O23,'High &amp; Low'!$E$1:$H$109,3,FALSE)</f>
        <v>1.01</v>
      </c>
      <c r="R23" s="6">
        <f>VLOOKUP(O23,'High &amp; Low'!$E$1:$H$109,4,FALSE)</f>
        <v>58.908999999999999</v>
      </c>
      <c r="T23" s="8" t="s">
        <v>136</v>
      </c>
      <c r="U23" s="10">
        <f>AVERAGE(G62:G73)</f>
        <v>0.97175</v>
      </c>
      <c r="V23" s="10">
        <f>AVERAGE(H62:H73)</f>
        <v>61.59441666666666</v>
      </c>
      <c r="W23" s="10">
        <f>AVERAGE(G62:G67)</f>
        <v>0.94750000000000012</v>
      </c>
      <c r="X23" s="10">
        <f>AVERAGE(H62:H67)</f>
        <v>60.839333333333336</v>
      </c>
      <c r="Y23" s="10">
        <f>AVERAGE(Q32:Q37)</f>
        <v>0.98349999999999993</v>
      </c>
      <c r="Z23" s="10">
        <f>AVERAGE(R32:R37)</f>
        <v>61.215166666666669</v>
      </c>
    </row>
    <row r="24" spans="1:26" x14ac:dyDescent="0.25">
      <c r="A24" s="2">
        <v>73</v>
      </c>
      <c r="B24" s="2" t="s">
        <v>11</v>
      </c>
      <c r="C24" s="2">
        <v>0</v>
      </c>
      <c r="D24" s="2" t="s">
        <v>8</v>
      </c>
      <c r="E24" s="1" t="s">
        <v>37</v>
      </c>
      <c r="F24" s="2">
        <v>3</v>
      </c>
      <c r="G24" s="6">
        <f>VLOOKUP(E24,'High &amp; Low'!$E$1:$H$109,3,FALSE)</f>
        <v>0.92200000000000004</v>
      </c>
      <c r="H24" s="6">
        <f>VLOOKUP(E24,'High &amp; Low'!$E$1:$H$109,4,FALSE)</f>
        <v>59.048000000000002</v>
      </c>
      <c r="K24" s="2">
        <v>34</v>
      </c>
      <c r="L24" s="2" t="s">
        <v>7</v>
      </c>
      <c r="M24" s="2">
        <v>1</v>
      </c>
      <c r="N24" s="2" t="s">
        <v>46</v>
      </c>
      <c r="O24" s="1" t="s">
        <v>64</v>
      </c>
      <c r="P24" s="1">
        <v>3</v>
      </c>
      <c r="Q24" s="6">
        <f>VLOOKUP(O24,'High &amp; Low'!$E$1:$H$109,3,FALSE)</f>
        <v>0.98399999999999999</v>
      </c>
      <c r="R24" s="6">
        <f>VLOOKUP(O24,'High &amp; Low'!$E$1:$H$109,4,FALSE)</f>
        <v>62.957999999999998</v>
      </c>
    </row>
    <row r="25" spans="1:26" x14ac:dyDescent="0.25">
      <c r="A25" s="2">
        <v>80</v>
      </c>
      <c r="B25" s="2" t="s">
        <v>11</v>
      </c>
      <c r="C25" s="2">
        <v>0</v>
      </c>
      <c r="D25" s="2" t="s">
        <v>8</v>
      </c>
      <c r="E25" s="1" t="s">
        <v>27</v>
      </c>
      <c r="F25" s="2">
        <v>3</v>
      </c>
      <c r="G25" s="6">
        <f>VLOOKUP(E25,'High &amp; Low'!$E$1:$H$109,3,FALSE)</f>
        <v>1.004</v>
      </c>
      <c r="H25" s="6">
        <f>VLOOKUP(E25,'High &amp; Low'!$E$1:$H$109,4,FALSE)</f>
        <v>62.966999999999999</v>
      </c>
      <c r="K25" s="2">
        <v>25</v>
      </c>
      <c r="L25" s="2" t="s">
        <v>7</v>
      </c>
      <c r="M25" s="2">
        <v>1</v>
      </c>
      <c r="N25" s="2" t="s">
        <v>46</v>
      </c>
      <c r="O25" s="1" t="s">
        <v>79</v>
      </c>
      <c r="P25" s="1">
        <v>3</v>
      </c>
      <c r="Q25" s="6">
        <f>VLOOKUP(O25,'High &amp; Low'!$E$1:$H$109,3,FALSE)</f>
        <v>0.97299999999999998</v>
      </c>
      <c r="R25" s="6">
        <f>VLOOKUP(O25,'High &amp; Low'!$E$1:$H$109,4,FALSE)</f>
        <v>60.48</v>
      </c>
    </row>
    <row r="26" spans="1:26" x14ac:dyDescent="0.25">
      <c r="A26" s="4">
        <v>40</v>
      </c>
      <c r="B26" s="4" t="s">
        <v>11</v>
      </c>
      <c r="C26" s="4">
        <v>1</v>
      </c>
      <c r="D26" s="4" t="s">
        <v>46</v>
      </c>
      <c r="E26" s="3" t="s">
        <v>58</v>
      </c>
      <c r="F26" s="3">
        <v>2</v>
      </c>
      <c r="G26" s="4">
        <f>VLOOKUP(E26,'High &amp; Low'!$E$1:$H$109,3,FALSE)</f>
        <v>0.9</v>
      </c>
      <c r="H26" s="4">
        <f>VLOOKUP(E26,'High &amp; Low'!$E$1:$H$109,4,FALSE)</f>
        <v>49.872</v>
      </c>
      <c r="K26" s="4">
        <v>61</v>
      </c>
      <c r="L26" s="4" t="s">
        <v>7</v>
      </c>
      <c r="M26" s="4">
        <v>1</v>
      </c>
      <c r="N26" s="4" t="s">
        <v>83</v>
      </c>
      <c r="O26" s="3" t="s">
        <v>108</v>
      </c>
      <c r="P26" s="3">
        <v>2</v>
      </c>
      <c r="Q26" s="4">
        <f>VLOOKUP(O26,'High &amp; Low'!$E$1:$H$109,3,FALSE)</f>
        <v>0.82199999999999995</v>
      </c>
      <c r="R26" s="4">
        <f>VLOOKUP(O26,'High &amp; Low'!$E$1:$H$109,4,FALSE)</f>
        <v>60.149000000000001</v>
      </c>
    </row>
    <row r="27" spans="1:26" x14ac:dyDescent="0.25">
      <c r="A27" s="4">
        <v>48</v>
      </c>
      <c r="B27" s="4" t="s">
        <v>11</v>
      </c>
      <c r="C27" s="4">
        <v>1</v>
      </c>
      <c r="D27" s="4" t="s">
        <v>46</v>
      </c>
      <c r="E27" s="3" t="s">
        <v>62</v>
      </c>
      <c r="F27" s="3">
        <v>2</v>
      </c>
      <c r="G27" s="4">
        <f>VLOOKUP(E27,'High &amp; Low'!$E$1:$H$109,3,FALSE)</f>
        <v>0.81699999999999995</v>
      </c>
      <c r="H27" s="4">
        <f>VLOOKUP(E27,'High &amp; Low'!$E$1:$H$109,4,FALSE)</f>
        <v>57.523000000000003</v>
      </c>
      <c r="K27" s="4">
        <v>51</v>
      </c>
      <c r="L27" s="4" t="s">
        <v>7</v>
      </c>
      <c r="M27" s="4">
        <v>1</v>
      </c>
      <c r="N27" s="4" t="s">
        <v>83</v>
      </c>
      <c r="O27" s="3" t="s">
        <v>98</v>
      </c>
      <c r="P27" s="3">
        <v>2</v>
      </c>
      <c r="Q27" s="4">
        <f>VLOOKUP(O27,'High &amp; Low'!$E$1:$H$109,3,FALSE)</f>
        <v>0.995</v>
      </c>
      <c r="R27" s="4">
        <f>VLOOKUP(O27,'High &amp; Low'!$E$1:$H$109,4,FALSE)</f>
        <v>62.216000000000001</v>
      </c>
    </row>
    <row r="28" spans="1:26" x14ac:dyDescent="0.25">
      <c r="A28" s="4">
        <v>36</v>
      </c>
      <c r="B28" s="4" t="s">
        <v>11</v>
      </c>
      <c r="C28" s="4">
        <v>1</v>
      </c>
      <c r="D28" s="4" t="s">
        <v>46</v>
      </c>
      <c r="E28" s="3" t="s">
        <v>66</v>
      </c>
      <c r="F28" s="3">
        <v>2</v>
      </c>
      <c r="G28" s="4">
        <f>VLOOKUP(E28,'High &amp; Low'!$E$1:$H$109,3,FALSE)</f>
        <v>0.86299999999999999</v>
      </c>
      <c r="H28" s="4">
        <f>VLOOKUP(E28,'High &amp; Low'!$E$1:$H$109,4,FALSE)</f>
        <v>57.430999999999997</v>
      </c>
      <c r="K28" s="4">
        <v>64</v>
      </c>
      <c r="L28" s="4" t="s">
        <v>7</v>
      </c>
      <c r="M28" s="4">
        <v>1</v>
      </c>
      <c r="N28" s="4" t="s">
        <v>83</v>
      </c>
      <c r="O28" s="3" t="s">
        <v>102</v>
      </c>
      <c r="P28" s="3">
        <v>2</v>
      </c>
      <c r="Q28" s="4">
        <f>VLOOKUP(O28,'High &amp; Low'!$E$1:$H$109,3,FALSE)</f>
        <v>1.006</v>
      </c>
      <c r="R28" s="4">
        <f>VLOOKUP(O28,'High &amp; Low'!$E$1:$H$109,4,FALSE)</f>
        <v>61.994999999999997</v>
      </c>
    </row>
    <row r="29" spans="1:26" x14ac:dyDescent="0.25">
      <c r="A29" s="4">
        <v>27</v>
      </c>
      <c r="B29" s="4" t="s">
        <v>11</v>
      </c>
      <c r="C29" s="4">
        <v>1</v>
      </c>
      <c r="D29" s="4" t="s">
        <v>46</v>
      </c>
      <c r="E29" s="3" t="s">
        <v>81</v>
      </c>
      <c r="F29" s="3">
        <v>2</v>
      </c>
      <c r="G29" s="4">
        <f>VLOOKUP(E29,'High &amp; Low'!$E$1:$H$109,3,FALSE)</f>
        <v>0.91</v>
      </c>
      <c r="H29" s="4">
        <f>VLOOKUP(E29,'High &amp; Low'!$E$1:$H$109,4,FALSE)</f>
        <v>63.841999999999999</v>
      </c>
      <c r="K29" s="4">
        <v>70</v>
      </c>
      <c r="L29" s="4" t="s">
        <v>7</v>
      </c>
      <c r="M29" s="4">
        <v>1</v>
      </c>
      <c r="N29" s="4" t="s">
        <v>83</v>
      </c>
      <c r="O29" s="3" t="s">
        <v>113</v>
      </c>
      <c r="P29" s="3">
        <v>2</v>
      </c>
      <c r="Q29" s="4">
        <f>VLOOKUP(O29,'High &amp; Low'!$E$1:$H$109,3,FALSE)</f>
        <v>0.92200000000000004</v>
      </c>
      <c r="R29" s="4">
        <f>VLOOKUP(O29,'High &amp; Low'!$E$1:$H$109,4,FALSE)</f>
        <v>58.628999999999998</v>
      </c>
    </row>
    <row r="30" spans="1:26" x14ac:dyDescent="0.25">
      <c r="A30" s="4">
        <v>46</v>
      </c>
      <c r="B30" s="4" t="s">
        <v>11</v>
      </c>
      <c r="C30" s="4">
        <v>1</v>
      </c>
      <c r="D30" s="4" t="s">
        <v>46</v>
      </c>
      <c r="E30" s="3" t="s">
        <v>61</v>
      </c>
      <c r="F30" s="3">
        <v>2</v>
      </c>
      <c r="G30" s="4">
        <f>VLOOKUP(E30,'High &amp; Low'!$E$1:$H$109,3,FALSE)</f>
        <v>0.88300000000000001</v>
      </c>
      <c r="H30" s="4">
        <f>VLOOKUP(E30,'High &amp; Low'!$E$1:$H$109,4,FALSE)</f>
        <v>63.460999999999999</v>
      </c>
      <c r="K30" s="4">
        <v>68</v>
      </c>
      <c r="L30" s="4" t="s">
        <v>7</v>
      </c>
      <c r="M30" s="4">
        <v>1</v>
      </c>
      <c r="N30" s="4" t="s">
        <v>83</v>
      </c>
      <c r="O30" s="3" t="s">
        <v>86</v>
      </c>
      <c r="P30" s="3">
        <v>2</v>
      </c>
      <c r="Q30" s="4">
        <f>VLOOKUP(O30,'High &amp; Low'!$E$1:$H$109,3,FALSE)</f>
        <v>0.86699999999999999</v>
      </c>
      <c r="R30" s="4">
        <f>VLOOKUP(O30,'High &amp; Low'!$E$1:$H$109,4,FALSE)</f>
        <v>63.112000000000002</v>
      </c>
    </row>
    <row r="31" spans="1:26" x14ac:dyDescent="0.25">
      <c r="A31" s="4">
        <v>30</v>
      </c>
      <c r="B31" s="4" t="s">
        <v>11</v>
      </c>
      <c r="C31" s="4">
        <v>1</v>
      </c>
      <c r="D31" s="4" t="s">
        <v>46</v>
      </c>
      <c r="E31" s="3" t="s">
        <v>77</v>
      </c>
      <c r="F31" s="3">
        <v>2</v>
      </c>
      <c r="G31" s="4">
        <f>VLOOKUP(E31,'High &amp; Low'!$E$1:$H$109,3,FALSE)</f>
        <v>0.94299999999999995</v>
      </c>
      <c r="H31" s="4">
        <f>VLOOKUP(E31,'High &amp; Low'!$E$1:$H$109,4,FALSE)</f>
        <v>62.183999999999997</v>
      </c>
      <c r="K31" s="4">
        <v>57</v>
      </c>
      <c r="L31" s="4" t="s">
        <v>7</v>
      </c>
      <c r="M31" s="4">
        <v>1</v>
      </c>
      <c r="N31" s="4" t="s">
        <v>83</v>
      </c>
      <c r="O31" s="3" t="s">
        <v>118</v>
      </c>
      <c r="P31" s="3">
        <v>2</v>
      </c>
      <c r="Q31" s="4">
        <f>VLOOKUP(O31,'High &amp; Low'!$E$1:$H$109,3,FALSE)</f>
        <v>1.0029999999999999</v>
      </c>
      <c r="R31" s="4">
        <f>VLOOKUP(O31,'High &amp; Low'!$E$1:$H$109,4,FALSE)</f>
        <v>55.691000000000003</v>
      </c>
    </row>
    <row r="32" spans="1:26" x14ac:dyDescent="0.25">
      <c r="A32" s="4">
        <v>93</v>
      </c>
      <c r="B32" s="4" t="s">
        <v>11</v>
      </c>
      <c r="C32" s="4">
        <v>0</v>
      </c>
      <c r="D32" s="4" t="s">
        <v>46</v>
      </c>
      <c r="E32" s="3" t="s">
        <v>70</v>
      </c>
      <c r="F32" s="3">
        <v>2</v>
      </c>
      <c r="G32" s="4">
        <f>VLOOKUP(E32,'High &amp; Low'!$E$1:$H$109,3,FALSE)</f>
        <v>0.85899999999999999</v>
      </c>
      <c r="H32" s="4">
        <f>VLOOKUP(E32,'High &amp; Low'!$E$1:$H$109,4,FALSE)</f>
        <v>58.494</v>
      </c>
      <c r="K32" s="2">
        <v>54</v>
      </c>
      <c r="L32" s="2" t="s">
        <v>7</v>
      </c>
      <c r="M32" s="2">
        <v>1</v>
      </c>
      <c r="N32" s="2" t="s">
        <v>83</v>
      </c>
      <c r="O32" s="1" t="s">
        <v>88</v>
      </c>
      <c r="P32" s="1">
        <v>3</v>
      </c>
      <c r="Q32" s="6">
        <f>VLOOKUP(O32,'High &amp; Low'!$E$1:$H$109,3,FALSE)</f>
        <v>0.89700000000000002</v>
      </c>
      <c r="R32" s="6">
        <f>VLOOKUP(O32,'High &amp; Low'!$E$1:$H$109,4,FALSE)</f>
        <v>63.531999999999996</v>
      </c>
    </row>
    <row r="33" spans="1:18" x14ac:dyDescent="0.25">
      <c r="A33" s="4">
        <v>90</v>
      </c>
      <c r="B33" s="4" t="s">
        <v>11</v>
      </c>
      <c r="C33" s="4">
        <v>0</v>
      </c>
      <c r="D33" s="4" t="s">
        <v>46</v>
      </c>
      <c r="E33" s="3" t="s">
        <v>68</v>
      </c>
      <c r="F33" s="3">
        <v>2</v>
      </c>
      <c r="G33" s="4">
        <f>VLOOKUP(E33,'High &amp; Low'!$E$1:$H$109,3,FALSE)</f>
        <v>0.877</v>
      </c>
      <c r="H33" s="4">
        <f>VLOOKUP(E33,'High &amp; Low'!$E$1:$H$109,4,FALSE)</f>
        <v>64.358999999999995</v>
      </c>
      <c r="K33" s="2">
        <v>49</v>
      </c>
      <c r="L33" s="2" t="s">
        <v>7</v>
      </c>
      <c r="M33" s="2">
        <v>1</v>
      </c>
      <c r="N33" s="2" t="s">
        <v>83</v>
      </c>
      <c r="O33" s="1" t="s">
        <v>106</v>
      </c>
      <c r="P33" s="1">
        <v>3</v>
      </c>
      <c r="Q33" s="6">
        <f>VLOOKUP(O33,'High &amp; Low'!$E$1:$H$109,3,FALSE)</f>
        <v>0.96799999999999997</v>
      </c>
      <c r="R33" s="6">
        <f>VLOOKUP(O33,'High &amp; Low'!$E$1:$H$109,4,FALSE)</f>
        <v>64.132999999999996</v>
      </c>
    </row>
    <row r="34" spans="1:18" x14ac:dyDescent="0.25">
      <c r="A34" s="4">
        <v>87</v>
      </c>
      <c r="B34" s="4" t="s">
        <v>11</v>
      </c>
      <c r="C34" s="4">
        <v>0</v>
      </c>
      <c r="D34" s="4" t="s">
        <v>46</v>
      </c>
      <c r="E34" s="3" t="s">
        <v>50</v>
      </c>
      <c r="F34" s="3">
        <v>2</v>
      </c>
      <c r="G34" s="4">
        <f>VLOOKUP(E34,'High &amp; Low'!$E$1:$H$109,3,FALSE)</f>
        <v>0.90400000000000003</v>
      </c>
      <c r="H34" s="4">
        <f>VLOOKUP(E34,'High &amp; Low'!$E$1:$H$109,4,FALSE)</f>
        <v>57.354999999999997</v>
      </c>
      <c r="K34" s="2">
        <v>52</v>
      </c>
      <c r="L34" s="2" t="s">
        <v>7</v>
      </c>
      <c r="M34" s="2">
        <v>1</v>
      </c>
      <c r="N34" s="2" t="s">
        <v>83</v>
      </c>
      <c r="O34" s="1" t="s">
        <v>101</v>
      </c>
      <c r="P34" s="1">
        <v>3</v>
      </c>
      <c r="Q34" s="6">
        <f>VLOOKUP(O34,'High &amp; Low'!$E$1:$H$109,3,FALSE)</f>
        <v>0.95799999999999996</v>
      </c>
      <c r="R34" s="6">
        <f>VLOOKUP(O34,'High &amp; Low'!$E$1:$H$109,4,FALSE)</f>
        <v>62.177999999999997</v>
      </c>
    </row>
    <row r="35" spans="1:18" x14ac:dyDescent="0.25">
      <c r="A35" s="4">
        <v>89</v>
      </c>
      <c r="B35" s="4" t="s">
        <v>11</v>
      </c>
      <c r="C35" s="4">
        <v>0</v>
      </c>
      <c r="D35" s="4" t="s">
        <v>46</v>
      </c>
      <c r="E35" s="3" t="s">
        <v>72</v>
      </c>
      <c r="F35" s="3">
        <v>2</v>
      </c>
      <c r="G35" s="4">
        <f>VLOOKUP(E35,'High &amp; Low'!$E$1:$H$109,3,FALSE)</f>
        <v>0.94199999999999995</v>
      </c>
      <c r="H35" s="4">
        <f>VLOOKUP(E35,'High &amp; Low'!$E$1:$H$109,4,FALSE)</f>
        <v>63.81</v>
      </c>
      <c r="K35" s="2">
        <v>59</v>
      </c>
      <c r="L35" s="2" t="s">
        <v>7</v>
      </c>
      <c r="M35" s="2">
        <v>1</v>
      </c>
      <c r="N35" s="2" t="s">
        <v>83</v>
      </c>
      <c r="O35" s="1" t="s">
        <v>109</v>
      </c>
      <c r="P35" s="1">
        <v>3</v>
      </c>
      <c r="Q35" s="6">
        <f>VLOOKUP(O35,'High &amp; Low'!$E$1:$H$109,3,FALSE)</f>
        <v>0.94199999999999995</v>
      </c>
      <c r="R35" s="6">
        <f>VLOOKUP(O35,'High &amp; Low'!$E$1:$H$109,4,FALSE)</f>
        <v>60.027999999999999</v>
      </c>
    </row>
    <row r="36" spans="1:18" x14ac:dyDescent="0.25">
      <c r="A36" s="4">
        <v>84</v>
      </c>
      <c r="B36" s="4" t="s">
        <v>11</v>
      </c>
      <c r="C36" s="4">
        <v>0</v>
      </c>
      <c r="D36" s="4" t="s">
        <v>46</v>
      </c>
      <c r="E36" s="3" t="s">
        <v>74</v>
      </c>
      <c r="F36" s="3">
        <v>2</v>
      </c>
      <c r="G36" s="4">
        <f>VLOOKUP(E36,'High &amp; Low'!$E$1:$H$109,3,FALSE)</f>
        <v>0.81799999999999995</v>
      </c>
      <c r="H36" s="4">
        <f>VLOOKUP(E36,'High &amp; Low'!$E$1:$H$109,4,FALSE)</f>
        <v>63.25</v>
      </c>
      <c r="K36" s="2">
        <v>67</v>
      </c>
      <c r="L36" s="2" t="s">
        <v>7</v>
      </c>
      <c r="M36" s="2">
        <v>1</v>
      </c>
      <c r="N36" s="2" t="s">
        <v>83</v>
      </c>
      <c r="O36" s="1" t="s">
        <v>116</v>
      </c>
      <c r="P36" s="1">
        <v>3</v>
      </c>
      <c r="Q36" s="6">
        <f>VLOOKUP(O36,'High &amp; Low'!$E$1:$H$109,3,FALSE)</f>
        <v>1.069</v>
      </c>
      <c r="R36" s="6">
        <f>VLOOKUP(O36,'High &amp; Low'!$E$1:$H$109,4,FALSE)</f>
        <v>58.283000000000001</v>
      </c>
    </row>
    <row r="37" spans="1:18" x14ac:dyDescent="0.25">
      <c r="A37" s="4">
        <v>95</v>
      </c>
      <c r="B37" s="4" t="s">
        <v>11</v>
      </c>
      <c r="C37" s="4">
        <v>0</v>
      </c>
      <c r="D37" s="4" t="s">
        <v>46</v>
      </c>
      <c r="E37" s="3" t="s">
        <v>48</v>
      </c>
      <c r="F37" s="3">
        <v>2</v>
      </c>
      <c r="G37" s="4">
        <f>VLOOKUP(E37,'High &amp; Low'!$E$1:$H$109,3,FALSE)</f>
        <v>1.0549999999999999</v>
      </c>
      <c r="H37" s="4">
        <f>VLOOKUP(E37,'High &amp; Low'!$E$1:$H$109,4,FALSE)</f>
        <v>56.921999999999997</v>
      </c>
      <c r="K37" s="2">
        <v>63</v>
      </c>
      <c r="L37" s="2" t="s">
        <v>7</v>
      </c>
      <c r="M37" s="2">
        <v>1</v>
      </c>
      <c r="N37" s="2" t="s">
        <v>83</v>
      </c>
      <c r="O37" s="1" t="s">
        <v>114</v>
      </c>
      <c r="P37" s="1">
        <v>3</v>
      </c>
      <c r="Q37" s="6">
        <f>VLOOKUP(O37,'High &amp; Low'!$E$1:$H$109,3,FALSE)</f>
        <v>1.0669999999999999</v>
      </c>
      <c r="R37" s="6">
        <f>VLOOKUP(O37,'High &amp; Low'!$E$1:$H$109,4,FALSE)</f>
        <v>59.137</v>
      </c>
    </row>
    <row r="38" spans="1:18" x14ac:dyDescent="0.25">
      <c r="A38" s="2">
        <v>37</v>
      </c>
      <c r="B38" s="2" t="s">
        <v>11</v>
      </c>
      <c r="C38" s="2">
        <v>1</v>
      </c>
      <c r="D38" s="2" t="s">
        <v>46</v>
      </c>
      <c r="E38" s="1" t="s">
        <v>56</v>
      </c>
      <c r="F38" s="1">
        <v>3</v>
      </c>
      <c r="G38" s="6">
        <f>VLOOKUP(E38,'High &amp; Low'!$E$1:$H$109,3,FALSE)</f>
        <v>0.92100000000000004</v>
      </c>
      <c r="H38" s="6">
        <f>VLOOKUP(E38,'High &amp; Low'!$E$1:$H$109,4,FALSE)</f>
        <v>61.935000000000002</v>
      </c>
      <c r="O38" s="1"/>
    </row>
    <row r="39" spans="1:18" x14ac:dyDescent="0.25">
      <c r="A39" s="2">
        <v>26</v>
      </c>
      <c r="B39" s="2" t="s">
        <v>11</v>
      </c>
      <c r="C39" s="2">
        <v>1</v>
      </c>
      <c r="D39" s="2" t="s">
        <v>46</v>
      </c>
      <c r="E39" s="1" t="s">
        <v>80</v>
      </c>
      <c r="F39" s="1">
        <v>3</v>
      </c>
      <c r="G39" s="6">
        <f>VLOOKUP(E39,'High &amp; Low'!$E$1:$H$109,3,FALSE)</f>
        <v>0.97399999999999998</v>
      </c>
      <c r="H39" s="6">
        <f>VLOOKUP(E39,'High &amp; Low'!$E$1:$H$109,4,FALSE)</f>
        <v>64.412999999999997</v>
      </c>
      <c r="O39" s="1"/>
    </row>
    <row r="40" spans="1:18" x14ac:dyDescent="0.25">
      <c r="A40" s="2">
        <v>33</v>
      </c>
      <c r="B40" s="2" t="s">
        <v>11</v>
      </c>
      <c r="C40" s="2">
        <v>1</v>
      </c>
      <c r="D40" s="2" t="s">
        <v>46</v>
      </c>
      <c r="E40" s="1" t="s">
        <v>63</v>
      </c>
      <c r="F40" s="1">
        <v>3</v>
      </c>
      <c r="G40" s="6">
        <f>VLOOKUP(E40,'High &amp; Low'!$E$1:$H$109,3,FALSE)</f>
        <v>0.97499999999999998</v>
      </c>
      <c r="H40" s="6">
        <f>VLOOKUP(E40,'High &amp; Low'!$E$1:$H$109,4,FALSE)</f>
        <v>59.798000000000002</v>
      </c>
      <c r="O40" s="1"/>
      <c r="P40" s="1"/>
    </row>
    <row r="41" spans="1:18" x14ac:dyDescent="0.25">
      <c r="A41" s="2">
        <v>31</v>
      </c>
      <c r="B41" s="2" t="s">
        <v>11</v>
      </c>
      <c r="C41" s="2">
        <v>1</v>
      </c>
      <c r="D41" s="2" t="s">
        <v>46</v>
      </c>
      <c r="E41" s="1" t="s">
        <v>75</v>
      </c>
      <c r="F41" s="1">
        <v>3</v>
      </c>
      <c r="G41" s="6">
        <f>VLOOKUP(E41,'High &amp; Low'!$E$1:$H$109,3,FALSE)</f>
        <v>0.996</v>
      </c>
      <c r="H41" s="6">
        <f>VLOOKUP(E41,'High &amp; Low'!$E$1:$H$109,4,FALSE)</f>
        <v>59.316000000000003</v>
      </c>
      <c r="O41" s="1"/>
      <c r="P41" s="1"/>
    </row>
    <row r="42" spans="1:18" x14ac:dyDescent="0.25">
      <c r="A42" s="2">
        <v>43</v>
      </c>
      <c r="B42" s="2" t="s">
        <v>11</v>
      </c>
      <c r="C42" s="2">
        <v>1</v>
      </c>
      <c r="D42" s="2" t="s">
        <v>46</v>
      </c>
      <c r="E42" s="1" t="s">
        <v>51</v>
      </c>
      <c r="F42" s="1">
        <v>3</v>
      </c>
      <c r="G42" s="6">
        <f>VLOOKUP(E42,'High &amp; Low'!$E$1:$H$109,3,FALSE)</f>
        <v>0.97099999999999997</v>
      </c>
      <c r="H42" s="6">
        <f>VLOOKUP(E42,'High &amp; Low'!$E$1:$H$109,4,FALSE)</f>
        <v>60.96</v>
      </c>
      <c r="I42" s="2"/>
      <c r="O42" s="1"/>
      <c r="P42" s="1"/>
    </row>
    <row r="43" spans="1:18" x14ac:dyDescent="0.25">
      <c r="A43" s="2">
        <v>41</v>
      </c>
      <c r="B43" s="2" t="s">
        <v>11</v>
      </c>
      <c r="C43" s="2">
        <v>1</v>
      </c>
      <c r="D43" s="2" t="s">
        <v>46</v>
      </c>
      <c r="E43" s="1" t="s">
        <v>52</v>
      </c>
      <c r="F43" s="1">
        <v>3</v>
      </c>
      <c r="G43" s="6">
        <f>VLOOKUP(E43,'High &amp; Low'!$E$1:$H$109,3,FALSE)</f>
        <v>1.026</v>
      </c>
      <c r="H43" s="6">
        <f>VLOOKUP(E43,'High &amp; Low'!$E$1:$H$109,4,FALSE)</f>
        <v>63.036999999999999</v>
      </c>
      <c r="I43" s="2"/>
      <c r="O43" s="1"/>
      <c r="P43" s="1"/>
    </row>
    <row r="44" spans="1:18" x14ac:dyDescent="0.25">
      <c r="A44" s="2">
        <v>86</v>
      </c>
      <c r="B44" s="2" t="s">
        <v>11</v>
      </c>
      <c r="C44" s="2">
        <v>0</v>
      </c>
      <c r="D44" s="2" t="s">
        <v>46</v>
      </c>
      <c r="E44" s="1" t="s">
        <v>49</v>
      </c>
      <c r="F44" s="1">
        <v>3</v>
      </c>
      <c r="G44" s="6">
        <f>VLOOKUP(E44,'High &amp; Low'!$E$1:$H$109,3,FALSE)</f>
        <v>0.879</v>
      </c>
      <c r="H44" s="6">
        <f>VLOOKUP(E44,'High &amp; Low'!$E$1:$H$109,4,FALSE)</f>
        <v>62.502000000000002</v>
      </c>
      <c r="O44" s="1"/>
      <c r="P44" s="1"/>
    </row>
    <row r="45" spans="1:18" x14ac:dyDescent="0.25">
      <c r="A45" s="2">
        <v>94</v>
      </c>
      <c r="B45" s="2" t="s">
        <v>11</v>
      </c>
      <c r="C45" s="2">
        <v>0</v>
      </c>
      <c r="D45" s="2" t="s">
        <v>46</v>
      </c>
      <c r="E45" s="1" t="s">
        <v>47</v>
      </c>
      <c r="F45" s="1">
        <v>3</v>
      </c>
      <c r="G45" s="6">
        <f>VLOOKUP(E45,'High &amp; Low'!$E$1:$H$109,3,FALSE)</f>
        <v>0.92300000000000004</v>
      </c>
      <c r="H45" s="6">
        <f>VLOOKUP(E45,'High &amp; Low'!$E$1:$H$109,4,FALSE)</f>
        <v>63.393999999999998</v>
      </c>
      <c r="O45" s="1"/>
      <c r="P45" s="1"/>
    </row>
    <row r="46" spans="1:18" x14ac:dyDescent="0.25">
      <c r="A46" s="2">
        <v>85</v>
      </c>
      <c r="B46" s="2" t="s">
        <v>11</v>
      </c>
      <c r="C46" s="2">
        <v>0</v>
      </c>
      <c r="D46" s="2" t="s">
        <v>46</v>
      </c>
      <c r="E46" s="1" t="s">
        <v>73</v>
      </c>
      <c r="F46" s="1">
        <v>3</v>
      </c>
      <c r="G46" s="6">
        <f>VLOOKUP(E46,'High &amp; Low'!$E$1:$H$109,3,FALSE)</f>
        <v>0.89100000000000001</v>
      </c>
      <c r="H46" s="6">
        <f>VLOOKUP(E46,'High &amp; Low'!$E$1:$H$109,4,FALSE)</f>
        <v>60.445</v>
      </c>
      <c r="O46" s="1"/>
      <c r="P46" s="1"/>
    </row>
    <row r="47" spans="1:18" x14ac:dyDescent="0.25">
      <c r="A47" s="2">
        <v>88</v>
      </c>
      <c r="B47" s="2" t="s">
        <v>11</v>
      </c>
      <c r="C47" s="2">
        <v>0</v>
      </c>
      <c r="D47" s="2" t="s">
        <v>46</v>
      </c>
      <c r="E47" s="1" t="s">
        <v>71</v>
      </c>
      <c r="F47" s="1">
        <v>3</v>
      </c>
      <c r="G47" s="6">
        <f>VLOOKUP(E47,'High &amp; Low'!$E$1:$H$109,3,FALSE)</f>
        <v>0.98299999999999998</v>
      </c>
      <c r="H47" s="6">
        <f>VLOOKUP(E47,'High &amp; Low'!$E$1:$H$109,4,FALSE)</f>
        <v>63.546999999999997</v>
      </c>
      <c r="O47" s="1"/>
      <c r="P47" s="1"/>
    </row>
    <row r="48" spans="1:18" x14ac:dyDescent="0.25">
      <c r="A48" s="2">
        <v>91</v>
      </c>
      <c r="B48" s="2" t="s">
        <v>11</v>
      </c>
      <c r="C48" s="2">
        <v>0</v>
      </c>
      <c r="D48" s="2" t="s">
        <v>46</v>
      </c>
      <c r="E48" s="1" t="s">
        <v>67</v>
      </c>
      <c r="F48" s="1">
        <v>3</v>
      </c>
      <c r="G48" s="6">
        <f>VLOOKUP(E48,'High &amp; Low'!$E$1:$H$109,3,FALSE)</f>
        <v>0.97099999999999997</v>
      </c>
      <c r="H48" s="6">
        <f>VLOOKUP(E48,'High &amp; Low'!$E$1:$H$109,4,FALSE)</f>
        <v>61.268000000000001</v>
      </c>
      <c r="O48" s="1"/>
      <c r="P48" s="1"/>
    </row>
    <row r="49" spans="1:18" x14ac:dyDescent="0.25">
      <c r="A49" s="2">
        <v>92</v>
      </c>
      <c r="B49" s="2" t="s">
        <v>11</v>
      </c>
      <c r="C49" s="2">
        <v>0</v>
      </c>
      <c r="D49" s="2" t="s">
        <v>46</v>
      </c>
      <c r="E49" s="1" t="s">
        <v>69</v>
      </c>
      <c r="F49" s="1">
        <v>3</v>
      </c>
      <c r="G49" s="6">
        <f>VLOOKUP(E49,'High &amp; Low'!$E$1:$H$109,3,FALSE)</f>
        <v>0.94399999999999995</v>
      </c>
      <c r="H49" s="6">
        <f>VLOOKUP(E49,'High &amp; Low'!$E$1:$H$109,4,FALSE)</f>
        <v>61.529000000000003</v>
      </c>
      <c r="O49" s="1"/>
      <c r="P49" s="1"/>
      <c r="Q49" s="11"/>
      <c r="R49" s="11"/>
    </row>
    <row r="50" spans="1:18" x14ac:dyDescent="0.25">
      <c r="A50" s="4">
        <v>58</v>
      </c>
      <c r="B50" s="4" t="s">
        <v>11</v>
      </c>
      <c r="C50" s="4">
        <v>1</v>
      </c>
      <c r="D50" s="4" t="s">
        <v>83</v>
      </c>
      <c r="E50" s="3" t="s">
        <v>104</v>
      </c>
      <c r="F50" s="3">
        <v>2</v>
      </c>
      <c r="G50" s="4">
        <f>VLOOKUP(E50,'High &amp; Low'!$E$1:$H$109,3,FALSE)</f>
        <v>0.85599999999999998</v>
      </c>
      <c r="H50" s="4">
        <f>VLOOKUP(E50,'High &amp; Low'!$E$1:$H$109,4,FALSE)</f>
        <v>58.536999999999999</v>
      </c>
      <c r="I50" s="12"/>
      <c r="O50" s="1"/>
      <c r="P50" s="1"/>
      <c r="Q50" s="11"/>
      <c r="R50" s="11"/>
    </row>
    <row r="51" spans="1:18" x14ac:dyDescent="0.25">
      <c r="A51" s="4">
        <v>55</v>
      </c>
      <c r="B51" s="4" t="s">
        <v>11</v>
      </c>
      <c r="C51" s="4">
        <v>1</v>
      </c>
      <c r="D51" s="4" t="s">
        <v>83</v>
      </c>
      <c r="E51" s="3" t="s">
        <v>110</v>
      </c>
      <c r="F51" s="3">
        <v>2</v>
      </c>
      <c r="G51" s="4">
        <f>VLOOKUP(E51,'High &amp; Low'!$E$1:$H$109,3,FALSE)</f>
        <v>0.97</v>
      </c>
      <c r="H51" s="4">
        <f>VLOOKUP(E51,'High &amp; Low'!$E$1:$H$109,4,FALSE)</f>
        <v>62.192</v>
      </c>
      <c r="I51" s="12"/>
      <c r="O51" s="1"/>
      <c r="P51" s="1"/>
      <c r="Q51" s="11"/>
      <c r="R51" s="11"/>
    </row>
    <row r="52" spans="1:18" x14ac:dyDescent="0.25">
      <c r="A52" s="4">
        <v>108</v>
      </c>
      <c r="B52" s="4" t="s">
        <v>11</v>
      </c>
      <c r="C52" s="4">
        <v>1</v>
      </c>
      <c r="D52" s="4" t="s">
        <v>83</v>
      </c>
      <c r="E52" s="3" t="s">
        <v>117</v>
      </c>
      <c r="F52" s="3">
        <v>2</v>
      </c>
      <c r="G52" s="4">
        <f>VLOOKUP(E52,'High &amp; Low'!$E$1:$H$109,3,FALSE)</f>
        <v>0.83899999999999997</v>
      </c>
      <c r="H52" s="4">
        <f>VLOOKUP(E52,'High &amp; Low'!$E$1:$H$109,4,FALSE)</f>
        <v>52.463000000000001</v>
      </c>
      <c r="I52" s="12"/>
      <c r="O52" s="1"/>
      <c r="P52" s="1"/>
      <c r="Q52" s="11"/>
      <c r="R52" s="11"/>
    </row>
    <row r="53" spans="1:18" x14ac:dyDescent="0.25">
      <c r="A53" s="4">
        <v>50</v>
      </c>
      <c r="B53" s="4" t="s">
        <v>11</v>
      </c>
      <c r="C53" s="4">
        <v>1</v>
      </c>
      <c r="D53" s="4" t="s">
        <v>83</v>
      </c>
      <c r="E53" s="3" t="s">
        <v>89</v>
      </c>
      <c r="F53" s="3">
        <v>2</v>
      </c>
      <c r="G53" s="4">
        <f>VLOOKUP(E53,'High &amp; Low'!$E$1:$H$109,3,FALSE)</f>
        <v>0.90400000000000003</v>
      </c>
      <c r="H53" s="4">
        <f>VLOOKUP(E53,'High &amp; Low'!$E$1:$H$109,4,FALSE)</f>
        <v>58.89</v>
      </c>
      <c r="I53" s="12"/>
      <c r="O53" s="1"/>
      <c r="P53" s="1"/>
      <c r="Q53" s="11"/>
      <c r="R53" s="11"/>
    </row>
    <row r="54" spans="1:18" x14ac:dyDescent="0.25">
      <c r="A54" s="4">
        <v>56</v>
      </c>
      <c r="B54" s="4" t="s">
        <v>11</v>
      </c>
      <c r="C54" s="4">
        <v>1</v>
      </c>
      <c r="D54" s="4" t="s">
        <v>83</v>
      </c>
      <c r="E54" s="3" t="s">
        <v>115</v>
      </c>
      <c r="F54" s="3">
        <v>2</v>
      </c>
      <c r="G54" s="4">
        <f>VLOOKUP(E54,'High &amp; Low'!$E$1:$H$109,3,FALSE)</f>
        <v>0.76300000000000001</v>
      </c>
      <c r="H54" s="4">
        <f>VLOOKUP(E54,'High &amp; Low'!$E$1:$H$109,4,FALSE)</f>
        <v>58.676000000000002</v>
      </c>
      <c r="I54" s="12"/>
      <c r="O54" s="1"/>
      <c r="P54" s="1"/>
      <c r="Q54" s="11"/>
      <c r="R54" s="11"/>
    </row>
    <row r="55" spans="1:18" x14ac:dyDescent="0.25">
      <c r="A55" s="4">
        <v>71</v>
      </c>
      <c r="B55" s="4" t="s">
        <v>11</v>
      </c>
      <c r="C55" s="4">
        <v>1</v>
      </c>
      <c r="D55" s="4" t="s">
        <v>83</v>
      </c>
      <c r="E55" s="3" t="s">
        <v>119</v>
      </c>
      <c r="F55" s="3">
        <v>2</v>
      </c>
      <c r="G55" s="4">
        <f>VLOOKUP(E55,'High &amp; Low'!$E$1:$H$109,3,FALSE)</f>
        <v>0.95299999999999996</v>
      </c>
      <c r="H55" s="4">
        <f>VLOOKUP(E55,'High &amp; Low'!$E$1:$H$109,4,FALSE)</f>
        <v>62.999000000000002</v>
      </c>
      <c r="I55" s="12"/>
      <c r="O55" s="1"/>
      <c r="P55" s="1"/>
    </row>
    <row r="56" spans="1:18" x14ac:dyDescent="0.25">
      <c r="A56" s="4">
        <v>98</v>
      </c>
      <c r="B56" s="4" t="s">
        <v>11</v>
      </c>
      <c r="C56" s="4">
        <v>0</v>
      </c>
      <c r="D56" s="4" t="s">
        <v>83</v>
      </c>
      <c r="E56" s="3" t="s">
        <v>85</v>
      </c>
      <c r="F56" s="3">
        <v>2</v>
      </c>
      <c r="G56" s="4">
        <f>VLOOKUP(E56,'High &amp; Low'!$E$1:$H$109,3,FALSE)</f>
        <v>0.86099999999999999</v>
      </c>
      <c r="H56" s="4">
        <f>VLOOKUP(E56,'High &amp; Low'!$E$1:$H$109,4,FALSE)</f>
        <v>56.558999999999997</v>
      </c>
      <c r="I56" s="12"/>
      <c r="O56" s="1"/>
      <c r="P56" s="1"/>
    </row>
    <row r="57" spans="1:18" x14ac:dyDescent="0.25">
      <c r="A57" s="4">
        <v>102</v>
      </c>
      <c r="B57" s="4" t="s">
        <v>11</v>
      </c>
      <c r="C57" s="4">
        <v>0</v>
      </c>
      <c r="D57" s="4" t="s">
        <v>83</v>
      </c>
      <c r="E57" s="3" t="s">
        <v>97</v>
      </c>
      <c r="F57" s="3">
        <v>2</v>
      </c>
      <c r="G57" s="4">
        <f>VLOOKUP(E57,'High &amp; Low'!$E$1:$H$109,3,FALSE)</f>
        <v>0.96199999999999997</v>
      </c>
      <c r="H57" s="4">
        <f>VLOOKUP(E57,'High &amp; Low'!$E$1:$H$109,4,FALSE)</f>
        <v>57.228999999999999</v>
      </c>
      <c r="I57" s="12"/>
      <c r="O57" s="1"/>
      <c r="P57" s="1"/>
      <c r="Q57" s="11"/>
      <c r="R57" s="11"/>
    </row>
    <row r="58" spans="1:18" x14ac:dyDescent="0.25">
      <c r="A58" s="4">
        <v>106</v>
      </c>
      <c r="B58" s="4" t="s">
        <v>11</v>
      </c>
      <c r="C58" s="4">
        <v>0</v>
      </c>
      <c r="D58" s="4" t="s">
        <v>83</v>
      </c>
      <c r="E58" s="4" t="s">
        <v>92</v>
      </c>
      <c r="F58" s="3">
        <v>2</v>
      </c>
      <c r="G58" s="4">
        <f>VLOOKUP(E58,'High &amp; Low'!$E$1:$H$109,3,FALSE)</f>
        <v>0.82799999999999996</v>
      </c>
      <c r="H58" s="4">
        <f>VLOOKUP(E58,'High &amp; Low'!$E$1:$H$109,4,FALSE)</f>
        <v>60.070999999999998</v>
      </c>
      <c r="I58" s="12"/>
      <c r="O58" s="1"/>
      <c r="P58" s="1"/>
      <c r="Q58" s="11"/>
      <c r="R58" s="11"/>
    </row>
    <row r="59" spans="1:18" x14ac:dyDescent="0.25">
      <c r="A59" s="4">
        <v>96</v>
      </c>
      <c r="B59" s="4" t="s">
        <v>11</v>
      </c>
      <c r="C59" s="4">
        <v>0</v>
      </c>
      <c r="D59" s="4" t="s">
        <v>83</v>
      </c>
      <c r="E59" s="3" t="s">
        <v>90</v>
      </c>
      <c r="F59" s="3">
        <v>2</v>
      </c>
      <c r="G59" s="4">
        <f>VLOOKUP(E59,'High &amp; Low'!$E$1:$H$109,3,FALSE)</f>
        <v>0.94899999999999995</v>
      </c>
      <c r="H59" s="4">
        <f>VLOOKUP(E59,'High &amp; Low'!$E$1:$H$109,4,FALSE)</f>
        <v>63.326999999999998</v>
      </c>
      <c r="I59" s="12"/>
      <c r="O59" s="1"/>
      <c r="P59" s="1"/>
      <c r="Q59" s="11"/>
      <c r="R59" s="11"/>
    </row>
    <row r="60" spans="1:18" x14ac:dyDescent="0.25">
      <c r="A60" s="4">
        <v>99</v>
      </c>
      <c r="B60" s="4" t="s">
        <v>11</v>
      </c>
      <c r="C60" s="4">
        <v>0</v>
      </c>
      <c r="D60" s="4" t="s">
        <v>83</v>
      </c>
      <c r="E60" s="3" t="s">
        <v>93</v>
      </c>
      <c r="F60" s="3">
        <v>2</v>
      </c>
      <c r="G60" s="4">
        <f>VLOOKUP(E60,'High &amp; Low'!$E$1:$H$109,3,FALSE)</f>
        <v>0.80200000000000005</v>
      </c>
      <c r="H60" s="4">
        <f>VLOOKUP(E60,'High &amp; Low'!$E$1:$H$109,4,FALSE)</f>
        <v>58.572000000000003</v>
      </c>
      <c r="I60" s="12"/>
      <c r="O60" s="1"/>
      <c r="P60" s="1"/>
      <c r="Q60" s="11"/>
      <c r="R60" s="11"/>
    </row>
    <row r="61" spans="1:18" x14ac:dyDescent="0.25">
      <c r="A61" s="4">
        <v>104</v>
      </c>
      <c r="B61" s="4" t="s">
        <v>11</v>
      </c>
      <c r="C61" s="4">
        <v>0</v>
      </c>
      <c r="D61" s="4" t="s">
        <v>83</v>
      </c>
      <c r="E61" s="3" t="s">
        <v>95</v>
      </c>
      <c r="F61" s="3">
        <v>2</v>
      </c>
      <c r="G61" s="4">
        <f>VLOOKUP(E61,'High &amp; Low'!$E$1:$H$109,3,FALSE)</f>
        <v>0.79100000000000004</v>
      </c>
      <c r="H61" s="4">
        <f>VLOOKUP(E61,'High &amp; Low'!$E$1:$H$109,4,FALSE)</f>
        <v>63.186999999999998</v>
      </c>
      <c r="I61" s="12"/>
    </row>
    <row r="62" spans="1:18" x14ac:dyDescent="0.25">
      <c r="A62" s="2">
        <v>62</v>
      </c>
      <c r="B62" s="2" t="s">
        <v>11</v>
      </c>
      <c r="C62" s="2">
        <v>1</v>
      </c>
      <c r="D62" s="2" t="s">
        <v>83</v>
      </c>
      <c r="E62" s="1" t="s">
        <v>99</v>
      </c>
      <c r="F62" s="1">
        <v>3</v>
      </c>
      <c r="G62" s="6">
        <f>VLOOKUP(E62,'High &amp; Low'!$E$1:$H$109,3,FALSE)</f>
        <v>0.9</v>
      </c>
      <c r="H62" s="6">
        <f>VLOOKUP(E62,'High &amp; Low'!$E$1:$H$109,4,FALSE)</f>
        <v>60.174999999999997</v>
      </c>
      <c r="I62" s="12"/>
    </row>
    <row r="63" spans="1:18" x14ac:dyDescent="0.25">
      <c r="A63" s="2">
        <v>69</v>
      </c>
      <c r="B63" s="2" t="s">
        <v>11</v>
      </c>
      <c r="C63" s="2">
        <v>1</v>
      </c>
      <c r="D63" s="2" t="s">
        <v>83</v>
      </c>
      <c r="E63" s="1" t="s">
        <v>111</v>
      </c>
      <c r="F63" s="1">
        <v>3</v>
      </c>
      <c r="G63" s="6">
        <f>VLOOKUP(E63,'High &amp; Low'!$E$1:$H$109,3,FALSE)</f>
        <v>0.99299999999999999</v>
      </c>
      <c r="H63" s="6">
        <f>VLOOKUP(E63,'High &amp; Low'!$E$1:$H$109,4,FALSE)</f>
        <v>60.332000000000001</v>
      </c>
      <c r="I63" s="12"/>
    </row>
    <row r="64" spans="1:18" x14ac:dyDescent="0.25">
      <c r="A64" s="2">
        <v>65</v>
      </c>
      <c r="B64" s="2" t="s">
        <v>11</v>
      </c>
      <c r="C64" s="2">
        <v>1</v>
      </c>
      <c r="D64" s="2" t="s">
        <v>83</v>
      </c>
      <c r="E64" s="1" t="s">
        <v>112</v>
      </c>
      <c r="F64" s="1">
        <v>3</v>
      </c>
      <c r="G64" s="6">
        <f>VLOOKUP(E64,'High &amp; Low'!$E$1:$H$109,3,FALSE)</f>
        <v>1.0089999999999999</v>
      </c>
      <c r="H64" s="6">
        <f>VLOOKUP(E64,'High &amp; Low'!$E$1:$H$109,4,FALSE)</f>
        <v>61.154000000000003</v>
      </c>
      <c r="I64" s="12"/>
    </row>
    <row r="65" spans="1:9" x14ac:dyDescent="0.25">
      <c r="A65" s="2">
        <v>66</v>
      </c>
      <c r="B65" s="2" t="s">
        <v>11</v>
      </c>
      <c r="C65" s="2">
        <v>1</v>
      </c>
      <c r="D65" s="2" t="s">
        <v>83</v>
      </c>
      <c r="E65" s="1" t="s">
        <v>100</v>
      </c>
      <c r="F65" s="1">
        <v>3</v>
      </c>
      <c r="G65" s="6">
        <f>VLOOKUP(E65,'High &amp; Low'!$E$1:$H$109,3,FALSE)</f>
        <v>0.93300000000000005</v>
      </c>
      <c r="H65" s="6">
        <f>VLOOKUP(E65,'High &amp; Low'!$E$1:$H$109,4,FALSE)</f>
        <v>55.103999999999999</v>
      </c>
      <c r="I65" s="12"/>
    </row>
    <row r="66" spans="1:9" x14ac:dyDescent="0.25">
      <c r="A66" s="2">
        <v>60</v>
      </c>
      <c r="B66" s="2" t="s">
        <v>11</v>
      </c>
      <c r="C66" s="2">
        <v>1</v>
      </c>
      <c r="D66" s="2" t="s">
        <v>83</v>
      </c>
      <c r="E66" s="1" t="s">
        <v>87</v>
      </c>
      <c r="F66" s="1">
        <v>3</v>
      </c>
      <c r="G66" s="6">
        <f>VLOOKUP(E66,'High &amp; Low'!$E$1:$H$109,3,FALSE)</f>
        <v>0.92100000000000004</v>
      </c>
      <c r="H66" s="6">
        <f>VLOOKUP(E66,'High &amp; Low'!$E$1:$H$109,4,FALSE)</f>
        <v>63.959000000000003</v>
      </c>
      <c r="I66" s="12"/>
    </row>
    <row r="67" spans="1:9" x14ac:dyDescent="0.25">
      <c r="A67" s="2">
        <v>53</v>
      </c>
      <c r="B67" s="2" t="s">
        <v>11</v>
      </c>
      <c r="C67" s="2">
        <v>1</v>
      </c>
      <c r="D67" s="2" t="s">
        <v>83</v>
      </c>
      <c r="E67" s="1" t="s">
        <v>107</v>
      </c>
      <c r="F67" s="1">
        <v>3</v>
      </c>
      <c r="G67" s="6">
        <f>VLOOKUP(E67,'High &amp; Low'!$E$1:$H$109,3,FALSE)</f>
        <v>0.92900000000000005</v>
      </c>
      <c r="H67" s="6">
        <f>VLOOKUP(E67,'High &amp; Low'!$E$1:$H$109,4,FALSE)</f>
        <v>64.311999999999998</v>
      </c>
      <c r="I67" s="12"/>
    </row>
    <row r="68" spans="1:9" x14ac:dyDescent="0.25">
      <c r="A68" s="2">
        <v>103</v>
      </c>
      <c r="B68" s="2" t="s">
        <v>11</v>
      </c>
      <c r="C68" s="2">
        <v>0</v>
      </c>
      <c r="D68" s="2" t="s">
        <v>83</v>
      </c>
      <c r="E68" s="1" t="s">
        <v>91</v>
      </c>
      <c r="F68" s="1">
        <v>3</v>
      </c>
      <c r="G68" s="6">
        <f>VLOOKUP(E68,'High &amp; Low'!$E$1:$H$109,3,FALSE)</f>
        <v>1.0209999999999999</v>
      </c>
      <c r="H68" s="6">
        <f>VLOOKUP(E68,'High &amp; Low'!$E$1:$H$109,4,FALSE)</f>
        <v>63.206000000000003</v>
      </c>
    </row>
    <row r="69" spans="1:9" x14ac:dyDescent="0.25">
      <c r="A69" s="2">
        <v>101</v>
      </c>
      <c r="B69" s="2" t="s">
        <v>11</v>
      </c>
      <c r="C69" s="2">
        <v>0</v>
      </c>
      <c r="D69" s="2" t="s">
        <v>83</v>
      </c>
      <c r="E69" s="1" t="s">
        <v>84</v>
      </c>
      <c r="F69" s="1">
        <v>3</v>
      </c>
      <c r="G69" s="6">
        <f>VLOOKUP(E69,'High &amp; Low'!$E$1:$H$109,3,FALSE)</f>
        <v>0.88600000000000001</v>
      </c>
      <c r="H69" s="6">
        <f>VLOOKUP(E69,'High &amp; Low'!$E$1:$H$109,4,FALSE)</f>
        <v>61.822000000000003</v>
      </c>
    </row>
    <row r="70" spans="1:9" x14ac:dyDescent="0.25">
      <c r="A70" s="2">
        <v>105</v>
      </c>
      <c r="B70" s="2" t="s">
        <v>11</v>
      </c>
      <c r="C70" s="2">
        <v>0</v>
      </c>
      <c r="D70" s="2" t="s">
        <v>83</v>
      </c>
      <c r="E70" s="1" t="s">
        <v>105</v>
      </c>
      <c r="F70" s="1">
        <v>3</v>
      </c>
      <c r="G70" s="6">
        <f>VLOOKUP(E70,'High &amp; Low'!$E$1:$H$109,3,FALSE)</f>
        <v>1.0269999999999999</v>
      </c>
      <c r="H70" s="6">
        <f>VLOOKUP(E70,'High &amp; Low'!$E$1:$H$109,4,FALSE)</f>
        <v>63.320999999999998</v>
      </c>
      <c r="I70" s="12"/>
    </row>
    <row r="71" spans="1:9" x14ac:dyDescent="0.25">
      <c r="A71" s="2">
        <v>97</v>
      </c>
      <c r="B71" s="2" t="s">
        <v>11</v>
      </c>
      <c r="C71" s="2">
        <v>0</v>
      </c>
      <c r="D71" s="2" t="s">
        <v>83</v>
      </c>
      <c r="E71" s="1" t="s">
        <v>103</v>
      </c>
      <c r="F71" s="1">
        <v>3</v>
      </c>
      <c r="G71" s="6">
        <f>VLOOKUP(E71,'High &amp; Low'!$E$1:$H$109,3,FALSE)</f>
        <v>1.1259999999999999</v>
      </c>
      <c r="H71" s="6">
        <f>VLOOKUP(E71,'High &amp; Low'!$E$1:$H$109,4,FALSE)</f>
        <v>59.972999999999999</v>
      </c>
      <c r="I71" s="12"/>
    </row>
    <row r="72" spans="1:9" x14ac:dyDescent="0.25">
      <c r="A72" s="2">
        <v>107</v>
      </c>
      <c r="B72" s="2" t="s">
        <v>11</v>
      </c>
      <c r="C72" s="2">
        <v>0</v>
      </c>
      <c r="D72" s="2" t="s">
        <v>83</v>
      </c>
      <c r="E72" s="1" t="s">
        <v>94</v>
      </c>
      <c r="F72" s="1">
        <v>3</v>
      </c>
      <c r="G72" s="6">
        <f>VLOOKUP(E72,'High &amp; Low'!$E$1:$H$109,3,FALSE)</f>
        <v>0.94499999999999995</v>
      </c>
      <c r="H72" s="6">
        <f>VLOOKUP(E72,'High &amp; Low'!$E$1:$H$109,4,FALSE)</f>
        <v>64.012</v>
      </c>
      <c r="I72" s="12"/>
    </row>
    <row r="73" spans="1:9" x14ac:dyDescent="0.25">
      <c r="A73" s="2">
        <v>100</v>
      </c>
      <c r="B73" s="2" t="s">
        <v>11</v>
      </c>
      <c r="C73" s="2">
        <v>0</v>
      </c>
      <c r="D73" s="2" t="s">
        <v>83</v>
      </c>
      <c r="E73" s="1" t="s">
        <v>96</v>
      </c>
      <c r="F73" s="1">
        <v>3</v>
      </c>
      <c r="G73" s="6">
        <f>VLOOKUP(E73,'High &amp; Low'!$E$1:$H$109,3,FALSE)</f>
        <v>0.97099999999999997</v>
      </c>
      <c r="H73" s="6">
        <f>VLOOKUP(E73,'High &amp; Low'!$E$1:$H$109,4,FALSE)</f>
        <v>61.762999999999998</v>
      </c>
      <c r="I73" s="12"/>
    </row>
  </sheetData>
  <sortState ref="A2:H73">
    <sortCondition ref="D2:D73"/>
    <sortCondition ref="F2:F73"/>
    <sortCondition descending="1" ref="C2:C73"/>
  </sortState>
  <mergeCells count="12">
    <mergeCell ref="T1:Z1"/>
    <mergeCell ref="T15:Z15"/>
    <mergeCell ref="U16:V16"/>
    <mergeCell ref="Y16:Z16"/>
    <mergeCell ref="U2:V2"/>
    <mergeCell ref="Y2:Z2"/>
    <mergeCell ref="U9:V9"/>
    <mergeCell ref="Y9:Z9"/>
    <mergeCell ref="T8:Z8"/>
    <mergeCell ref="W2:X2"/>
    <mergeCell ref="W9:X9"/>
    <mergeCell ref="W16:X16"/>
  </mergeCells>
  <conditionalFormatting sqref="U11:V13 Y11:Z13">
    <cfRule type="cellIs" dxfId="134" priority="26" operator="lessThan">
      <formula>0.05</formula>
    </cfRule>
    <cfRule type="cellIs" dxfId="133" priority="27" operator="lessThan">
      <formula>0.1</formula>
    </cfRule>
  </conditionalFormatting>
  <conditionalFormatting sqref="U4:V6 Y4:Z6">
    <cfRule type="cellIs" dxfId="132" priority="24" operator="lessThan">
      <formula>0.05</formula>
    </cfRule>
    <cfRule type="cellIs" dxfId="131" priority="25" operator="lessThan">
      <formula>0.1</formula>
    </cfRule>
  </conditionalFormatting>
  <conditionalFormatting sqref="U18:Z23">
    <cfRule type="cellIs" dxfId="130" priority="22" operator="lessThan">
      <formula>0.05</formula>
    </cfRule>
    <cfRule type="cellIs" dxfId="129" priority="23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- Durations</vt:lpstr>
      <vt:lpstr>High &amp; Low</vt:lpstr>
      <vt:lpstr>Trained &amp; Untrained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Yamasaki, Brianna</dc:creator>
  <cp:lastModifiedBy>Yamasaki, Brianna</cp:lastModifiedBy>
  <dcterms:created xsi:type="dcterms:W3CDTF">2018-10-05T18:00:12Z</dcterms:created>
  <dcterms:modified xsi:type="dcterms:W3CDTF">2019-03-20T15:35:38Z</dcterms:modified>
</cp:coreProperties>
</file>