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GitHub\solar-energy-management-\BWSC2019-EneMane\PM\"/>
    </mc:Choice>
  </mc:AlternateContent>
  <xr:revisionPtr revIDLastSave="0" documentId="13_ncr:1_{ED242011-4DB0-4EBE-B64C-6D3419831BA3}" xr6:coauthVersionLast="44" xr6:coauthVersionMax="44" xr10:uidLastSave="{00000000-0000-0000-0000-000000000000}"/>
  <bookViews>
    <workbookView xWindow="-110" yWindow="-110" windowWidth="19420" windowHeight="10420" xr2:uid="{48F4E5B9-CD80-4D92-94B2-C6C662884FF4}"/>
  </bookViews>
  <sheets>
    <sheet name="PM_１" sheetId="1" r:id="rId1"/>
    <sheet name="PM_2" sheetId="3" r:id="rId2"/>
    <sheet name="PM_Day3" sheetId="4" r:id="rId3"/>
    <sheet name="PM_Day4" sheetId="5" r:id="rId4"/>
    <sheet name="PM_Day5" sheetId="6" r:id="rId5"/>
    <sheet name="PM_Day6" sheetId="7" r:id="rId6"/>
    <sheet name="損失曲線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21" i="1"/>
  <c r="G22" i="1"/>
  <c r="G20" i="1"/>
  <c r="G19" i="1"/>
  <c r="G18" i="1"/>
  <c r="F18" i="1"/>
  <c r="D19" i="7" l="1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8" i="7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69" i="4"/>
  <c r="D70" i="4"/>
  <c r="D71" i="4"/>
  <c r="D72" i="4"/>
  <c r="D57" i="4"/>
  <c r="D58" i="4"/>
  <c r="D59" i="4"/>
  <c r="D60" i="4"/>
  <c r="D61" i="4"/>
  <c r="D62" i="4"/>
  <c r="D63" i="4"/>
  <c r="D64" i="4"/>
  <c r="D65" i="4"/>
  <c r="D66" i="4"/>
  <c r="D67" i="4"/>
  <c r="D68" i="4"/>
  <c r="D56" i="4"/>
  <c r="D46" i="4"/>
  <c r="D47" i="4"/>
  <c r="D48" i="4"/>
  <c r="D49" i="4"/>
  <c r="D50" i="4"/>
  <c r="D51" i="4"/>
  <c r="D52" i="4"/>
  <c r="D53" i="4"/>
  <c r="D54" i="4"/>
  <c r="D55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18" i="4"/>
  <c r="B2" i="2" l="1"/>
  <c r="D33" i="3" l="1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32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8" i="3"/>
  <c r="F44" i="1" l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22" i="1"/>
  <c r="E26" i="1"/>
  <c r="E27" i="1"/>
  <c r="E28" i="1"/>
  <c r="E29" i="1"/>
  <c r="E30" i="1"/>
  <c r="E34" i="1"/>
  <c r="E35" i="1"/>
  <c r="E36" i="1"/>
  <c r="E37" i="1"/>
  <c r="E38" i="1"/>
  <c r="E42" i="1"/>
  <c r="E72" i="1"/>
  <c r="E73" i="1"/>
  <c r="E74" i="1"/>
  <c r="E75" i="1"/>
  <c r="E76" i="1"/>
  <c r="E77" i="1"/>
  <c r="E78" i="1"/>
  <c r="E18" i="1"/>
  <c r="E7" i="1"/>
  <c r="E8" i="1"/>
  <c r="E9" i="1"/>
  <c r="E10" i="1"/>
  <c r="E11" i="1"/>
  <c r="E12" i="1"/>
  <c r="E13" i="1"/>
  <c r="E14" i="1"/>
  <c r="E15" i="1"/>
  <c r="E16" i="1"/>
  <c r="E17" i="1"/>
  <c r="E6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43" i="1"/>
  <c r="E43" i="1" s="1"/>
  <c r="D22" i="1"/>
  <c r="D23" i="1"/>
  <c r="E23" i="1" s="1"/>
  <c r="D24" i="1"/>
  <c r="E24" i="1" s="1"/>
  <c r="D25" i="1"/>
  <c r="E25" i="1" s="1"/>
  <c r="D26" i="1"/>
  <c r="D27" i="1"/>
  <c r="D28" i="1"/>
  <c r="D29" i="1"/>
  <c r="D30" i="1"/>
  <c r="D31" i="1"/>
  <c r="E31" i="1" s="1"/>
  <c r="D32" i="1"/>
  <c r="E32" i="1" s="1"/>
  <c r="D33" i="1"/>
  <c r="E33" i="1" s="1"/>
  <c r="D34" i="1"/>
  <c r="D35" i="1"/>
  <c r="D36" i="1"/>
  <c r="D37" i="1"/>
  <c r="D38" i="1"/>
  <c r="D39" i="1"/>
  <c r="E39" i="1" s="1"/>
  <c r="D40" i="1"/>
  <c r="E40" i="1" s="1"/>
  <c r="D41" i="1"/>
  <c r="E41" i="1" s="1"/>
  <c r="D42" i="1"/>
  <c r="D19" i="1"/>
  <c r="E19" i="1" s="1"/>
  <c r="D20" i="1"/>
  <c r="E20" i="1" s="1"/>
  <c r="D21" i="1"/>
  <c r="E21" i="1" s="1"/>
  <c r="D18" i="1"/>
  <c r="AA4" i="2"/>
  <c r="B102" i="2" l="1"/>
  <c r="B98" i="2"/>
  <c r="B95" i="2"/>
  <c r="B94" i="2"/>
  <c r="B90" i="2"/>
  <c r="B87" i="2"/>
  <c r="B86" i="2"/>
  <c r="B82" i="2"/>
  <c r="B79" i="2"/>
  <c r="B78" i="2"/>
  <c r="B74" i="2"/>
  <c r="B71" i="2"/>
  <c r="B70" i="2"/>
  <c r="B66" i="2"/>
  <c r="B63" i="2"/>
  <c r="B62" i="2"/>
  <c r="B58" i="2"/>
  <c r="B55" i="2"/>
  <c r="B54" i="2"/>
  <c r="B50" i="2"/>
  <c r="B47" i="2"/>
  <c r="B46" i="2"/>
  <c r="B42" i="2"/>
  <c r="B39" i="2"/>
  <c r="B38" i="2"/>
  <c r="B34" i="2"/>
  <c r="B31" i="2"/>
  <c r="B30" i="2"/>
  <c r="B26" i="2"/>
  <c r="B23" i="2"/>
  <c r="B22" i="2"/>
  <c r="B18" i="2"/>
  <c r="B15" i="2"/>
  <c r="B14" i="2"/>
  <c r="B10" i="2"/>
  <c r="B7" i="2"/>
  <c r="B6" i="2"/>
  <c r="W5" i="2"/>
  <c r="B101" i="2"/>
  <c r="B4" i="2"/>
  <c r="B8" i="2" l="1"/>
  <c r="B16" i="2"/>
  <c r="B24" i="2"/>
  <c r="B32" i="2"/>
  <c r="B40" i="2"/>
  <c r="B48" i="2"/>
  <c r="B56" i="2"/>
  <c r="B64" i="2"/>
  <c r="B72" i="2"/>
  <c r="B80" i="2"/>
  <c r="B88" i="2"/>
  <c r="B96" i="2"/>
  <c r="B3" i="2"/>
  <c r="B9" i="2"/>
  <c r="B17" i="2"/>
  <c r="B25" i="2"/>
  <c r="B33" i="2"/>
  <c r="B41" i="2"/>
  <c r="B49" i="2"/>
  <c r="B57" i="2"/>
  <c r="B65" i="2"/>
  <c r="B73" i="2"/>
  <c r="B81" i="2"/>
  <c r="B89" i="2"/>
  <c r="B97" i="2"/>
  <c r="B51" i="2"/>
  <c r="B11" i="2"/>
  <c r="B19" i="2"/>
  <c r="B27" i="2"/>
  <c r="B35" i="2"/>
  <c r="B43" i="2"/>
  <c r="B59" i="2"/>
  <c r="B67" i="2"/>
  <c r="B75" i="2"/>
  <c r="B83" i="2"/>
  <c r="B91" i="2"/>
  <c r="B99" i="2"/>
  <c r="B5" i="2"/>
  <c r="B12" i="2"/>
  <c r="B20" i="2"/>
  <c r="B28" i="2"/>
  <c r="B36" i="2"/>
  <c r="B44" i="2"/>
  <c r="B52" i="2"/>
  <c r="B60" i="2"/>
  <c r="B68" i="2"/>
  <c r="B76" i="2"/>
  <c r="B84" i="2"/>
  <c r="B92" i="2"/>
  <c r="B100" i="2"/>
  <c r="B13" i="2"/>
  <c r="B21" i="2"/>
  <c r="B29" i="2"/>
  <c r="B37" i="2"/>
  <c r="B45" i="2"/>
  <c r="B53" i="2"/>
  <c r="B61" i="2"/>
  <c r="B69" i="2"/>
  <c r="B77" i="2"/>
  <c r="B85" i="2"/>
  <c r="B93" i="2"/>
</calcChain>
</file>

<file path=xl/sharedStrings.xml><?xml version="1.0" encoding="utf-8"?>
<sst xmlns="http://schemas.openxmlformats.org/spreadsheetml/2006/main" count="132" uniqueCount="66">
  <si>
    <t>Trip</t>
    <phoneticPr fontId="2"/>
  </si>
  <si>
    <t>n</t>
    <phoneticPr fontId="2"/>
  </si>
  <si>
    <t>Count</t>
    <phoneticPr fontId="2"/>
  </si>
  <si>
    <t>Time</t>
    <phoneticPr fontId="2"/>
  </si>
  <si>
    <t>速度</t>
    <rPh sb="0" eb="2">
      <t>ソクド</t>
    </rPh>
    <phoneticPr fontId="3"/>
  </si>
  <si>
    <t>平均M[W]@栃木</t>
    <rPh sb="0" eb="2">
      <t>ヘイキン</t>
    </rPh>
    <rPh sb="7" eb="9">
      <t>トチギ</t>
    </rPh>
    <phoneticPr fontId="3"/>
  </si>
  <si>
    <t>Horizon Z</t>
    <phoneticPr fontId="3"/>
  </si>
  <si>
    <t>備考</t>
    <rPh sb="0" eb="2">
      <t>ビコウ</t>
    </rPh>
    <phoneticPr fontId="3"/>
  </si>
  <si>
    <t>Horizon 17</t>
    <phoneticPr fontId="3"/>
  </si>
  <si>
    <t>TIGA</t>
    <phoneticPr fontId="3"/>
  </si>
  <si>
    <t>Horizon Ace</t>
    <phoneticPr fontId="3"/>
  </si>
  <si>
    <t>空気密度</t>
    <rPh sb="0" eb="4">
      <t>クウキ</t>
    </rPh>
    <phoneticPr fontId="2"/>
  </si>
  <si>
    <t>30℃程度</t>
    <rPh sb="3" eb="5">
      <t>テイド</t>
    </rPh>
    <phoneticPr fontId="3"/>
  </si>
  <si>
    <t>CdA</t>
    <phoneticPr fontId="2"/>
  </si>
  <si>
    <t>解析値</t>
    <rPh sb="0" eb="3">
      <t>カイセキチ</t>
    </rPh>
    <phoneticPr fontId="3"/>
  </si>
  <si>
    <t>RRC</t>
    <phoneticPr fontId="2"/>
  </si>
  <si>
    <t>測定値</t>
    <rPh sb="0" eb="3">
      <t>ソクテイチ</t>
    </rPh>
    <phoneticPr fontId="3"/>
  </si>
  <si>
    <t>車重</t>
    <rPh sb="0" eb="2">
      <t>シャジュウ</t>
    </rPh>
    <phoneticPr fontId="2"/>
  </si>
  <si>
    <t>重力加速度</t>
    <rPh sb="0" eb="5">
      <t>ジュウリョクカソクド</t>
    </rPh>
    <phoneticPr fontId="2"/>
  </si>
  <si>
    <t>モータ効率</t>
    <rPh sb="3" eb="5">
      <t>コウリツ</t>
    </rPh>
    <phoneticPr fontId="2"/>
  </si>
  <si>
    <t>@PWM80%</t>
    <phoneticPr fontId="3"/>
  </si>
  <si>
    <t>風[m/s]</t>
    <rPh sb="0" eb="1">
      <t>カゼ</t>
    </rPh>
    <phoneticPr fontId="3"/>
  </si>
  <si>
    <t>普通の風</t>
    <rPh sb="0" eb="2">
      <t>フツウ</t>
    </rPh>
    <rPh sb="3" eb="4">
      <t>カゼ</t>
    </rPh>
    <phoneticPr fontId="3"/>
  </si>
  <si>
    <t>勾配[deg]</t>
    <rPh sb="0" eb="2">
      <t>コウバイ</t>
    </rPh>
    <phoneticPr fontId="2"/>
  </si>
  <si>
    <t>積算平均電力＠秋田</t>
  </si>
  <si>
    <t>理論値（秋田惰行法90km/hの実測より）</t>
    <rPh sb="0" eb="3">
      <t>リロンンチ</t>
    </rPh>
    <rPh sb="4" eb="6">
      <t>アキタ</t>
    </rPh>
    <rPh sb="6" eb="9">
      <t>ダコウホウ</t>
    </rPh>
    <rPh sb="16" eb="18">
      <t>ジッソク</t>
    </rPh>
    <phoneticPr fontId="3"/>
  </si>
  <si>
    <t>vd</t>
    <phoneticPr fontId="2"/>
  </si>
  <si>
    <t>PM(vd)</t>
  </si>
  <si>
    <t>Trip</t>
    <phoneticPr fontId="2"/>
  </si>
  <si>
    <t>n+1</t>
    <phoneticPr fontId="2"/>
  </si>
  <si>
    <t>ーPM(vd)[w]</t>
    <phoneticPr fontId="2"/>
  </si>
  <si>
    <t>vd[km/h]</t>
    <phoneticPr fontId="2"/>
  </si>
  <si>
    <t>C_Time</t>
    <phoneticPr fontId="2"/>
  </si>
  <si>
    <t>PM(vd)[w]_(データ移動用)</t>
    <rPh sb="14" eb="16">
      <t>イドウ</t>
    </rPh>
    <rPh sb="16" eb="17">
      <t>ヨウ</t>
    </rPh>
    <phoneticPr fontId="2"/>
  </si>
  <si>
    <t>C_Time</t>
  </si>
  <si>
    <t>Trip</t>
  </si>
  <si>
    <t>n</t>
  </si>
  <si>
    <t>n+1</t>
  </si>
  <si>
    <t>vd</t>
  </si>
  <si>
    <t>Count</t>
  </si>
  <si>
    <t>Time</t>
  </si>
  <si>
    <t>PM(vd)[w](事前希望値)</t>
    <phoneticPr fontId="2"/>
  </si>
  <si>
    <t>参照曲線</t>
    <rPh sb="0" eb="2">
      <t>サンショウ</t>
    </rPh>
    <rPh sb="2" eb="4">
      <t>キョクセン</t>
    </rPh>
    <phoneticPr fontId="2"/>
  </si>
  <si>
    <t>Trip</t>
    <phoneticPr fontId="2"/>
  </si>
  <si>
    <t>速度[km/h]</t>
    <rPh sb="0" eb="2">
      <t>ソクド</t>
    </rPh>
    <phoneticPr fontId="2"/>
  </si>
  <si>
    <t>Kspost[km]</t>
    <phoneticPr fontId="2"/>
  </si>
  <si>
    <t>Trip1</t>
    <phoneticPr fontId="2"/>
  </si>
  <si>
    <t>Trip2</t>
    <phoneticPr fontId="2"/>
  </si>
  <si>
    <t>Trip3</t>
    <phoneticPr fontId="2"/>
  </si>
  <si>
    <t>Trip4</t>
    <phoneticPr fontId="2"/>
  </si>
  <si>
    <t>Trip5</t>
    <phoneticPr fontId="2"/>
  </si>
  <si>
    <t>Trip6</t>
    <phoneticPr fontId="2"/>
  </si>
  <si>
    <t>Trip7</t>
    <phoneticPr fontId="2"/>
  </si>
  <si>
    <t>Trip8</t>
    <phoneticPr fontId="2"/>
  </si>
  <si>
    <t>Trip9</t>
    <phoneticPr fontId="2"/>
  </si>
  <si>
    <t>Trip10</t>
    <phoneticPr fontId="2"/>
  </si>
  <si>
    <t>PM(vd)[w]</t>
    <phoneticPr fontId="2"/>
  </si>
  <si>
    <t>PM(vd)[w](事前予定)</t>
    <rPh sb="10" eb="12">
      <t>ジゼン</t>
    </rPh>
    <rPh sb="12" eb="14">
      <t>ヨテイ</t>
    </rPh>
    <phoneticPr fontId="2"/>
  </si>
  <si>
    <t>ーPM(vd)[w](事前予定)</t>
    <phoneticPr fontId="2"/>
  </si>
  <si>
    <t>vd[km/h](事前予定)</t>
    <phoneticPr fontId="2"/>
  </si>
  <si>
    <t>スタート前の入力</t>
    <rPh sb="4" eb="5">
      <t>マエ</t>
    </rPh>
    <rPh sb="6" eb="8">
      <t>ニュウリョク</t>
    </rPh>
    <phoneticPr fontId="2"/>
  </si>
  <si>
    <t>レース中の入力</t>
    <rPh sb="3" eb="4">
      <t>チュウ</t>
    </rPh>
    <rPh sb="5" eb="7">
      <t>ニュウリョク</t>
    </rPh>
    <phoneticPr fontId="2"/>
  </si>
  <si>
    <t>１</t>
    <phoneticPr fontId="2"/>
  </si>
  <si>
    <t>n+1</t>
    <phoneticPr fontId="2"/>
  </si>
  <si>
    <t>n</t>
    <phoneticPr fontId="2"/>
  </si>
  <si>
    <t>２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</si>
</sst>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000"/>
    <numFmt numFmtId="179" formatCode="0.0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rgb="FF00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1" applyFont="1" applyBorder="1">
      <alignment vertical="center"/>
    </xf>
    <xf numFmtId="0" fontId="4" fillId="0" borderId="2" xfId="1" applyFont="1" applyBorder="1">
      <alignment vertical="center"/>
    </xf>
    <xf numFmtId="0" fontId="0" fillId="0" borderId="2" xfId="0" applyBorder="1">
      <alignment vertical="center"/>
    </xf>
    <xf numFmtId="0" fontId="4" fillId="0" borderId="3" xfId="1" applyFont="1" applyBorder="1">
      <alignment vertical="center"/>
    </xf>
    <xf numFmtId="177" fontId="4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4" fillId="0" borderId="3" xfId="1" applyNumberFormat="1" applyFont="1" applyBorder="1">
      <alignment vertical="center"/>
    </xf>
    <xf numFmtId="0" fontId="4" fillId="0" borderId="4" xfId="1" applyFont="1" applyBorder="1">
      <alignment vertical="center"/>
    </xf>
    <xf numFmtId="0" fontId="4" fillId="0" borderId="3" xfId="1" applyFont="1" applyFill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176" fontId="0" fillId="0" borderId="3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22" fontId="0" fillId="3" borderId="0" xfId="0" applyNumberFormat="1" applyFill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0" xfId="0" applyFill="1" applyBorder="1">
      <alignment vertical="center"/>
    </xf>
    <xf numFmtId="0" fontId="0" fillId="6" borderId="0" xfId="0" applyFill="1">
      <alignment vertical="center"/>
    </xf>
    <xf numFmtId="49" fontId="0" fillId="0" borderId="3" xfId="0" applyNumberFormat="1" applyBorder="1">
      <alignment vertical="center"/>
    </xf>
    <xf numFmtId="179" fontId="0" fillId="0" borderId="0" xfId="0" applyNumberFormat="1">
      <alignment vertical="center"/>
    </xf>
  </cellXfs>
  <cellStyles count="2">
    <cellStyle name="標準" xfId="0" builtinId="0"/>
    <cellStyle name="標準 2 2" xfId="1" xr:uid="{0F75D923-9FF7-4FC9-8B0B-7780F0EE2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Dayn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24456181423609"/>
          <c:y val="0.1407356525686074"/>
          <c:w val="0.74829093441203198"/>
          <c:h val="0.63123090216802369"/>
        </c:manualLayout>
      </c:layout>
      <c:scatterChart>
        <c:scatterStyle val="smoothMarker"/>
        <c:varyColors val="0"/>
        <c:ser>
          <c:idx val="0"/>
          <c:order val="0"/>
          <c:tx>
            <c:v>-PM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PM_１!$E$6:$E$78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705.01312277163879</c:v>
                </c:pt>
                <c:pt idx="13">
                  <c:v>705.01312277163879</c:v>
                </c:pt>
                <c:pt idx="14">
                  <c:v>705.01312277163879</c:v>
                </c:pt>
                <c:pt idx="15">
                  <c:v>705.01312277163879</c:v>
                </c:pt>
                <c:pt idx="16">
                  <c:v>705.01312277163879</c:v>
                </c:pt>
                <c:pt idx="17">
                  <c:v>705.01312277163879</c:v>
                </c:pt>
                <c:pt idx="18">
                  <c:v>705.01312277163879</c:v>
                </c:pt>
                <c:pt idx="19">
                  <c:v>705.01312277163879</c:v>
                </c:pt>
                <c:pt idx="20">
                  <c:v>705.01312277163879</c:v>
                </c:pt>
                <c:pt idx="21">
                  <c:v>705.01312277163879</c:v>
                </c:pt>
                <c:pt idx="22">
                  <c:v>705.01312277163879</c:v>
                </c:pt>
                <c:pt idx="23">
                  <c:v>705.01312277163879</c:v>
                </c:pt>
                <c:pt idx="24">
                  <c:v>705.01312277163879</c:v>
                </c:pt>
                <c:pt idx="25">
                  <c:v>705.01312277163879</c:v>
                </c:pt>
                <c:pt idx="26">
                  <c:v>705.01312277163879</c:v>
                </c:pt>
                <c:pt idx="27">
                  <c:v>705.01312277163879</c:v>
                </c:pt>
                <c:pt idx="28">
                  <c:v>705.01312277163879</c:v>
                </c:pt>
                <c:pt idx="29">
                  <c:v>705.01312277163879</c:v>
                </c:pt>
                <c:pt idx="30">
                  <c:v>705.01312277163879</c:v>
                </c:pt>
                <c:pt idx="31">
                  <c:v>705.01312277163879</c:v>
                </c:pt>
                <c:pt idx="32">
                  <c:v>705.01312277163879</c:v>
                </c:pt>
                <c:pt idx="33">
                  <c:v>705.01312277163879</c:v>
                </c:pt>
                <c:pt idx="34">
                  <c:v>705.01312277163879</c:v>
                </c:pt>
                <c:pt idx="35">
                  <c:v>705.01312277163879</c:v>
                </c:pt>
                <c:pt idx="36">
                  <c:v>705.01312277163879</c:v>
                </c:pt>
                <c:pt idx="37">
                  <c:v>523.6009579884186</c:v>
                </c:pt>
                <c:pt idx="38">
                  <c:v>523.6009579884186</c:v>
                </c:pt>
                <c:pt idx="39">
                  <c:v>523.6009579884186</c:v>
                </c:pt>
                <c:pt idx="40">
                  <c:v>523.6009579884186</c:v>
                </c:pt>
                <c:pt idx="41">
                  <c:v>523.6009579884186</c:v>
                </c:pt>
                <c:pt idx="42">
                  <c:v>523.6009579884186</c:v>
                </c:pt>
                <c:pt idx="43">
                  <c:v>523.6009579884186</c:v>
                </c:pt>
                <c:pt idx="44">
                  <c:v>523.6009579884186</c:v>
                </c:pt>
                <c:pt idx="45">
                  <c:v>523.6009579884186</c:v>
                </c:pt>
                <c:pt idx="46">
                  <c:v>523.6009579884186</c:v>
                </c:pt>
                <c:pt idx="47">
                  <c:v>523.6009579884186</c:v>
                </c:pt>
                <c:pt idx="48">
                  <c:v>523.6009579884186</c:v>
                </c:pt>
                <c:pt idx="49">
                  <c:v>523.6009579884186</c:v>
                </c:pt>
                <c:pt idx="50">
                  <c:v>523.6009579884186</c:v>
                </c:pt>
                <c:pt idx="51">
                  <c:v>523.6009579884186</c:v>
                </c:pt>
                <c:pt idx="52">
                  <c:v>523.6009579884186</c:v>
                </c:pt>
                <c:pt idx="53">
                  <c:v>523.6009579884186</c:v>
                </c:pt>
                <c:pt idx="54">
                  <c:v>523.6009579884186</c:v>
                </c:pt>
                <c:pt idx="55">
                  <c:v>523.6009579884186</c:v>
                </c:pt>
                <c:pt idx="56">
                  <c:v>523.6009579884186</c:v>
                </c:pt>
                <c:pt idx="57">
                  <c:v>523.6009579884186</c:v>
                </c:pt>
                <c:pt idx="58">
                  <c:v>523.6009579884186</c:v>
                </c:pt>
                <c:pt idx="59">
                  <c:v>523.6009579884186</c:v>
                </c:pt>
                <c:pt idx="60">
                  <c:v>523.6009579884186</c:v>
                </c:pt>
                <c:pt idx="61">
                  <c:v>523.6009579884186</c:v>
                </c:pt>
                <c:pt idx="62">
                  <c:v>523.6009579884186</c:v>
                </c:pt>
                <c:pt idx="63">
                  <c:v>523.6009579884186</c:v>
                </c:pt>
                <c:pt idx="64">
                  <c:v>523.6009579884186</c:v>
                </c:pt>
                <c:pt idx="65">
                  <c:v>523.6009579884186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51216"/>
        <c:axId val="576852816"/>
      </c:scatterChart>
      <c:scatterChart>
        <c:scatterStyle val="smoothMarker"/>
        <c:varyColors val="0"/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PM_１!$F$6:$F$78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07472"/>
        <c:axId val="576854736"/>
      </c:scatterChart>
      <c:valAx>
        <c:axId val="5768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2816"/>
        <c:crosses val="autoZero"/>
        <c:crossBetween val="midCat"/>
      </c:valAx>
      <c:valAx>
        <c:axId val="57685281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1216"/>
        <c:crosses val="autoZero"/>
        <c:crossBetween val="midCat"/>
      </c:valAx>
      <c:valAx>
        <c:axId val="576854736"/>
        <c:scaling>
          <c:orientation val="minMax"/>
          <c:max val="1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07472"/>
        <c:crosses val="max"/>
        <c:crossBetween val="midCat"/>
      </c:valAx>
      <c:valAx>
        <c:axId val="516607472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5768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5-4D54-8F9D-0B4C9D4F60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5-4D54-8F9D-0B4C9D4F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4952"/>
        <c:axId val="577424632"/>
      </c:scatterChart>
      <c:valAx>
        <c:axId val="5774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632"/>
        <c:crosses val="autoZero"/>
        <c:crossBetween val="midCat"/>
      </c:valAx>
      <c:valAx>
        <c:axId val="5774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92103672991283E-2"/>
          <c:y val="2.8043373483334268E-2"/>
          <c:w val="0.87932446460721336"/>
          <c:h val="0.85263618751441561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/>
      </c:scatterChart>
      <c:scatterChart>
        <c:scatterStyle val="lineMarker"/>
        <c:varyColors val="0"/>
        <c:ser>
          <c:idx val="0"/>
          <c:order val="1"/>
          <c:tx>
            <c:strRef>
              <c:f>損失曲線!$C$1</c:f>
              <c:strCache>
                <c:ptCount val="1"/>
                <c:pt idx="0">
                  <c:v>平均M[W]@栃木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2F5-481B-890F-B8E3A8B72FDB}"/>
            </c:ext>
          </c:extLst>
        </c:ser>
        <c:ser>
          <c:idx val="5"/>
          <c:order val="3"/>
          <c:tx>
            <c:strRef>
              <c:f>損失曲線!$F$1</c:f>
              <c:strCache>
                <c:ptCount val="1"/>
                <c:pt idx="0">
                  <c:v>積算平均電力＠秋田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損失曲線!$E$2:$E$32</c:f>
              <c:numCache>
                <c:formatCode>General</c:formatCode>
                <c:ptCount val="31"/>
                <c:pt idx="0">
                  <c:v>88.923362745098018</c:v>
                </c:pt>
                <c:pt idx="1">
                  <c:v>88.841939130434753</c:v>
                </c:pt>
                <c:pt idx="2">
                  <c:v>89.716561538461519</c:v>
                </c:pt>
                <c:pt idx="3">
                  <c:v>89.598394736842124</c:v>
                </c:pt>
                <c:pt idx="4">
                  <c:v>89.504931428571453</c:v>
                </c:pt>
                <c:pt idx="5">
                  <c:v>89.809274999999985</c:v>
                </c:pt>
                <c:pt idx="6">
                  <c:v>89.933059999999969</c:v>
                </c:pt>
                <c:pt idx="7">
                  <c:v>89.858137499999998</c:v>
                </c:pt>
                <c:pt idx="8">
                  <c:v>89.117859154929576</c:v>
                </c:pt>
                <c:pt idx="9">
                  <c:v>81.509888888888909</c:v>
                </c:pt>
                <c:pt idx="10">
                  <c:v>65.797296774193555</c:v>
                </c:pt>
                <c:pt idx="11">
                  <c:v>66.647462878787806</c:v>
                </c:pt>
                <c:pt idx="12">
                  <c:v>79.866661111111043</c:v>
                </c:pt>
                <c:pt idx="13">
                  <c:v>78.91669615384609</c:v>
                </c:pt>
                <c:pt idx="14">
                  <c:v>86.222237209302321</c:v>
                </c:pt>
                <c:pt idx="15">
                  <c:v>86.623440000000045</c:v>
                </c:pt>
                <c:pt idx="16">
                  <c:v>86.367822058823506</c:v>
                </c:pt>
                <c:pt idx="17">
                  <c:v>89.677423809523773</c:v>
                </c:pt>
                <c:pt idx="18">
                  <c:v>89.963858181818168</c:v>
                </c:pt>
                <c:pt idx="19">
                  <c:v>45.752673333333334</c:v>
                </c:pt>
                <c:pt idx="20">
                  <c:v>91.3030714285714</c:v>
                </c:pt>
                <c:pt idx="21">
                  <c:v>87.853060526315772</c:v>
                </c:pt>
                <c:pt idx="22">
                  <c:v>70.423049650349654</c:v>
                </c:pt>
                <c:pt idx="23">
                  <c:v>70.091088489208587</c:v>
                </c:pt>
                <c:pt idx="24">
                  <c:v>90.123579729729684</c:v>
                </c:pt>
                <c:pt idx="25">
                  <c:v>70.423049650349654</c:v>
                </c:pt>
                <c:pt idx="26">
                  <c:v>70.091088489208587</c:v>
                </c:pt>
                <c:pt idx="27">
                  <c:v>90.123579729729684</c:v>
                </c:pt>
                <c:pt idx="28">
                  <c:v>90.625165116279049</c:v>
                </c:pt>
                <c:pt idx="29">
                  <c:v>50.420888000000005</c:v>
                </c:pt>
                <c:pt idx="30">
                  <c:v>50.188006363636298</c:v>
                </c:pt>
              </c:numCache>
            </c:numRef>
          </c:xVal>
          <c:yVal>
            <c:numRef>
              <c:f>損失曲線!$F$2:$F$32</c:f>
              <c:numCache>
                <c:formatCode>General</c:formatCode>
                <c:ptCount val="31"/>
                <c:pt idx="0">
                  <c:v>1282.9645098039218</c:v>
                </c:pt>
                <c:pt idx="1">
                  <c:v>1334.1669565217392</c:v>
                </c:pt>
                <c:pt idx="2">
                  <c:v>1335.8503846153847</c:v>
                </c:pt>
                <c:pt idx="3">
                  <c:v>1382.9523684210526</c:v>
                </c:pt>
                <c:pt idx="4">
                  <c:v>1181.5514285714287</c:v>
                </c:pt>
                <c:pt idx="5">
                  <c:v>1386.39625</c:v>
                </c:pt>
                <c:pt idx="6">
                  <c:v>1273.0566666666666</c:v>
                </c:pt>
                <c:pt idx="7">
                  <c:v>1360.1941666666667</c:v>
                </c:pt>
                <c:pt idx="8">
                  <c:v>1350.0267605633796</c:v>
                </c:pt>
                <c:pt idx="9">
                  <c:v>1197.4238888888888</c:v>
                </c:pt>
                <c:pt idx="10">
                  <c:v>646.27758064516149</c:v>
                </c:pt>
                <c:pt idx="11">
                  <c:v>713.09083333333331</c:v>
                </c:pt>
                <c:pt idx="12">
                  <c:v>929.75268518518521</c:v>
                </c:pt>
                <c:pt idx="13">
                  <c:v>1046.252403846154</c:v>
                </c:pt>
                <c:pt idx="14">
                  <c:v>1164.6832558139533</c:v>
                </c:pt>
                <c:pt idx="15">
                  <c:v>1347.0154285714284</c:v>
                </c:pt>
                <c:pt idx="16">
                  <c:v>1088.0877941176473</c:v>
                </c:pt>
                <c:pt idx="17">
                  <c:v>1527.5992063492063</c:v>
                </c:pt>
                <c:pt idx="18">
                  <c:v>1158.028121454545</c:v>
                </c:pt>
                <c:pt idx="19">
                  <c:v>337.38182871655317</c:v>
                </c:pt>
                <c:pt idx="20">
                  <c:v>1080.453636233766</c:v>
                </c:pt>
                <c:pt idx="21">
                  <c:v>1062.2558162337662</c:v>
                </c:pt>
                <c:pt idx="22">
                  <c:v>578.89550895104958</c:v>
                </c:pt>
                <c:pt idx="23">
                  <c:v>802.71962514155553</c:v>
                </c:pt>
                <c:pt idx="24">
                  <c:v>1105.1131234404679</c:v>
                </c:pt>
                <c:pt idx="25">
                  <c:v>578.89550895104958</c:v>
                </c:pt>
                <c:pt idx="26">
                  <c:v>802.71962514155553</c:v>
                </c:pt>
                <c:pt idx="27">
                  <c:v>1104.3356485135141</c:v>
                </c:pt>
                <c:pt idx="28">
                  <c:v>1539.5791562790696</c:v>
                </c:pt>
                <c:pt idx="29">
                  <c:v>316.98526455000012</c:v>
                </c:pt>
                <c:pt idx="30">
                  <c:v>286.15763618181813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[1]DAY1!$S$1</c15:sqref>
                        </c15:formulaRef>
                      </c:ext>
                    </c:extLst>
                    <c:strCache>
                      <c:ptCount val="1"/>
                      <c:pt idx="0">
                        <c:v>平均M[W]@秋田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[1]DAY1!$N$2:$N$102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[1]DAY1!$S$2:$S$102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2.2021633593194525</c:v>
                      </c:pt>
                      <c:pt idx="1">
                        <c:v>9.0368571428571425</c:v>
                      </c:pt>
                      <c:pt idx="2">
                        <c:v>14.207878787878794</c:v>
                      </c:pt>
                      <c:pt idx="3">
                        <c:v>10.944642857142858</c:v>
                      </c:pt>
                      <c:pt idx="4">
                        <c:v>31.072608695652168</c:v>
                      </c:pt>
                      <c:pt idx="5">
                        <c:v>18.047391304347826</c:v>
                      </c:pt>
                      <c:pt idx="6">
                        <c:v>53.013333333333321</c:v>
                      </c:pt>
                      <c:pt idx="7">
                        <c:v>9.7274999999999991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145.72999999999999</c:v>
                      </c:pt>
                      <c:pt idx="11">
                        <c:v>0</c:v>
                      </c:pt>
                      <c:pt idx="12">
                        <c:v>58.12</c:v>
                      </c:pt>
                      <c:pt idx="13">
                        <c:v>127.56888888888888</c:v>
                      </c:pt>
                      <c:pt idx="14">
                        <c:v>106.77333333333333</c:v>
                      </c:pt>
                      <c:pt idx="15">
                        <c:v>0</c:v>
                      </c:pt>
                      <c:pt idx="16">
                        <c:v>122.6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53.325000000000003</c:v>
                      </c:pt>
                      <c:pt idx="20">
                        <c:v>86.262727272727275</c:v>
                      </c:pt>
                      <c:pt idx="21">
                        <c:v>63.464166666666692</c:v>
                      </c:pt>
                      <c:pt idx="22">
                        <c:v>134.93285714285716</c:v>
                      </c:pt>
                      <c:pt idx="23">
                        <c:v>0</c:v>
                      </c:pt>
                      <c:pt idx="24">
                        <c:v>2.2799999999999998</c:v>
                      </c:pt>
                      <c:pt idx="25">
                        <c:v>86.840000000000018</c:v>
                      </c:pt>
                      <c:pt idx="26">
                        <c:v>64.334285714285741</c:v>
                      </c:pt>
                      <c:pt idx="27">
                        <c:v>103.39696969696972</c:v>
                      </c:pt>
                      <c:pt idx="28">
                        <c:v>79.711428571428613</c:v>
                      </c:pt>
                      <c:pt idx="29">
                        <c:v>118.24846153846154</c:v>
                      </c:pt>
                      <c:pt idx="30">
                        <c:v>75.69625000000002</c:v>
                      </c:pt>
                      <c:pt idx="31">
                        <c:v>297.96500000000003</c:v>
                      </c:pt>
                      <c:pt idx="32">
                        <c:v>238.5</c:v>
                      </c:pt>
                      <c:pt idx="33">
                        <c:v>380.64</c:v>
                      </c:pt>
                      <c:pt idx="34">
                        <c:v>297.5</c:v>
                      </c:pt>
                      <c:pt idx="35">
                        <c:v>147.10909090909092</c:v>
                      </c:pt>
                      <c:pt idx="36">
                        <c:v>172.9929166666667</c:v>
                      </c:pt>
                      <c:pt idx="37">
                        <c:v>190.14519999999996</c:v>
                      </c:pt>
                      <c:pt idx="38">
                        <c:v>129.05266666666668</c:v>
                      </c:pt>
                      <c:pt idx="39">
                        <c:v>143.80142857142854</c:v>
                      </c:pt>
                      <c:pt idx="40">
                        <c:v>214.92571428571429</c:v>
                      </c:pt>
                      <c:pt idx="41">
                        <c:v>182.75894736842108</c:v>
                      </c:pt>
                      <c:pt idx="42">
                        <c:v>288.81</c:v>
                      </c:pt>
                      <c:pt idx="43">
                        <c:v>165.70500000000001</c:v>
                      </c:pt>
                      <c:pt idx="44">
                        <c:v>273.48</c:v>
                      </c:pt>
                      <c:pt idx="45">
                        <c:v>419.23285714285714</c:v>
                      </c:pt>
                      <c:pt idx="46">
                        <c:v>390.45749999999998</c:v>
                      </c:pt>
                      <c:pt idx="47">
                        <c:v>308.50869565217386</c:v>
                      </c:pt>
                      <c:pt idx="48">
                        <c:v>405.89888888888885</c:v>
                      </c:pt>
                      <c:pt idx="49">
                        <c:v>337.8571186440679</c:v>
                      </c:pt>
                      <c:pt idx="50">
                        <c:v>373.32144542772886</c:v>
                      </c:pt>
                      <c:pt idx="51">
                        <c:v>375.63248366013073</c:v>
                      </c:pt>
                      <c:pt idx="52">
                        <c:v>323.27213675213676</c:v>
                      </c:pt>
                      <c:pt idx="53">
                        <c:v>301.678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711.09</c:v>
                      </c:pt>
                      <c:pt idx="59">
                        <c:v>978</c:v>
                      </c:pt>
                      <c:pt idx="60">
                        <c:v>792</c:v>
                      </c:pt>
                      <c:pt idx="61">
                        <c:v>796.91249999999991</c:v>
                      </c:pt>
                      <c:pt idx="62">
                        <c:v>1273.48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914.09</c:v>
                      </c:pt>
                      <c:pt idx="66">
                        <c:v>890.46142857142854</c:v>
                      </c:pt>
                      <c:pt idx="67">
                        <c:v>962.94799999999998</c:v>
                      </c:pt>
                      <c:pt idx="68">
                        <c:v>833.25571428571436</c:v>
                      </c:pt>
                      <c:pt idx="69">
                        <c:v>740.33416666666687</c:v>
                      </c:pt>
                      <c:pt idx="70">
                        <c:v>766.61407692307671</c:v>
                      </c:pt>
                      <c:pt idx="71">
                        <c:v>643.73876543209883</c:v>
                      </c:pt>
                      <c:pt idx="72">
                        <c:v>748.91024390243888</c:v>
                      </c:pt>
                      <c:pt idx="73">
                        <c:v>652.34285714285704</c:v>
                      </c:pt>
                      <c:pt idx="74">
                        <c:v>1410.13</c:v>
                      </c:pt>
                      <c:pt idx="75">
                        <c:v>1512.47</c:v>
                      </c:pt>
                      <c:pt idx="76">
                        <c:v>1339.23</c:v>
                      </c:pt>
                      <c:pt idx="77">
                        <c:v>1471.12</c:v>
                      </c:pt>
                      <c:pt idx="78">
                        <c:v>1421.12</c:v>
                      </c:pt>
                      <c:pt idx="79">
                        <c:v>1406.15</c:v>
                      </c:pt>
                      <c:pt idx="80">
                        <c:v>1398.3375000000001</c:v>
                      </c:pt>
                      <c:pt idx="81">
                        <c:v>1445.2550000000001</c:v>
                      </c:pt>
                      <c:pt idx="82">
                        <c:v>1383.5425</c:v>
                      </c:pt>
                      <c:pt idx="83">
                        <c:v>1732.42</c:v>
                      </c:pt>
                      <c:pt idx="84">
                        <c:v>1630.6875</c:v>
                      </c:pt>
                      <c:pt idx="85">
                        <c:v>1650.5029999999999</c:v>
                      </c:pt>
                      <c:pt idx="86">
                        <c:v>1595.8954545454544</c:v>
                      </c:pt>
                      <c:pt idx="87">
                        <c:v>1557.8931578947365</c:v>
                      </c:pt>
                      <c:pt idx="88">
                        <c:v>1576.8388888888887</c:v>
                      </c:pt>
                      <c:pt idx="89">
                        <c:v>1552.8989285714281</c:v>
                      </c:pt>
                      <c:pt idx="90">
                        <c:v>1512.9711111111105</c:v>
                      </c:pt>
                      <c:pt idx="91">
                        <c:v>1341.4957553956833</c:v>
                      </c:pt>
                      <c:pt idx="92">
                        <c:v>1328.5186206896556</c:v>
                      </c:pt>
                      <c:pt idx="93">
                        <c:v>1629.46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F5-481B-890F-B8E3A8B72FDB}"/>
                  </c:ext>
                </c:extLst>
              </c15:ser>
            </c15:filteredScatterSeries>
          </c:ext>
        </c:extLst>
      </c:scatterChart>
      <c:valAx>
        <c:axId val="1884945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30816"/>
        <c:crosses val="autoZero"/>
        <c:crossBetween val="midCat"/>
      </c:valAx>
      <c:valAx>
        <c:axId val="182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モータ消費電力</a:t>
                </a:r>
                <a:r>
                  <a:rPr lang="en-US" altLang="ja-JP"/>
                  <a:t>[W]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9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62051024613659"/>
          <c:y val="5.4491867923539751E-2"/>
          <c:w val="0.66163927482883356"/>
          <c:h val="4.3558109388547511E-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462643</xdr:colOff>
      <xdr:row>6</xdr:row>
      <xdr:rowOff>111580</xdr:rowOff>
    </xdr:from>
    <xdr:to>
      <xdr:col>22</xdr:col>
      <xdr:colOff>27214</xdr:colOff>
      <xdr:row>23</xdr:row>
      <xdr:rowOff>54429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0</xdr:row>
          <xdr:rowOff>215900</xdr:rowOff>
        </xdr:from>
        <xdr:to>
          <xdr:col>12</xdr:col>
          <xdr:colOff>38100</xdr:colOff>
          <xdr:row>2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4864" rIns="36576" bIns="5486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127000</xdr:colOff>
      <xdr:row>2</xdr:row>
      <xdr:rowOff>163287</xdr:rowOff>
    </xdr:from>
    <xdr:to>
      <xdr:col>19</xdr:col>
      <xdr:colOff>477384</xdr:colOff>
      <xdr:row>4</xdr:row>
      <xdr:rowOff>27215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570357" y="616858"/>
          <a:ext cx="631031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Trip</a:t>
          </a:r>
          <a:r>
            <a:rPr kumimoji="1" lang="ja-JP" altLang="en-US" sz="1100"/>
            <a:t>毎に</a:t>
          </a:r>
          <a:r>
            <a:rPr kumimoji="1" lang="en-US" altLang="ja-JP" sz="1100"/>
            <a:t>Backup</a:t>
          </a:r>
          <a:r>
            <a:rPr kumimoji="1" lang="ja-JP" altLang="en-US" sz="1100"/>
            <a:t>をとる。その際に</a:t>
          </a:r>
          <a:r>
            <a:rPr kumimoji="1" lang="en-US" altLang="ja-JP" sz="1100"/>
            <a:t>rip</a:t>
          </a:r>
          <a:r>
            <a:rPr kumimoji="1" lang="ja-JP" altLang="en-US" sz="1100"/>
            <a:t>番号がファイル名につくようにしたい</a:t>
          </a:r>
          <a:r>
            <a:rPr kumimoji="1" lang="en-US" altLang="ja-JP" sz="1100"/>
            <a:t>(PM</a:t>
          </a:r>
          <a:r>
            <a:rPr kumimoji="1" lang="ja-JP" altLang="en-US" sz="1100"/>
            <a:t>全ての</a:t>
          </a:r>
          <a:r>
            <a:rPr kumimoji="1" lang="en-US" altLang="ja-JP" sz="1100"/>
            <a:t>sheet</a:t>
          </a:r>
          <a:r>
            <a:rPr kumimoji="1" lang="ja-JP" altLang="en-US" sz="1100"/>
            <a:t>で同様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7</xdr:col>
      <xdr:colOff>90715</xdr:colOff>
      <xdr:row>7</xdr:row>
      <xdr:rowOff>99785</xdr:rowOff>
    </xdr:from>
    <xdr:to>
      <xdr:col>11</xdr:col>
      <xdr:colOff>435429</xdr:colOff>
      <xdr:row>12</xdr:row>
      <xdr:rowOff>99785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47429" y="1687285"/>
          <a:ext cx="2993571" cy="1133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シミュレーション時に</a:t>
          </a:r>
          <a:r>
            <a:rPr kumimoji="1" lang="en-US" altLang="ja-JP" sz="1100"/>
            <a:t>vd</a:t>
          </a:r>
          <a:r>
            <a:rPr kumimoji="1" lang="ja-JP" altLang="en-US" sz="1100"/>
            <a:t>入力で残りの</a:t>
          </a:r>
          <a:r>
            <a:rPr kumimoji="1" lang="en-US" altLang="ja-JP" sz="1100"/>
            <a:t>CS</a:t>
          </a:r>
          <a:r>
            <a:rPr kumimoji="1" lang="ja-JP" altLang="en-US" sz="1100"/>
            <a:t>入り時刻を知りたい＋</a:t>
          </a:r>
          <a:r>
            <a:rPr kumimoji="1" lang="en-US" altLang="ja-JP" sz="1100"/>
            <a:t>Trip</a:t>
          </a:r>
          <a:r>
            <a:rPr kumimoji="1" lang="ja-JP" altLang="en-US" sz="1100"/>
            <a:t>毎の</a:t>
          </a:r>
          <a:r>
            <a:rPr kumimoji="1" lang="en-US" altLang="ja-JP" sz="1100"/>
            <a:t>vd</a:t>
          </a:r>
          <a:r>
            <a:rPr kumimoji="1" lang="ja-JP" altLang="en-US" sz="1100"/>
            <a:t>を入力したら各</a:t>
          </a:r>
          <a:r>
            <a:rPr kumimoji="1" lang="en-US" altLang="ja-JP" sz="1100"/>
            <a:t>Trip</a:t>
          </a:r>
          <a:r>
            <a:rPr kumimoji="1" lang="ja-JP" altLang="en-US" sz="1100"/>
            <a:t>で</a:t>
          </a:r>
          <a:r>
            <a:rPr kumimoji="1" lang="en-US" altLang="ja-JP" sz="1100"/>
            <a:t>BM</a:t>
          </a:r>
          <a:r>
            <a:rPr kumimoji="1" lang="ja-JP" altLang="en-US" sz="1100"/>
            <a:t>が自動で全セル入力されるようにしたい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45358</xdr:colOff>
      <xdr:row>83</xdr:row>
      <xdr:rowOff>111579</xdr:rowOff>
    </xdr:from>
    <xdr:to>
      <xdr:col>13</xdr:col>
      <xdr:colOff>644072</xdr:colOff>
      <xdr:row>95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651631</xdr:colOff>
      <xdr:row>12</xdr:row>
      <xdr:rowOff>43844</xdr:rowOff>
    </xdr:from>
    <xdr:to>
      <xdr:col>32</xdr:col>
      <xdr:colOff>6500</xdr:colOff>
      <xdr:row>33</xdr:row>
      <xdr:rowOff>207578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550333</xdr:colOff>
      <xdr:row>3</xdr:row>
      <xdr:rowOff>105833</xdr:rowOff>
    </xdr:from>
    <xdr:to>
      <xdr:col>18</xdr:col>
      <xdr:colOff>31750</xdr:colOff>
      <xdr:row>4</xdr:row>
      <xdr:rowOff>148167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8223250" y="804333"/>
          <a:ext cx="5545667" cy="275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</a:t>
          </a:r>
          <a:r>
            <a:rPr kumimoji="1" lang="en-US" altLang="ja-JP" sz="1100"/>
            <a:t>Trip</a:t>
          </a:r>
          <a:r>
            <a:rPr kumimoji="1" lang="ja-JP" altLang="en-US" sz="1100"/>
            <a:t>毎で勾配を考慮した曲線を作っておく、シミュレーション時にはそれらを使用</a:t>
          </a:r>
        </a:p>
      </xdr:txBody>
    </xdr:sp>
    <xdr:clientData/>
  </xdr:twoCellAnchor>
  <xdr:twoCellAnchor>
    <xdr:from>
      <xdr:col>13</xdr:col>
      <xdr:colOff>381000</xdr:colOff>
      <xdr:row>1</xdr:row>
      <xdr:rowOff>74084</xdr:rowOff>
    </xdr:from>
    <xdr:to>
      <xdr:col>13</xdr:col>
      <xdr:colOff>698501</xdr:colOff>
      <xdr:row>3</xdr:row>
      <xdr:rowOff>105833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>
          <a:stCxn id="3" idx="0"/>
        </xdr:cNvCxnSpPr>
      </xdr:nvCxnSpPr>
      <xdr:spPr>
        <a:xfrm flipH="1" flipV="1">
          <a:off x="10678583" y="306917"/>
          <a:ext cx="317501" cy="4974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uho/Documents/&#12522;&#12540;&#12480;&#12540;&#20250;&#35696;&#29992;&#36039;&#26009;/BWSC2019_BS&#35430;&#36208;/20190713_BS&#35430;&#36208;/190713_log_IDE_&#33258;&#20998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713_log"/>
      <sheetName val="190714_log"/>
      <sheetName val="DAY1"/>
      <sheetName val="DAY2"/>
      <sheetName val="1kWモータ効率特性"/>
      <sheetName val="自分用"/>
    </sheetNames>
    <sheetDataSet>
      <sheetData sheetId="0"/>
      <sheetData sheetId="1"/>
      <sheetData sheetId="2">
        <row r="1">
          <cell r="S1" t="str">
            <v>平均M[W]@秋田</v>
          </cell>
        </row>
        <row r="2">
          <cell r="N2">
            <v>0</v>
          </cell>
          <cell r="S2">
            <v>2.2021633593194525</v>
          </cell>
        </row>
        <row r="3">
          <cell r="N3">
            <v>1</v>
          </cell>
          <cell r="S3">
            <v>9.0368571428571425</v>
          </cell>
        </row>
        <row r="4">
          <cell r="N4">
            <v>2</v>
          </cell>
          <cell r="S4">
            <v>14.207878787878794</v>
          </cell>
        </row>
        <row r="5">
          <cell r="N5">
            <v>3</v>
          </cell>
          <cell r="S5">
            <v>10.944642857142858</v>
          </cell>
        </row>
        <row r="6">
          <cell r="N6">
            <v>4</v>
          </cell>
          <cell r="S6">
            <v>31.072608695652168</v>
          </cell>
        </row>
        <row r="7">
          <cell r="N7">
            <v>5</v>
          </cell>
          <cell r="S7">
            <v>18.047391304347826</v>
          </cell>
        </row>
        <row r="8">
          <cell r="N8">
            <v>6</v>
          </cell>
          <cell r="S8">
            <v>53.013333333333321</v>
          </cell>
        </row>
        <row r="9">
          <cell r="N9">
            <v>7</v>
          </cell>
          <cell r="S9">
            <v>9.7274999999999991</v>
          </cell>
        </row>
        <row r="10">
          <cell r="N10">
            <v>8</v>
          </cell>
          <cell r="S10" t="e">
            <v>#DIV/0!</v>
          </cell>
        </row>
        <row r="11">
          <cell r="N11">
            <v>9</v>
          </cell>
          <cell r="S11" t="e">
            <v>#DIV/0!</v>
          </cell>
        </row>
        <row r="12">
          <cell r="N12">
            <v>10</v>
          </cell>
          <cell r="S12">
            <v>145.72999999999999</v>
          </cell>
        </row>
        <row r="13">
          <cell r="N13">
            <v>11</v>
          </cell>
          <cell r="S13" t="e">
            <v>#DIV/0!</v>
          </cell>
        </row>
        <row r="14">
          <cell r="N14">
            <v>12</v>
          </cell>
          <cell r="S14">
            <v>58.12</v>
          </cell>
        </row>
        <row r="15">
          <cell r="N15">
            <v>13</v>
          </cell>
          <cell r="S15">
            <v>127.56888888888888</v>
          </cell>
        </row>
        <row r="16">
          <cell r="N16">
            <v>14</v>
          </cell>
          <cell r="S16">
            <v>106.77333333333333</v>
          </cell>
        </row>
        <row r="17">
          <cell r="N17">
            <v>15</v>
          </cell>
          <cell r="S17" t="e">
            <v>#DIV/0!</v>
          </cell>
        </row>
        <row r="18">
          <cell r="N18">
            <v>16</v>
          </cell>
          <cell r="S18">
            <v>122.6</v>
          </cell>
        </row>
        <row r="19">
          <cell r="N19">
            <v>17</v>
          </cell>
          <cell r="S19" t="e">
            <v>#DIV/0!</v>
          </cell>
        </row>
        <row r="20">
          <cell r="N20">
            <v>18</v>
          </cell>
          <cell r="S20" t="e">
            <v>#DIV/0!</v>
          </cell>
        </row>
        <row r="21">
          <cell r="N21">
            <v>19</v>
          </cell>
          <cell r="S21">
            <v>53.325000000000003</v>
          </cell>
        </row>
        <row r="22">
          <cell r="N22">
            <v>20</v>
          </cell>
          <cell r="S22">
            <v>86.262727272727275</v>
          </cell>
        </row>
        <row r="23">
          <cell r="N23">
            <v>21</v>
          </cell>
          <cell r="S23">
            <v>63.464166666666692</v>
          </cell>
        </row>
        <row r="24">
          <cell r="N24">
            <v>22</v>
          </cell>
          <cell r="S24">
            <v>134.93285714285716</v>
          </cell>
        </row>
        <row r="25">
          <cell r="N25">
            <v>23</v>
          </cell>
          <cell r="S25" t="e">
            <v>#DIV/0!</v>
          </cell>
        </row>
        <row r="26">
          <cell r="N26">
            <v>24</v>
          </cell>
          <cell r="S26">
            <v>2.2799999999999998</v>
          </cell>
        </row>
        <row r="27">
          <cell r="N27">
            <v>25</v>
          </cell>
          <cell r="S27">
            <v>86.840000000000018</v>
          </cell>
        </row>
        <row r="28">
          <cell r="N28">
            <v>26</v>
          </cell>
          <cell r="S28">
            <v>64.334285714285741</v>
          </cell>
        </row>
        <row r="29">
          <cell r="N29">
            <v>27</v>
          </cell>
          <cell r="S29">
            <v>103.39696969696972</v>
          </cell>
        </row>
        <row r="30">
          <cell r="N30">
            <v>28</v>
          </cell>
          <cell r="S30">
            <v>79.711428571428613</v>
          </cell>
        </row>
        <row r="31">
          <cell r="N31">
            <v>29</v>
          </cell>
          <cell r="S31">
            <v>118.24846153846154</v>
          </cell>
        </row>
        <row r="32">
          <cell r="N32">
            <v>30</v>
          </cell>
          <cell r="S32">
            <v>75.69625000000002</v>
          </cell>
        </row>
        <row r="33">
          <cell r="N33">
            <v>31</v>
          </cell>
          <cell r="S33">
            <v>297.96500000000003</v>
          </cell>
        </row>
        <row r="34">
          <cell r="N34">
            <v>32</v>
          </cell>
          <cell r="S34">
            <v>238.5</v>
          </cell>
        </row>
        <row r="35">
          <cell r="N35">
            <v>33</v>
          </cell>
          <cell r="S35">
            <v>380.64</v>
          </cell>
        </row>
        <row r="36">
          <cell r="N36">
            <v>34</v>
          </cell>
          <cell r="S36">
            <v>297.5</v>
          </cell>
        </row>
        <row r="37">
          <cell r="N37">
            <v>35</v>
          </cell>
          <cell r="S37">
            <v>147.10909090909092</v>
          </cell>
        </row>
        <row r="38">
          <cell r="N38">
            <v>36</v>
          </cell>
          <cell r="S38">
            <v>172.9929166666667</v>
          </cell>
        </row>
        <row r="39">
          <cell r="N39">
            <v>37</v>
          </cell>
          <cell r="S39">
            <v>190.14519999999996</v>
          </cell>
        </row>
        <row r="40">
          <cell r="N40">
            <v>38</v>
          </cell>
          <cell r="S40">
            <v>129.05266666666668</v>
          </cell>
        </row>
        <row r="41">
          <cell r="N41">
            <v>39</v>
          </cell>
          <cell r="S41">
            <v>143.80142857142854</v>
          </cell>
        </row>
        <row r="42">
          <cell r="N42">
            <v>40</v>
          </cell>
          <cell r="S42">
            <v>214.92571428571429</v>
          </cell>
        </row>
        <row r="43">
          <cell r="N43">
            <v>41</v>
          </cell>
          <cell r="S43">
            <v>182.75894736842108</v>
          </cell>
        </row>
        <row r="44">
          <cell r="N44">
            <v>42</v>
          </cell>
          <cell r="S44">
            <v>288.81</v>
          </cell>
        </row>
        <row r="45">
          <cell r="N45">
            <v>43</v>
          </cell>
          <cell r="S45">
            <v>165.70500000000001</v>
          </cell>
        </row>
        <row r="46">
          <cell r="N46">
            <v>44</v>
          </cell>
          <cell r="S46">
            <v>273.48</v>
          </cell>
        </row>
        <row r="47">
          <cell r="N47">
            <v>45</v>
          </cell>
          <cell r="S47">
            <v>419.23285714285714</v>
          </cell>
        </row>
        <row r="48">
          <cell r="N48">
            <v>46</v>
          </cell>
          <cell r="S48">
            <v>390.45749999999998</v>
          </cell>
        </row>
        <row r="49">
          <cell r="N49">
            <v>47</v>
          </cell>
          <cell r="S49">
            <v>308.50869565217386</v>
          </cell>
        </row>
        <row r="50">
          <cell r="N50">
            <v>48</v>
          </cell>
          <cell r="S50">
            <v>405.89888888888885</v>
          </cell>
        </row>
        <row r="51">
          <cell r="N51">
            <v>49</v>
          </cell>
          <cell r="S51">
            <v>337.8571186440679</v>
          </cell>
        </row>
        <row r="52">
          <cell r="N52">
            <v>50</v>
          </cell>
          <cell r="S52">
            <v>373.32144542772886</v>
          </cell>
        </row>
        <row r="53">
          <cell r="N53">
            <v>51</v>
          </cell>
          <cell r="S53">
            <v>375.63248366013073</v>
          </cell>
        </row>
        <row r="54">
          <cell r="N54">
            <v>52</v>
          </cell>
          <cell r="S54">
            <v>323.27213675213676</v>
          </cell>
        </row>
        <row r="55">
          <cell r="N55">
            <v>53</v>
          </cell>
          <cell r="S55">
            <v>301.678</v>
          </cell>
        </row>
        <row r="56">
          <cell r="N56">
            <v>54</v>
          </cell>
          <cell r="S56" t="e">
            <v>#DIV/0!</v>
          </cell>
        </row>
        <row r="57">
          <cell r="N57">
            <v>55</v>
          </cell>
          <cell r="S57" t="e">
            <v>#DIV/0!</v>
          </cell>
        </row>
        <row r="58">
          <cell r="N58">
            <v>56</v>
          </cell>
          <cell r="S58" t="e">
            <v>#DIV/0!</v>
          </cell>
        </row>
        <row r="59">
          <cell r="N59">
            <v>57</v>
          </cell>
          <cell r="S59" t="e">
            <v>#DIV/0!</v>
          </cell>
        </row>
        <row r="60">
          <cell r="N60">
            <v>58</v>
          </cell>
          <cell r="S60">
            <v>711.09</v>
          </cell>
        </row>
        <row r="61">
          <cell r="N61">
            <v>59</v>
          </cell>
          <cell r="S61">
            <v>978</v>
          </cell>
        </row>
        <row r="62">
          <cell r="N62">
            <v>60</v>
          </cell>
          <cell r="S62">
            <v>792</v>
          </cell>
        </row>
        <row r="63">
          <cell r="N63">
            <v>61</v>
          </cell>
          <cell r="S63">
            <v>796.91249999999991</v>
          </cell>
        </row>
        <row r="64">
          <cell r="N64">
            <v>62</v>
          </cell>
          <cell r="S64">
            <v>1273.48</v>
          </cell>
        </row>
        <row r="65">
          <cell r="N65">
            <v>63</v>
          </cell>
          <cell r="S65" t="e">
            <v>#DIV/0!</v>
          </cell>
        </row>
        <row r="66">
          <cell r="N66">
            <v>64</v>
          </cell>
          <cell r="S66" t="e">
            <v>#DIV/0!</v>
          </cell>
        </row>
        <row r="67">
          <cell r="N67">
            <v>65</v>
          </cell>
          <cell r="S67">
            <v>914.09</v>
          </cell>
        </row>
        <row r="68">
          <cell r="N68">
            <v>66</v>
          </cell>
          <cell r="S68">
            <v>890.46142857142854</v>
          </cell>
        </row>
        <row r="69">
          <cell r="N69">
            <v>67</v>
          </cell>
          <cell r="S69">
            <v>962.94799999999998</v>
          </cell>
        </row>
        <row r="70">
          <cell r="N70">
            <v>68</v>
          </cell>
          <cell r="S70">
            <v>833.25571428571436</v>
          </cell>
        </row>
        <row r="71">
          <cell r="N71">
            <v>69</v>
          </cell>
          <cell r="S71">
            <v>740.33416666666687</v>
          </cell>
        </row>
        <row r="72">
          <cell r="N72">
            <v>70</v>
          </cell>
          <cell r="S72">
            <v>766.61407692307671</v>
          </cell>
        </row>
        <row r="73">
          <cell r="N73">
            <v>71</v>
          </cell>
          <cell r="S73">
            <v>643.73876543209883</v>
          </cell>
        </row>
        <row r="74">
          <cell r="N74">
            <v>72</v>
          </cell>
          <cell r="S74">
            <v>748.91024390243888</v>
          </cell>
        </row>
        <row r="75">
          <cell r="N75">
            <v>73</v>
          </cell>
          <cell r="S75">
            <v>652.34285714285704</v>
          </cell>
        </row>
        <row r="76">
          <cell r="N76">
            <v>74</v>
          </cell>
          <cell r="S76">
            <v>1410.13</v>
          </cell>
        </row>
        <row r="77">
          <cell r="N77">
            <v>75</v>
          </cell>
          <cell r="S77">
            <v>1512.47</v>
          </cell>
        </row>
        <row r="78">
          <cell r="N78">
            <v>76</v>
          </cell>
          <cell r="S78">
            <v>1339.23</v>
          </cell>
        </row>
        <row r="79">
          <cell r="N79">
            <v>77</v>
          </cell>
          <cell r="S79">
            <v>1471.12</v>
          </cell>
        </row>
        <row r="80">
          <cell r="N80">
            <v>78</v>
          </cell>
          <cell r="S80">
            <v>1421.12</v>
          </cell>
        </row>
        <row r="81">
          <cell r="N81">
            <v>79</v>
          </cell>
          <cell r="S81">
            <v>1406.15</v>
          </cell>
        </row>
        <row r="82">
          <cell r="N82">
            <v>80</v>
          </cell>
          <cell r="S82">
            <v>1398.3375000000001</v>
          </cell>
        </row>
        <row r="83">
          <cell r="N83">
            <v>81</v>
          </cell>
          <cell r="S83">
            <v>1445.2550000000001</v>
          </cell>
        </row>
        <row r="84">
          <cell r="N84">
            <v>82</v>
          </cell>
          <cell r="S84">
            <v>1383.5425</v>
          </cell>
        </row>
        <row r="85">
          <cell r="N85">
            <v>83</v>
          </cell>
          <cell r="S85">
            <v>1732.42</v>
          </cell>
        </row>
        <row r="86">
          <cell r="N86">
            <v>84</v>
          </cell>
          <cell r="S86">
            <v>1630.6875</v>
          </cell>
        </row>
        <row r="87">
          <cell r="N87">
            <v>85</v>
          </cell>
          <cell r="S87">
            <v>1650.5029999999999</v>
          </cell>
        </row>
        <row r="88">
          <cell r="N88">
            <v>86</v>
          </cell>
          <cell r="S88">
            <v>1595.8954545454544</v>
          </cell>
        </row>
        <row r="89">
          <cell r="N89">
            <v>87</v>
          </cell>
          <cell r="S89">
            <v>1557.8931578947365</v>
          </cell>
        </row>
        <row r="90">
          <cell r="N90">
            <v>88</v>
          </cell>
          <cell r="S90">
            <v>1576.8388888888887</v>
          </cell>
        </row>
        <row r="91">
          <cell r="N91">
            <v>89</v>
          </cell>
          <cell r="S91">
            <v>1552.8989285714281</v>
          </cell>
        </row>
        <row r="92">
          <cell r="N92">
            <v>90</v>
          </cell>
          <cell r="S92">
            <v>1512.9711111111105</v>
          </cell>
        </row>
        <row r="93">
          <cell r="N93">
            <v>91</v>
          </cell>
          <cell r="S93">
            <v>1341.4957553956833</v>
          </cell>
        </row>
        <row r="94">
          <cell r="N94">
            <v>92</v>
          </cell>
          <cell r="S94">
            <v>1328.5186206896556</v>
          </cell>
        </row>
        <row r="95">
          <cell r="N95">
            <v>93</v>
          </cell>
          <cell r="S95">
            <v>1629.46</v>
          </cell>
        </row>
        <row r="96">
          <cell r="N96">
            <v>94</v>
          </cell>
          <cell r="S96" t="e">
            <v>#DIV/0!</v>
          </cell>
        </row>
        <row r="97">
          <cell r="N97">
            <v>95</v>
          </cell>
          <cell r="S97" t="e">
            <v>#DIV/0!</v>
          </cell>
        </row>
        <row r="98">
          <cell r="N98">
            <v>96</v>
          </cell>
          <cell r="S98" t="e">
            <v>#DIV/0!</v>
          </cell>
        </row>
        <row r="99">
          <cell r="N99">
            <v>97</v>
          </cell>
          <cell r="S99" t="e">
            <v>#DIV/0!</v>
          </cell>
        </row>
        <row r="100">
          <cell r="N100">
            <v>98</v>
          </cell>
          <cell r="S100" t="e">
            <v>#DIV/0!</v>
          </cell>
        </row>
        <row r="101">
          <cell r="N101">
            <v>99</v>
          </cell>
          <cell r="S101" t="e">
            <v>#DIV/0!</v>
          </cell>
        </row>
        <row r="102">
          <cell r="N102">
            <v>100</v>
          </cell>
          <cell r="S102" t="e">
            <v>#DIV/0!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5CA-5A27-4BEC-8BE5-DD1CC7875D92}">
  <sheetPr codeName="Sheet1"/>
  <dimension ref="A1:H78"/>
  <sheetViews>
    <sheetView tabSelected="1" zoomScale="70" zoomScaleNormal="70" workbookViewId="0">
      <selection activeCell="G27" sqref="G27"/>
    </sheetView>
  </sheetViews>
  <sheetFormatPr defaultRowHeight="18" x14ac:dyDescent="0.55000000000000004"/>
  <cols>
    <col min="2" max="2" width="16.58203125" customWidth="1"/>
    <col min="3" max="3" width="23" style="23" customWidth="1"/>
    <col min="4" max="4" width="19.83203125" style="21" customWidth="1"/>
    <col min="5" max="5" width="11.08203125" customWidth="1"/>
    <col min="7" max="7" width="10" customWidth="1"/>
  </cols>
  <sheetData>
    <row r="1" spans="1:8" x14ac:dyDescent="0.55000000000000004">
      <c r="A1" t="s">
        <v>32</v>
      </c>
      <c r="C1" s="26"/>
      <c r="D1" s="15"/>
    </row>
    <row r="2" spans="1:8" x14ac:dyDescent="0.55000000000000004">
      <c r="A2" s="12" t="s">
        <v>0</v>
      </c>
      <c r="B2" s="28" t="s">
        <v>62</v>
      </c>
      <c r="C2" s="12" t="s">
        <v>28</v>
      </c>
      <c r="D2" s="28" t="s">
        <v>65</v>
      </c>
      <c r="F2" s="20" t="s">
        <v>43</v>
      </c>
      <c r="G2" s="28" t="s">
        <v>64</v>
      </c>
      <c r="H2" s="28" t="s">
        <v>63</v>
      </c>
    </row>
    <row r="3" spans="1:8" x14ac:dyDescent="0.55000000000000004">
      <c r="A3" s="7" t="s">
        <v>26</v>
      </c>
      <c r="B3" s="7" t="s">
        <v>27</v>
      </c>
      <c r="C3" s="20" t="s">
        <v>26</v>
      </c>
      <c r="D3" s="20" t="s">
        <v>27</v>
      </c>
      <c r="F3" s="19" t="s">
        <v>42</v>
      </c>
      <c r="G3" s="7"/>
      <c r="H3" s="7"/>
    </row>
    <row r="4" spans="1:8" x14ac:dyDescent="0.55000000000000004">
      <c r="A4" s="7">
        <v>70</v>
      </c>
      <c r="B4" s="7">
        <v>705.01312277163879</v>
      </c>
      <c r="C4" s="20">
        <v>60</v>
      </c>
      <c r="D4" s="20">
        <v>523.6009579884186</v>
      </c>
    </row>
    <row r="5" spans="1:8" x14ac:dyDescent="0.55000000000000004">
      <c r="A5" t="s">
        <v>2</v>
      </c>
      <c r="B5" s="1" t="s">
        <v>3</v>
      </c>
      <c r="C5" s="24" t="s">
        <v>33</v>
      </c>
      <c r="D5" s="22" t="s">
        <v>41</v>
      </c>
      <c r="E5" t="s">
        <v>30</v>
      </c>
      <c r="F5" t="s">
        <v>31</v>
      </c>
      <c r="G5" s="29" t="s">
        <v>45</v>
      </c>
    </row>
    <row r="6" spans="1:8" x14ac:dyDescent="0.55000000000000004">
      <c r="A6">
        <v>1</v>
      </c>
      <c r="B6" s="1">
        <v>43751.25</v>
      </c>
      <c r="C6" s="24">
        <v>0</v>
      </c>
      <c r="D6" s="22">
        <v>0</v>
      </c>
      <c r="E6">
        <f t="shared" ref="E6:E37" si="0">-D6</f>
        <v>0</v>
      </c>
      <c r="F6">
        <v>0</v>
      </c>
      <c r="G6" s="29"/>
    </row>
    <row r="7" spans="1:8" x14ac:dyDescent="0.55000000000000004">
      <c r="A7">
        <v>2</v>
      </c>
      <c r="B7" s="1">
        <v>43751.256944444445</v>
      </c>
      <c r="C7" s="24">
        <v>0</v>
      </c>
      <c r="D7" s="22">
        <v>0</v>
      </c>
      <c r="E7">
        <f t="shared" si="0"/>
        <v>0</v>
      </c>
      <c r="F7">
        <v>0</v>
      </c>
      <c r="G7" s="29"/>
    </row>
    <row r="8" spans="1:8" x14ac:dyDescent="0.55000000000000004">
      <c r="A8">
        <v>3</v>
      </c>
      <c r="B8" s="1">
        <v>43751.263888888891</v>
      </c>
      <c r="C8" s="24">
        <v>0</v>
      </c>
      <c r="D8" s="22">
        <v>0</v>
      </c>
      <c r="E8">
        <f t="shared" si="0"/>
        <v>0</v>
      </c>
      <c r="F8">
        <v>0</v>
      </c>
      <c r="G8" s="29"/>
    </row>
    <row r="9" spans="1:8" x14ac:dyDescent="0.55000000000000004">
      <c r="A9">
        <v>4</v>
      </c>
      <c r="B9" s="1">
        <v>43751.270833333336</v>
      </c>
      <c r="C9" s="24">
        <v>0</v>
      </c>
      <c r="D9" s="22">
        <v>0</v>
      </c>
      <c r="E9">
        <f t="shared" si="0"/>
        <v>0</v>
      </c>
      <c r="F9">
        <v>0</v>
      </c>
      <c r="G9" s="29"/>
    </row>
    <row r="10" spans="1:8" x14ac:dyDescent="0.55000000000000004">
      <c r="A10">
        <v>5</v>
      </c>
      <c r="B10" s="1">
        <v>43751.277777777781</v>
      </c>
      <c r="C10" s="24">
        <v>0</v>
      </c>
      <c r="D10" s="22">
        <v>0</v>
      </c>
      <c r="E10">
        <f t="shared" si="0"/>
        <v>0</v>
      </c>
      <c r="F10">
        <v>0</v>
      </c>
      <c r="G10" s="29"/>
    </row>
    <row r="11" spans="1:8" x14ac:dyDescent="0.55000000000000004">
      <c r="A11">
        <v>6</v>
      </c>
      <c r="B11" s="1">
        <v>43751.284722222219</v>
      </c>
      <c r="C11" s="24">
        <v>0</v>
      </c>
      <c r="D11" s="22">
        <v>0</v>
      </c>
      <c r="E11">
        <f t="shared" si="0"/>
        <v>0</v>
      </c>
      <c r="F11">
        <v>0</v>
      </c>
      <c r="G11" s="29"/>
    </row>
    <row r="12" spans="1:8" x14ac:dyDescent="0.55000000000000004">
      <c r="A12">
        <v>7</v>
      </c>
      <c r="B12" s="1">
        <v>43751.291666666664</v>
      </c>
      <c r="C12" s="24">
        <v>0</v>
      </c>
      <c r="D12" s="22">
        <v>0</v>
      </c>
      <c r="E12">
        <f t="shared" si="0"/>
        <v>0</v>
      </c>
      <c r="F12">
        <v>0</v>
      </c>
      <c r="G12" s="29"/>
    </row>
    <row r="13" spans="1:8" x14ac:dyDescent="0.55000000000000004">
      <c r="A13">
        <v>8</v>
      </c>
      <c r="B13" s="1">
        <v>43751.298611111109</v>
      </c>
      <c r="C13" s="24">
        <v>0</v>
      </c>
      <c r="D13" s="22">
        <v>0</v>
      </c>
      <c r="E13">
        <f t="shared" si="0"/>
        <v>0</v>
      </c>
      <c r="F13">
        <v>0</v>
      </c>
      <c r="G13" s="29"/>
    </row>
    <row r="14" spans="1:8" x14ac:dyDescent="0.55000000000000004">
      <c r="A14">
        <v>9</v>
      </c>
      <c r="B14" s="1">
        <v>43751.305555555555</v>
      </c>
      <c r="C14" s="24">
        <v>0</v>
      </c>
      <c r="D14" s="22">
        <v>0</v>
      </c>
      <c r="E14">
        <f t="shared" si="0"/>
        <v>0</v>
      </c>
      <c r="F14">
        <v>0</v>
      </c>
      <c r="G14" s="29"/>
    </row>
    <row r="15" spans="1:8" x14ac:dyDescent="0.55000000000000004">
      <c r="A15">
        <v>10</v>
      </c>
      <c r="B15" s="1">
        <v>43751.3125</v>
      </c>
      <c r="C15" s="24">
        <v>0</v>
      </c>
      <c r="D15" s="22">
        <v>0</v>
      </c>
      <c r="E15">
        <f t="shared" si="0"/>
        <v>0</v>
      </c>
      <c r="F15">
        <v>0</v>
      </c>
      <c r="G15" s="29"/>
    </row>
    <row r="16" spans="1:8" x14ac:dyDescent="0.55000000000000004">
      <c r="A16">
        <v>11</v>
      </c>
      <c r="B16" s="1">
        <v>43751.319444444445</v>
      </c>
      <c r="C16" s="24">
        <v>0</v>
      </c>
      <c r="D16" s="22">
        <v>0</v>
      </c>
      <c r="E16">
        <f t="shared" si="0"/>
        <v>0</v>
      </c>
      <c r="F16">
        <v>0</v>
      </c>
      <c r="G16" s="29"/>
    </row>
    <row r="17" spans="1:8" x14ac:dyDescent="0.55000000000000004">
      <c r="A17">
        <v>12</v>
      </c>
      <c r="B17" s="1">
        <v>43751.326388888891</v>
      </c>
      <c r="C17" s="24">
        <v>0</v>
      </c>
      <c r="D17" s="22">
        <v>0</v>
      </c>
      <c r="E17">
        <f t="shared" si="0"/>
        <v>0</v>
      </c>
      <c r="F17">
        <v>0</v>
      </c>
      <c r="G17" s="29"/>
    </row>
    <row r="18" spans="1:8" x14ac:dyDescent="0.55000000000000004">
      <c r="A18">
        <v>13</v>
      </c>
      <c r="B18" s="1">
        <v>43751.333333333336</v>
      </c>
      <c r="C18" s="24">
        <v>-705.01312277163879</v>
      </c>
      <c r="D18" s="22">
        <f t="shared" ref="D18:D42" si="1">-$B$4</f>
        <v>-705.01312277163879</v>
      </c>
      <c r="E18">
        <f t="shared" si="0"/>
        <v>705.01312277163879</v>
      </c>
      <c r="F18">
        <f>$A$4</f>
        <v>70</v>
      </c>
      <c r="G18" s="29">
        <f>F18*0</f>
        <v>0</v>
      </c>
      <c r="H18" s="21" t="s">
        <v>60</v>
      </c>
    </row>
    <row r="19" spans="1:8" x14ac:dyDescent="0.55000000000000004">
      <c r="A19">
        <v>14</v>
      </c>
      <c r="B19" s="1">
        <v>43751.340277777781</v>
      </c>
      <c r="C19" s="24">
        <v>-705.01312277163879</v>
      </c>
      <c r="D19" s="22">
        <f t="shared" si="1"/>
        <v>-705.01312277163879</v>
      </c>
      <c r="E19">
        <f t="shared" si="0"/>
        <v>705.01312277163879</v>
      </c>
      <c r="F19">
        <f t="shared" ref="F19:F42" si="2">$A$4</f>
        <v>70</v>
      </c>
      <c r="G19" s="29">
        <f>F19*10/60</f>
        <v>11.666666666666666</v>
      </c>
      <c r="H19" s="27" t="s">
        <v>61</v>
      </c>
    </row>
    <row r="20" spans="1:8" x14ac:dyDescent="0.55000000000000004">
      <c r="A20">
        <v>15</v>
      </c>
      <c r="B20" s="1">
        <v>43751.347222222219</v>
      </c>
      <c r="C20" s="24">
        <v>-705.01312277163879</v>
      </c>
      <c r="D20" s="22">
        <f t="shared" si="1"/>
        <v>-705.01312277163879</v>
      </c>
      <c r="E20">
        <f t="shared" si="0"/>
        <v>705.01312277163879</v>
      </c>
      <c r="F20">
        <f t="shared" si="2"/>
        <v>70</v>
      </c>
      <c r="G20" s="29">
        <f>F20*10/60+G19</f>
        <v>23.333333333333332</v>
      </c>
    </row>
    <row r="21" spans="1:8" x14ac:dyDescent="0.55000000000000004">
      <c r="A21">
        <v>16</v>
      </c>
      <c r="B21" s="1">
        <v>43751.354166666664</v>
      </c>
      <c r="C21" s="24">
        <v>-705.01312277163879</v>
      </c>
      <c r="D21" s="22">
        <f t="shared" si="1"/>
        <v>-705.01312277163879</v>
      </c>
      <c r="E21">
        <f t="shared" si="0"/>
        <v>705.01312277163879</v>
      </c>
      <c r="F21">
        <f t="shared" si="2"/>
        <v>70</v>
      </c>
      <c r="G21" s="29">
        <f>F21*10/60+G20</f>
        <v>35</v>
      </c>
    </row>
    <row r="22" spans="1:8" x14ac:dyDescent="0.55000000000000004">
      <c r="A22">
        <v>17</v>
      </c>
      <c r="B22" s="1">
        <v>43751.361111111109</v>
      </c>
      <c r="C22" s="24">
        <v>-705.01312277163879</v>
      </c>
      <c r="D22" s="22">
        <f t="shared" si="1"/>
        <v>-705.01312277163879</v>
      </c>
      <c r="E22">
        <f t="shared" si="0"/>
        <v>705.01312277163879</v>
      </c>
      <c r="F22">
        <f t="shared" si="2"/>
        <v>70</v>
      </c>
      <c r="G22" s="29">
        <f t="shared" ref="G21:G78" si="3">F22*10/60+G21</f>
        <v>46.666666666666664</v>
      </c>
    </row>
    <row r="23" spans="1:8" x14ac:dyDescent="0.55000000000000004">
      <c r="A23">
        <v>18</v>
      </c>
      <c r="B23" s="1">
        <v>43751.368055555555</v>
      </c>
      <c r="C23" s="24">
        <v>-705.01312277163879</v>
      </c>
      <c r="D23" s="22">
        <f t="shared" si="1"/>
        <v>-705.01312277163879</v>
      </c>
      <c r="E23">
        <f t="shared" si="0"/>
        <v>705.01312277163879</v>
      </c>
      <c r="F23">
        <f t="shared" si="2"/>
        <v>70</v>
      </c>
      <c r="G23" s="29">
        <f t="shared" si="3"/>
        <v>58.333333333333329</v>
      </c>
    </row>
    <row r="24" spans="1:8" x14ac:dyDescent="0.55000000000000004">
      <c r="A24">
        <v>19</v>
      </c>
      <c r="B24" s="1">
        <v>43751.375</v>
      </c>
      <c r="C24" s="24">
        <v>-705.01312277163879</v>
      </c>
      <c r="D24" s="22">
        <f t="shared" si="1"/>
        <v>-705.01312277163879</v>
      </c>
      <c r="E24">
        <f t="shared" si="0"/>
        <v>705.01312277163879</v>
      </c>
      <c r="F24">
        <f t="shared" si="2"/>
        <v>70</v>
      </c>
      <c r="G24" s="29">
        <f t="shared" si="3"/>
        <v>70</v>
      </c>
    </row>
    <row r="25" spans="1:8" x14ac:dyDescent="0.55000000000000004">
      <c r="A25">
        <v>20</v>
      </c>
      <c r="B25" s="1">
        <v>43751.381944444445</v>
      </c>
      <c r="C25" s="24">
        <v>-705.01312277163879</v>
      </c>
      <c r="D25" s="22">
        <f t="shared" si="1"/>
        <v>-705.01312277163879</v>
      </c>
      <c r="E25">
        <f t="shared" si="0"/>
        <v>705.01312277163879</v>
      </c>
      <c r="F25">
        <f t="shared" si="2"/>
        <v>70</v>
      </c>
      <c r="G25" s="29">
        <f t="shared" si="3"/>
        <v>81.666666666666671</v>
      </c>
    </row>
    <row r="26" spans="1:8" x14ac:dyDescent="0.55000000000000004">
      <c r="A26">
        <v>21</v>
      </c>
      <c r="B26" s="1">
        <v>43751.388888888891</v>
      </c>
      <c r="C26" s="24">
        <v>-705.01312277163879</v>
      </c>
      <c r="D26" s="22">
        <f t="shared" si="1"/>
        <v>-705.01312277163879</v>
      </c>
      <c r="E26">
        <f t="shared" si="0"/>
        <v>705.01312277163879</v>
      </c>
      <c r="F26">
        <f t="shared" si="2"/>
        <v>70</v>
      </c>
      <c r="G26" s="29">
        <f t="shared" si="3"/>
        <v>93.333333333333343</v>
      </c>
    </row>
    <row r="27" spans="1:8" x14ac:dyDescent="0.55000000000000004">
      <c r="A27">
        <v>22</v>
      </c>
      <c r="B27" s="1">
        <v>43751.395833333336</v>
      </c>
      <c r="C27" s="24">
        <v>-705.01312277163879</v>
      </c>
      <c r="D27" s="22">
        <f t="shared" si="1"/>
        <v>-705.01312277163879</v>
      </c>
      <c r="E27">
        <f t="shared" si="0"/>
        <v>705.01312277163879</v>
      </c>
      <c r="F27">
        <f t="shared" si="2"/>
        <v>70</v>
      </c>
      <c r="G27" s="29">
        <f t="shared" si="3"/>
        <v>105.00000000000001</v>
      </c>
    </row>
    <row r="28" spans="1:8" x14ac:dyDescent="0.55000000000000004">
      <c r="A28">
        <v>23</v>
      </c>
      <c r="B28" s="1">
        <v>43751.402777777781</v>
      </c>
      <c r="C28" s="24">
        <v>-705.01312277163879</v>
      </c>
      <c r="D28" s="22">
        <f t="shared" si="1"/>
        <v>-705.01312277163879</v>
      </c>
      <c r="E28">
        <f t="shared" si="0"/>
        <v>705.01312277163879</v>
      </c>
      <c r="F28">
        <f t="shared" si="2"/>
        <v>70</v>
      </c>
      <c r="G28" s="29">
        <f t="shared" si="3"/>
        <v>116.66666666666669</v>
      </c>
    </row>
    <row r="29" spans="1:8" x14ac:dyDescent="0.55000000000000004">
      <c r="A29">
        <v>24</v>
      </c>
      <c r="B29" s="1">
        <v>43751.409722222219</v>
      </c>
      <c r="C29" s="24">
        <v>-705.01312277163879</v>
      </c>
      <c r="D29" s="22">
        <f t="shared" si="1"/>
        <v>-705.01312277163879</v>
      </c>
      <c r="E29">
        <f t="shared" si="0"/>
        <v>705.01312277163879</v>
      </c>
      <c r="F29">
        <f t="shared" si="2"/>
        <v>70</v>
      </c>
      <c r="G29" s="29">
        <f t="shared" si="3"/>
        <v>128.33333333333334</v>
      </c>
    </row>
    <row r="30" spans="1:8" x14ac:dyDescent="0.55000000000000004">
      <c r="A30">
        <v>25</v>
      </c>
      <c r="B30" s="1">
        <v>43751.416666666664</v>
      </c>
      <c r="C30" s="24">
        <v>-705.01312277163879</v>
      </c>
      <c r="D30" s="22">
        <f t="shared" si="1"/>
        <v>-705.01312277163879</v>
      </c>
      <c r="E30">
        <f t="shared" si="0"/>
        <v>705.01312277163879</v>
      </c>
      <c r="F30">
        <f t="shared" si="2"/>
        <v>70</v>
      </c>
      <c r="G30" s="29">
        <f t="shared" si="3"/>
        <v>140</v>
      </c>
    </row>
    <row r="31" spans="1:8" x14ac:dyDescent="0.55000000000000004">
      <c r="A31">
        <v>26</v>
      </c>
      <c r="B31" s="1">
        <v>43751.423611111109</v>
      </c>
      <c r="C31" s="24">
        <v>-705.01312277163879</v>
      </c>
      <c r="D31" s="22">
        <f t="shared" si="1"/>
        <v>-705.01312277163879</v>
      </c>
      <c r="E31">
        <f t="shared" si="0"/>
        <v>705.01312277163879</v>
      </c>
      <c r="F31">
        <f t="shared" si="2"/>
        <v>70</v>
      </c>
      <c r="G31" s="29">
        <f t="shared" si="3"/>
        <v>151.66666666666666</v>
      </c>
    </row>
    <row r="32" spans="1:8" x14ac:dyDescent="0.55000000000000004">
      <c r="A32">
        <v>27</v>
      </c>
      <c r="B32" s="1">
        <v>43751.430555555555</v>
      </c>
      <c r="C32" s="24">
        <v>-705.01312277163879</v>
      </c>
      <c r="D32" s="22">
        <f t="shared" si="1"/>
        <v>-705.01312277163879</v>
      </c>
      <c r="E32">
        <f t="shared" si="0"/>
        <v>705.01312277163879</v>
      </c>
      <c r="F32">
        <f t="shared" si="2"/>
        <v>70</v>
      </c>
      <c r="G32" s="29">
        <f t="shared" si="3"/>
        <v>163.33333333333331</v>
      </c>
    </row>
    <row r="33" spans="1:7" x14ac:dyDescent="0.55000000000000004">
      <c r="A33">
        <v>28</v>
      </c>
      <c r="B33" s="1">
        <v>43751.4375</v>
      </c>
      <c r="C33" s="24">
        <v>-705.01312277163879</v>
      </c>
      <c r="D33" s="22">
        <f t="shared" si="1"/>
        <v>-705.01312277163879</v>
      </c>
      <c r="E33">
        <f t="shared" si="0"/>
        <v>705.01312277163879</v>
      </c>
      <c r="F33">
        <f t="shared" si="2"/>
        <v>70</v>
      </c>
      <c r="G33" s="29">
        <f t="shared" si="3"/>
        <v>174.99999999999997</v>
      </c>
    </row>
    <row r="34" spans="1:7" x14ac:dyDescent="0.55000000000000004">
      <c r="A34">
        <v>29</v>
      </c>
      <c r="B34" s="1">
        <v>43751.444444444445</v>
      </c>
      <c r="C34" s="24">
        <v>-705.01312277163879</v>
      </c>
      <c r="D34" s="22">
        <f t="shared" si="1"/>
        <v>-705.01312277163879</v>
      </c>
      <c r="E34">
        <f t="shared" si="0"/>
        <v>705.01312277163879</v>
      </c>
      <c r="F34">
        <f t="shared" si="2"/>
        <v>70</v>
      </c>
      <c r="G34" s="29">
        <f t="shared" si="3"/>
        <v>186.66666666666663</v>
      </c>
    </row>
    <row r="35" spans="1:7" x14ac:dyDescent="0.55000000000000004">
      <c r="A35">
        <v>30</v>
      </c>
      <c r="B35" s="1">
        <v>43751.451388888891</v>
      </c>
      <c r="C35" s="24">
        <v>-705.01312277163879</v>
      </c>
      <c r="D35" s="22">
        <f t="shared" si="1"/>
        <v>-705.01312277163879</v>
      </c>
      <c r="E35">
        <f t="shared" si="0"/>
        <v>705.01312277163879</v>
      </c>
      <c r="F35">
        <f t="shared" si="2"/>
        <v>70</v>
      </c>
      <c r="G35" s="29">
        <f t="shared" si="3"/>
        <v>198.33333333333329</v>
      </c>
    </row>
    <row r="36" spans="1:7" x14ac:dyDescent="0.55000000000000004">
      <c r="A36">
        <v>31</v>
      </c>
      <c r="B36" s="1">
        <v>43751.458333333336</v>
      </c>
      <c r="C36" s="24">
        <v>-705.01312277163879</v>
      </c>
      <c r="D36" s="22">
        <f t="shared" si="1"/>
        <v>-705.01312277163879</v>
      </c>
      <c r="E36">
        <f t="shared" si="0"/>
        <v>705.01312277163879</v>
      </c>
      <c r="F36">
        <f t="shared" si="2"/>
        <v>70</v>
      </c>
      <c r="G36" s="29">
        <f t="shared" si="3"/>
        <v>209.99999999999994</v>
      </c>
    </row>
    <row r="37" spans="1:7" x14ac:dyDescent="0.55000000000000004">
      <c r="A37">
        <v>32</v>
      </c>
      <c r="B37" s="1">
        <v>43751.465277777781</v>
      </c>
      <c r="C37" s="24">
        <v>-705.01312277163879</v>
      </c>
      <c r="D37" s="22">
        <f t="shared" si="1"/>
        <v>-705.01312277163879</v>
      </c>
      <c r="E37">
        <f t="shared" si="0"/>
        <v>705.01312277163879</v>
      </c>
      <c r="F37">
        <f t="shared" si="2"/>
        <v>70</v>
      </c>
      <c r="G37" s="29">
        <f t="shared" si="3"/>
        <v>221.6666666666666</v>
      </c>
    </row>
    <row r="38" spans="1:7" x14ac:dyDescent="0.55000000000000004">
      <c r="A38">
        <v>33</v>
      </c>
      <c r="B38" s="1">
        <v>43751.472222222219</v>
      </c>
      <c r="C38" s="24">
        <v>-705.01312277163879</v>
      </c>
      <c r="D38" s="22">
        <f t="shared" si="1"/>
        <v>-705.01312277163879</v>
      </c>
      <c r="E38">
        <f t="shared" ref="E38:E69" si="4">-D38</f>
        <v>705.01312277163879</v>
      </c>
      <c r="F38">
        <f t="shared" si="2"/>
        <v>70</v>
      </c>
      <c r="G38" s="29">
        <f t="shared" si="3"/>
        <v>233.33333333333326</v>
      </c>
    </row>
    <row r="39" spans="1:7" x14ac:dyDescent="0.55000000000000004">
      <c r="A39">
        <v>34</v>
      </c>
      <c r="B39" s="1">
        <v>43751.479166666664</v>
      </c>
      <c r="C39" s="24">
        <v>-705.01312277163879</v>
      </c>
      <c r="D39" s="22">
        <f t="shared" si="1"/>
        <v>-705.01312277163879</v>
      </c>
      <c r="E39">
        <f t="shared" si="4"/>
        <v>705.01312277163879</v>
      </c>
      <c r="F39">
        <f t="shared" si="2"/>
        <v>70</v>
      </c>
      <c r="G39" s="29">
        <f t="shared" si="3"/>
        <v>244.99999999999991</v>
      </c>
    </row>
    <row r="40" spans="1:7" x14ac:dyDescent="0.55000000000000004">
      <c r="A40">
        <v>35</v>
      </c>
      <c r="B40" s="1">
        <v>43751.486111111109</v>
      </c>
      <c r="C40" s="24">
        <v>-705.01312277163879</v>
      </c>
      <c r="D40" s="22">
        <f t="shared" si="1"/>
        <v>-705.01312277163879</v>
      </c>
      <c r="E40">
        <f t="shared" si="4"/>
        <v>705.01312277163879</v>
      </c>
      <c r="F40">
        <f t="shared" si="2"/>
        <v>70</v>
      </c>
      <c r="G40" s="29">
        <f t="shared" si="3"/>
        <v>256.66666666666657</v>
      </c>
    </row>
    <row r="41" spans="1:7" x14ac:dyDescent="0.55000000000000004">
      <c r="A41">
        <v>36</v>
      </c>
      <c r="B41" s="1">
        <v>43751.493055555555</v>
      </c>
      <c r="C41" s="24">
        <v>-705.01312277163879</v>
      </c>
      <c r="D41" s="22">
        <f t="shared" si="1"/>
        <v>-705.01312277163879</v>
      </c>
      <c r="E41">
        <f t="shared" si="4"/>
        <v>705.01312277163879</v>
      </c>
      <c r="F41">
        <f t="shared" si="2"/>
        <v>70</v>
      </c>
      <c r="G41" s="29">
        <f t="shared" si="3"/>
        <v>268.33333333333326</v>
      </c>
    </row>
    <row r="42" spans="1:7" x14ac:dyDescent="0.55000000000000004">
      <c r="A42" s="15">
        <v>37</v>
      </c>
      <c r="B42" s="1">
        <v>43751.5</v>
      </c>
      <c r="C42" s="24">
        <v>-705.01312277163879</v>
      </c>
      <c r="D42" s="22">
        <f t="shared" si="1"/>
        <v>-705.01312277163879</v>
      </c>
      <c r="E42">
        <f t="shared" si="4"/>
        <v>705.01312277163879</v>
      </c>
      <c r="F42">
        <f t="shared" si="2"/>
        <v>70</v>
      </c>
      <c r="G42" s="29">
        <f t="shared" si="3"/>
        <v>279.99999999999994</v>
      </c>
    </row>
    <row r="43" spans="1:7" x14ac:dyDescent="0.55000000000000004">
      <c r="A43">
        <v>38</v>
      </c>
      <c r="B43" s="1">
        <v>43751.506944444445</v>
      </c>
      <c r="C43" s="24">
        <v>-523.6009579884186</v>
      </c>
      <c r="D43" s="22">
        <f>-$D$4</f>
        <v>-523.6009579884186</v>
      </c>
      <c r="E43">
        <f t="shared" si="4"/>
        <v>523.6009579884186</v>
      </c>
      <c r="F43">
        <f>$C$4</f>
        <v>60</v>
      </c>
      <c r="G43" s="29">
        <f t="shared" si="3"/>
        <v>289.99999999999994</v>
      </c>
    </row>
    <row r="44" spans="1:7" x14ac:dyDescent="0.55000000000000004">
      <c r="A44">
        <v>39</v>
      </c>
      <c r="B44" s="1">
        <v>43751.513888888891</v>
      </c>
      <c r="C44" s="24">
        <v>-523.6009579884186</v>
      </c>
      <c r="D44" s="22">
        <f t="shared" ref="D44:D71" si="5">-$D$4</f>
        <v>-523.6009579884186</v>
      </c>
      <c r="E44">
        <f t="shared" si="4"/>
        <v>523.6009579884186</v>
      </c>
      <c r="F44">
        <f t="shared" ref="F44:F71" si="6">$C$4</f>
        <v>60</v>
      </c>
      <c r="G44" s="29">
        <f t="shared" si="3"/>
        <v>299.99999999999994</v>
      </c>
    </row>
    <row r="45" spans="1:7" x14ac:dyDescent="0.55000000000000004">
      <c r="A45">
        <v>40</v>
      </c>
      <c r="B45" s="1">
        <v>43751.520833333336</v>
      </c>
      <c r="C45" s="24">
        <v>-523.6009579884186</v>
      </c>
      <c r="D45" s="22">
        <f t="shared" si="5"/>
        <v>-523.6009579884186</v>
      </c>
      <c r="E45">
        <f t="shared" si="4"/>
        <v>523.6009579884186</v>
      </c>
      <c r="F45">
        <f t="shared" si="6"/>
        <v>60</v>
      </c>
      <c r="G45" s="29">
        <f t="shared" si="3"/>
        <v>309.99999999999994</v>
      </c>
    </row>
    <row r="46" spans="1:7" x14ac:dyDescent="0.55000000000000004">
      <c r="A46">
        <v>41</v>
      </c>
      <c r="B46" s="1">
        <v>43751.527777777781</v>
      </c>
      <c r="C46" s="24">
        <v>-523.6009579884186</v>
      </c>
      <c r="D46" s="22">
        <f t="shared" si="5"/>
        <v>-523.6009579884186</v>
      </c>
      <c r="E46">
        <f t="shared" si="4"/>
        <v>523.6009579884186</v>
      </c>
      <c r="F46">
        <f t="shared" si="6"/>
        <v>60</v>
      </c>
      <c r="G46" s="29">
        <f t="shared" si="3"/>
        <v>319.99999999999994</v>
      </c>
    </row>
    <row r="47" spans="1:7" x14ac:dyDescent="0.55000000000000004">
      <c r="A47">
        <v>42</v>
      </c>
      <c r="B47" s="1">
        <v>43751.534722222219</v>
      </c>
      <c r="C47" s="24">
        <v>-523.6009579884186</v>
      </c>
      <c r="D47" s="22">
        <f t="shared" si="5"/>
        <v>-523.6009579884186</v>
      </c>
      <c r="E47">
        <f t="shared" si="4"/>
        <v>523.6009579884186</v>
      </c>
      <c r="F47">
        <f t="shared" si="6"/>
        <v>60</v>
      </c>
      <c r="G47" s="29">
        <f t="shared" si="3"/>
        <v>329.99999999999994</v>
      </c>
    </row>
    <row r="48" spans="1:7" x14ac:dyDescent="0.55000000000000004">
      <c r="A48">
        <v>43</v>
      </c>
      <c r="B48" s="1">
        <v>43751.541666666664</v>
      </c>
      <c r="C48" s="24">
        <v>-523.6009579884186</v>
      </c>
      <c r="D48" s="22">
        <f t="shared" si="5"/>
        <v>-523.6009579884186</v>
      </c>
      <c r="E48">
        <f t="shared" si="4"/>
        <v>523.6009579884186</v>
      </c>
      <c r="F48">
        <f t="shared" si="6"/>
        <v>60</v>
      </c>
      <c r="G48" s="29">
        <f t="shared" si="3"/>
        <v>339.99999999999994</v>
      </c>
    </row>
    <row r="49" spans="1:7" x14ac:dyDescent="0.55000000000000004">
      <c r="A49">
        <v>44</v>
      </c>
      <c r="B49" s="1">
        <v>43751.548611111109</v>
      </c>
      <c r="C49" s="24">
        <v>-523.6009579884186</v>
      </c>
      <c r="D49" s="22">
        <f t="shared" si="5"/>
        <v>-523.6009579884186</v>
      </c>
      <c r="E49">
        <f t="shared" si="4"/>
        <v>523.6009579884186</v>
      </c>
      <c r="F49">
        <f t="shared" si="6"/>
        <v>60</v>
      </c>
      <c r="G49" s="29">
        <f t="shared" si="3"/>
        <v>349.99999999999994</v>
      </c>
    </row>
    <row r="50" spans="1:7" x14ac:dyDescent="0.55000000000000004">
      <c r="A50">
        <v>45</v>
      </c>
      <c r="B50" s="1">
        <v>43751.555555555555</v>
      </c>
      <c r="C50" s="24">
        <v>-523.6009579884186</v>
      </c>
      <c r="D50" s="22">
        <f t="shared" si="5"/>
        <v>-523.6009579884186</v>
      </c>
      <c r="E50">
        <f t="shared" si="4"/>
        <v>523.6009579884186</v>
      </c>
      <c r="F50">
        <f t="shared" si="6"/>
        <v>60</v>
      </c>
      <c r="G50" s="29">
        <f t="shared" si="3"/>
        <v>359.99999999999994</v>
      </c>
    </row>
    <row r="51" spans="1:7" x14ac:dyDescent="0.55000000000000004">
      <c r="A51">
        <v>46</v>
      </c>
      <c r="B51" s="1">
        <v>43751.5625</v>
      </c>
      <c r="C51" s="24">
        <v>-523.6009579884186</v>
      </c>
      <c r="D51" s="22">
        <f t="shared" si="5"/>
        <v>-523.6009579884186</v>
      </c>
      <c r="E51">
        <f t="shared" si="4"/>
        <v>523.6009579884186</v>
      </c>
      <c r="F51">
        <f t="shared" si="6"/>
        <v>60</v>
      </c>
      <c r="G51" s="29">
        <f t="shared" si="3"/>
        <v>369.99999999999994</v>
      </c>
    </row>
    <row r="52" spans="1:7" x14ac:dyDescent="0.55000000000000004">
      <c r="A52">
        <v>47</v>
      </c>
      <c r="B52" s="1">
        <v>43751.569444444445</v>
      </c>
      <c r="C52" s="24">
        <v>-523.6009579884186</v>
      </c>
      <c r="D52" s="22">
        <f t="shared" si="5"/>
        <v>-523.6009579884186</v>
      </c>
      <c r="E52">
        <f t="shared" si="4"/>
        <v>523.6009579884186</v>
      </c>
      <c r="F52">
        <f t="shared" si="6"/>
        <v>60</v>
      </c>
      <c r="G52" s="29">
        <f t="shared" si="3"/>
        <v>379.99999999999994</v>
      </c>
    </row>
    <row r="53" spans="1:7" x14ac:dyDescent="0.55000000000000004">
      <c r="A53">
        <v>48</v>
      </c>
      <c r="B53" s="1">
        <v>43751.576388888891</v>
      </c>
      <c r="C53" s="24">
        <v>-523.6009579884186</v>
      </c>
      <c r="D53" s="22">
        <f t="shared" si="5"/>
        <v>-523.6009579884186</v>
      </c>
      <c r="E53">
        <f t="shared" si="4"/>
        <v>523.6009579884186</v>
      </c>
      <c r="F53">
        <f t="shared" si="6"/>
        <v>60</v>
      </c>
      <c r="G53" s="29">
        <f t="shared" si="3"/>
        <v>389.99999999999994</v>
      </c>
    </row>
    <row r="54" spans="1:7" x14ac:dyDescent="0.55000000000000004">
      <c r="A54">
        <v>49</v>
      </c>
      <c r="B54" s="1">
        <v>43751.583333333336</v>
      </c>
      <c r="C54" s="24">
        <v>-523.6009579884186</v>
      </c>
      <c r="D54" s="22">
        <f t="shared" si="5"/>
        <v>-523.6009579884186</v>
      </c>
      <c r="E54">
        <f t="shared" si="4"/>
        <v>523.6009579884186</v>
      </c>
      <c r="F54">
        <f t="shared" si="6"/>
        <v>60</v>
      </c>
      <c r="G54" s="29">
        <f t="shared" si="3"/>
        <v>399.99999999999994</v>
      </c>
    </row>
    <row r="55" spans="1:7" x14ac:dyDescent="0.55000000000000004">
      <c r="A55">
        <v>50</v>
      </c>
      <c r="B55" s="1">
        <v>43751.590277777781</v>
      </c>
      <c r="C55" s="24">
        <v>-523.6009579884186</v>
      </c>
      <c r="D55" s="22">
        <f t="shared" si="5"/>
        <v>-523.6009579884186</v>
      </c>
      <c r="E55">
        <f t="shared" si="4"/>
        <v>523.6009579884186</v>
      </c>
      <c r="F55">
        <f t="shared" si="6"/>
        <v>60</v>
      </c>
      <c r="G55" s="29">
        <f t="shared" si="3"/>
        <v>409.99999999999994</v>
      </c>
    </row>
    <row r="56" spans="1:7" x14ac:dyDescent="0.55000000000000004">
      <c r="A56">
        <v>51</v>
      </c>
      <c r="B56" s="1">
        <v>43751.597222222219</v>
      </c>
      <c r="C56" s="24">
        <v>-523.6009579884186</v>
      </c>
      <c r="D56" s="22">
        <f t="shared" si="5"/>
        <v>-523.6009579884186</v>
      </c>
      <c r="E56">
        <f t="shared" si="4"/>
        <v>523.6009579884186</v>
      </c>
      <c r="F56">
        <f t="shared" si="6"/>
        <v>60</v>
      </c>
      <c r="G56" s="29">
        <f t="shared" si="3"/>
        <v>419.99999999999994</v>
      </c>
    </row>
    <row r="57" spans="1:7" x14ac:dyDescent="0.55000000000000004">
      <c r="A57">
        <v>52</v>
      </c>
      <c r="B57" s="1">
        <v>43751.604166666664</v>
      </c>
      <c r="C57" s="24">
        <v>-523.6009579884186</v>
      </c>
      <c r="D57" s="22">
        <f t="shared" si="5"/>
        <v>-523.6009579884186</v>
      </c>
      <c r="E57">
        <f t="shared" si="4"/>
        <v>523.6009579884186</v>
      </c>
      <c r="F57">
        <f t="shared" si="6"/>
        <v>60</v>
      </c>
      <c r="G57" s="29">
        <f t="shared" si="3"/>
        <v>429.99999999999994</v>
      </c>
    </row>
    <row r="58" spans="1:7" x14ac:dyDescent="0.55000000000000004">
      <c r="A58">
        <v>53</v>
      </c>
      <c r="B58" s="1">
        <v>43751.611111111109</v>
      </c>
      <c r="C58" s="24">
        <v>-523.6009579884186</v>
      </c>
      <c r="D58" s="22">
        <f t="shared" si="5"/>
        <v>-523.6009579884186</v>
      </c>
      <c r="E58">
        <f t="shared" si="4"/>
        <v>523.6009579884186</v>
      </c>
      <c r="F58">
        <f t="shared" si="6"/>
        <v>60</v>
      </c>
      <c r="G58" s="29">
        <f t="shared" si="3"/>
        <v>439.99999999999994</v>
      </c>
    </row>
    <row r="59" spans="1:7" x14ac:dyDescent="0.55000000000000004">
      <c r="A59">
        <v>54</v>
      </c>
      <c r="B59" s="1">
        <v>43751.618055555555</v>
      </c>
      <c r="C59" s="24">
        <v>-523.6009579884186</v>
      </c>
      <c r="D59" s="22">
        <f t="shared" si="5"/>
        <v>-523.6009579884186</v>
      </c>
      <c r="E59">
        <f t="shared" si="4"/>
        <v>523.6009579884186</v>
      </c>
      <c r="F59">
        <f t="shared" si="6"/>
        <v>60</v>
      </c>
      <c r="G59" s="29">
        <f t="shared" si="3"/>
        <v>449.99999999999994</v>
      </c>
    </row>
    <row r="60" spans="1:7" x14ac:dyDescent="0.55000000000000004">
      <c r="A60">
        <v>55</v>
      </c>
      <c r="B60" s="1">
        <v>43751.625</v>
      </c>
      <c r="C60" s="24">
        <v>-523.6009579884186</v>
      </c>
      <c r="D60" s="22">
        <f t="shared" si="5"/>
        <v>-523.6009579884186</v>
      </c>
      <c r="E60">
        <f t="shared" si="4"/>
        <v>523.6009579884186</v>
      </c>
      <c r="F60">
        <f t="shared" si="6"/>
        <v>60</v>
      </c>
      <c r="G60" s="29">
        <f t="shared" si="3"/>
        <v>459.99999999999994</v>
      </c>
    </row>
    <row r="61" spans="1:7" x14ac:dyDescent="0.55000000000000004">
      <c r="A61">
        <v>56</v>
      </c>
      <c r="B61" s="1">
        <v>43751.631944444445</v>
      </c>
      <c r="C61" s="24">
        <v>-523.6009579884186</v>
      </c>
      <c r="D61" s="22">
        <f t="shared" si="5"/>
        <v>-523.6009579884186</v>
      </c>
      <c r="E61">
        <f t="shared" si="4"/>
        <v>523.6009579884186</v>
      </c>
      <c r="F61">
        <f t="shared" si="6"/>
        <v>60</v>
      </c>
      <c r="G61" s="29">
        <f t="shared" si="3"/>
        <v>469.99999999999994</v>
      </c>
    </row>
    <row r="62" spans="1:7" x14ac:dyDescent="0.55000000000000004">
      <c r="A62">
        <v>57</v>
      </c>
      <c r="B62" s="1">
        <v>43751.638888888891</v>
      </c>
      <c r="C62" s="24">
        <v>-523.6009579884186</v>
      </c>
      <c r="D62" s="22">
        <f t="shared" si="5"/>
        <v>-523.6009579884186</v>
      </c>
      <c r="E62">
        <f t="shared" si="4"/>
        <v>523.6009579884186</v>
      </c>
      <c r="F62">
        <f t="shared" si="6"/>
        <v>60</v>
      </c>
      <c r="G62" s="29">
        <f t="shared" si="3"/>
        <v>479.99999999999994</v>
      </c>
    </row>
    <row r="63" spans="1:7" x14ac:dyDescent="0.55000000000000004">
      <c r="A63" s="16">
        <v>58</v>
      </c>
      <c r="B63" s="17">
        <v>43751.645833333336</v>
      </c>
      <c r="C63" s="24">
        <v>-523.6009579884186</v>
      </c>
      <c r="D63" s="22">
        <f t="shared" si="5"/>
        <v>-523.6009579884186</v>
      </c>
      <c r="E63">
        <f t="shared" si="4"/>
        <v>523.6009579884186</v>
      </c>
      <c r="F63">
        <f t="shared" si="6"/>
        <v>60</v>
      </c>
      <c r="G63" s="29">
        <f t="shared" si="3"/>
        <v>489.99999999999994</v>
      </c>
    </row>
    <row r="64" spans="1:7" x14ac:dyDescent="0.55000000000000004">
      <c r="A64">
        <v>59</v>
      </c>
      <c r="B64" s="1">
        <v>43751.652777777781</v>
      </c>
      <c r="C64" s="24">
        <v>-523.6009579884186</v>
      </c>
      <c r="D64" s="22">
        <f t="shared" si="5"/>
        <v>-523.6009579884186</v>
      </c>
      <c r="E64">
        <f t="shared" si="4"/>
        <v>523.6009579884186</v>
      </c>
      <c r="F64">
        <f t="shared" si="6"/>
        <v>60</v>
      </c>
      <c r="G64" s="29">
        <f t="shared" si="3"/>
        <v>499.99999999999994</v>
      </c>
    </row>
    <row r="65" spans="1:7" x14ac:dyDescent="0.55000000000000004">
      <c r="A65">
        <v>60</v>
      </c>
      <c r="B65" s="1">
        <v>43751.659722222219</v>
      </c>
      <c r="C65" s="24">
        <v>-523.6009579884186</v>
      </c>
      <c r="D65" s="22">
        <f t="shared" si="5"/>
        <v>-523.6009579884186</v>
      </c>
      <c r="E65">
        <f t="shared" si="4"/>
        <v>523.6009579884186</v>
      </c>
      <c r="F65">
        <f t="shared" si="6"/>
        <v>60</v>
      </c>
      <c r="G65" s="29">
        <f t="shared" si="3"/>
        <v>509.99999999999994</v>
      </c>
    </row>
    <row r="66" spans="1:7" x14ac:dyDescent="0.55000000000000004">
      <c r="A66">
        <v>61</v>
      </c>
      <c r="B66" s="1">
        <v>43751.666666666664</v>
      </c>
      <c r="C66" s="24">
        <v>-523.6009579884186</v>
      </c>
      <c r="D66" s="22">
        <f t="shared" si="5"/>
        <v>-523.6009579884186</v>
      </c>
      <c r="E66">
        <f t="shared" si="4"/>
        <v>523.6009579884186</v>
      </c>
      <c r="F66">
        <f t="shared" si="6"/>
        <v>60</v>
      </c>
      <c r="G66" s="29">
        <f t="shared" si="3"/>
        <v>520</v>
      </c>
    </row>
    <row r="67" spans="1:7" x14ac:dyDescent="0.55000000000000004">
      <c r="A67">
        <v>62</v>
      </c>
      <c r="B67" s="1">
        <v>43751.673611111109</v>
      </c>
      <c r="C67" s="24">
        <v>-523.6009579884186</v>
      </c>
      <c r="D67" s="22">
        <f t="shared" si="5"/>
        <v>-523.6009579884186</v>
      </c>
      <c r="E67">
        <f t="shared" si="4"/>
        <v>523.6009579884186</v>
      </c>
      <c r="F67">
        <f t="shared" si="6"/>
        <v>60</v>
      </c>
      <c r="G67" s="29">
        <f t="shared" si="3"/>
        <v>530</v>
      </c>
    </row>
    <row r="68" spans="1:7" x14ac:dyDescent="0.55000000000000004">
      <c r="A68">
        <v>63</v>
      </c>
      <c r="B68" s="1">
        <v>43751.680555555555</v>
      </c>
      <c r="C68" s="24">
        <v>-523.6009579884186</v>
      </c>
      <c r="D68" s="22">
        <f t="shared" si="5"/>
        <v>-523.6009579884186</v>
      </c>
      <c r="E68">
        <f t="shared" si="4"/>
        <v>523.6009579884186</v>
      </c>
      <c r="F68">
        <f t="shared" si="6"/>
        <v>60</v>
      </c>
      <c r="G68" s="29">
        <f t="shared" si="3"/>
        <v>540</v>
      </c>
    </row>
    <row r="69" spans="1:7" x14ac:dyDescent="0.55000000000000004">
      <c r="A69">
        <v>64</v>
      </c>
      <c r="B69" s="1">
        <v>43751.6875</v>
      </c>
      <c r="C69" s="24">
        <v>-523.6009579884186</v>
      </c>
      <c r="D69" s="22">
        <f t="shared" si="5"/>
        <v>-523.6009579884186</v>
      </c>
      <c r="E69">
        <f t="shared" si="4"/>
        <v>523.6009579884186</v>
      </c>
      <c r="F69">
        <f t="shared" si="6"/>
        <v>60</v>
      </c>
      <c r="G69" s="29">
        <f t="shared" si="3"/>
        <v>550</v>
      </c>
    </row>
    <row r="70" spans="1:7" x14ac:dyDescent="0.55000000000000004">
      <c r="A70">
        <v>65</v>
      </c>
      <c r="B70" s="1">
        <v>43751.694444444445</v>
      </c>
      <c r="C70" s="24">
        <v>-523.6009579884186</v>
      </c>
      <c r="D70" s="22">
        <f t="shared" si="5"/>
        <v>-523.6009579884186</v>
      </c>
      <c r="E70">
        <f t="shared" ref="E70:E78" si="7">-D70</f>
        <v>523.6009579884186</v>
      </c>
      <c r="F70">
        <f t="shared" si="6"/>
        <v>60</v>
      </c>
      <c r="G70" s="29">
        <f t="shared" si="3"/>
        <v>560</v>
      </c>
    </row>
    <row r="71" spans="1:7" x14ac:dyDescent="0.55000000000000004">
      <c r="A71">
        <v>66</v>
      </c>
      <c r="B71" s="1">
        <v>43751.701388888891</v>
      </c>
      <c r="C71" s="24">
        <v>-523.6009579884186</v>
      </c>
      <c r="D71" s="22">
        <f t="shared" si="5"/>
        <v>-523.6009579884186</v>
      </c>
      <c r="E71">
        <f t="shared" si="7"/>
        <v>523.6009579884186</v>
      </c>
      <c r="F71">
        <f t="shared" si="6"/>
        <v>60</v>
      </c>
      <c r="G71" s="29">
        <f t="shared" si="3"/>
        <v>570</v>
      </c>
    </row>
    <row r="72" spans="1:7" x14ac:dyDescent="0.55000000000000004">
      <c r="A72">
        <v>67</v>
      </c>
      <c r="B72" s="1">
        <v>43751.708333333336</v>
      </c>
      <c r="C72" s="24">
        <v>0</v>
      </c>
      <c r="D72" s="22">
        <v>0</v>
      </c>
      <c r="E72">
        <f t="shared" si="7"/>
        <v>0</v>
      </c>
      <c r="F72">
        <v>0</v>
      </c>
      <c r="G72" s="29">
        <f t="shared" si="3"/>
        <v>570</v>
      </c>
    </row>
    <row r="73" spans="1:7" x14ac:dyDescent="0.55000000000000004">
      <c r="A73">
        <v>68</v>
      </c>
      <c r="B73" s="1">
        <v>43751.715277777781</v>
      </c>
      <c r="C73" s="24">
        <v>0</v>
      </c>
      <c r="D73" s="22">
        <v>0</v>
      </c>
      <c r="E73">
        <f t="shared" si="7"/>
        <v>0</v>
      </c>
      <c r="F73">
        <v>0</v>
      </c>
      <c r="G73" s="29">
        <f t="shared" si="3"/>
        <v>570</v>
      </c>
    </row>
    <row r="74" spans="1:7" x14ac:dyDescent="0.55000000000000004">
      <c r="A74">
        <v>69</v>
      </c>
      <c r="B74" s="1">
        <v>43751.722222222219</v>
      </c>
      <c r="C74" s="24">
        <v>0</v>
      </c>
      <c r="D74" s="22">
        <v>0</v>
      </c>
      <c r="E74">
        <f t="shared" si="7"/>
        <v>0</v>
      </c>
      <c r="F74">
        <v>0</v>
      </c>
      <c r="G74" s="29">
        <f t="shared" si="3"/>
        <v>570</v>
      </c>
    </row>
    <row r="75" spans="1:7" x14ac:dyDescent="0.55000000000000004">
      <c r="A75">
        <v>70</v>
      </c>
      <c r="B75" s="1">
        <v>43751.729166666664</v>
      </c>
      <c r="C75" s="24">
        <v>0</v>
      </c>
      <c r="D75" s="22">
        <v>0</v>
      </c>
      <c r="E75">
        <f t="shared" si="7"/>
        <v>0</v>
      </c>
      <c r="F75">
        <v>0</v>
      </c>
      <c r="G75" s="29">
        <f t="shared" si="3"/>
        <v>570</v>
      </c>
    </row>
    <row r="76" spans="1:7" x14ac:dyDescent="0.55000000000000004">
      <c r="A76">
        <v>71</v>
      </c>
      <c r="B76" s="1">
        <v>43751.736111111109</v>
      </c>
      <c r="C76" s="24">
        <v>0</v>
      </c>
      <c r="D76" s="22">
        <v>0</v>
      </c>
      <c r="E76">
        <f t="shared" si="7"/>
        <v>0</v>
      </c>
      <c r="F76">
        <v>0</v>
      </c>
      <c r="G76" s="29">
        <f t="shared" si="3"/>
        <v>570</v>
      </c>
    </row>
    <row r="77" spans="1:7" x14ac:dyDescent="0.55000000000000004">
      <c r="A77">
        <v>72</v>
      </c>
      <c r="B77" s="1">
        <v>43751.743055555555</v>
      </c>
      <c r="C77" s="24">
        <v>0</v>
      </c>
      <c r="D77" s="22">
        <v>0</v>
      </c>
      <c r="E77">
        <f t="shared" si="7"/>
        <v>0</v>
      </c>
      <c r="F77">
        <v>0</v>
      </c>
      <c r="G77" s="29">
        <f t="shared" si="3"/>
        <v>570</v>
      </c>
    </row>
    <row r="78" spans="1:7" ht="18.5" thickBot="1" x14ac:dyDescent="0.6">
      <c r="A78">
        <v>73</v>
      </c>
      <c r="B78" s="1">
        <v>43751.75</v>
      </c>
      <c r="C78" s="25">
        <v>0</v>
      </c>
      <c r="D78" s="22">
        <v>0</v>
      </c>
      <c r="E78">
        <f t="shared" si="7"/>
        <v>0</v>
      </c>
      <c r="F78">
        <v>0</v>
      </c>
      <c r="G78" s="29">
        <f t="shared" si="3"/>
        <v>570</v>
      </c>
    </row>
  </sheetData>
  <phoneticPr fontId="2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M_T1保存">
                <anchor moveWithCells="1" sizeWithCells="1">
                  <from>
                    <xdr:col>10</xdr:col>
                    <xdr:colOff>6350</xdr:colOff>
                    <xdr:row>0</xdr:row>
                    <xdr:rowOff>215900</xdr:rowOff>
                  </from>
                  <to>
                    <xdr:col>12</xdr:col>
                    <xdr:colOff>38100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CD7A-B358-4611-8690-64DC95159253}">
  <sheetPr codeName="Sheet3"/>
  <dimension ref="A1:F84"/>
  <sheetViews>
    <sheetView zoomScale="70" zoomScaleNormal="70" workbookViewId="0">
      <selection activeCell="C5" sqref="C5:G5"/>
    </sheetView>
  </sheetViews>
  <sheetFormatPr defaultRowHeight="18" x14ac:dyDescent="0.55000000000000004"/>
  <cols>
    <col min="2" max="2" width="16.33203125" bestFit="1" customWidth="1"/>
    <col min="3" max="3" width="17.25" customWidth="1"/>
    <col min="4" max="4" width="18.08203125" customWidth="1"/>
    <col min="5" max="5" width="11.25" customWidth="1"/>
    <col min="6" max="6" width="9.33203125" customWidth="1"/>
  </cols>
  <sheetData>
    <row r="1" spans="1:6" x14ac:dyDescent="0.55000000000000004">
      <c r="A1" t="s">
        <v>34</v>
      </c>
    </row>
    <row r="2" spans="1:6" x14ac:dyDescent="0.55000000000000004">
      <c r="A2" s="12" t="s">
        <v>35</v>
      </c>
      <c r="B2" s="7" t="s">
        <v>36</v>
      </c>
      <c r="C2" s="12" t="s">
        <v>35</v>
      </c>
      <c r="D2" s="7" t="s">
        <v>37</v>
      </c>
    </row>
    <row r="3" spans="1:6" x14ac:dyDescent="0.55000000000000004">
      <c r="A3" s="7" t="s">
        <v>38</v>
      </c>
      <c r="B3" s="7" t="s">
        <v>27</v>
      </c>
      <c r="C3" s="7" t="s">
        <v>38</v>
      </c>
      <c r="D3" s="7" t="s">
        <v>27</v>
      </c>
    </row>
    <row r="4" spans="1:6" x14ac:dyDescent="0.55000000000000004">
      <c r="A4" s="7">
        <v>60</v>
      </c>
      <c r="B4" s="7">
        <v>523.6009579884186</v>
      </c>
      <c r="C4" s="7">
        <v>75</v>
      </c>
      <c r="D4" s="7">
        <v>811.6256291049707</v>
      </c>
    </row>
    <row r="5" spans="1:6" x14ac:dyDescent="0.55000000000000004">
      <c r="A5" t="s">
        <v>39</v>
      </c>
      <c r="B5" t="s">
        <v>40</v>
      </c>
      <c r="C5" t="s">
        <v>56</v>
      </c>
      <c r="D5" t="s">
        <v>57</v>
      </c>
      <c r="E5" t="s">
        <v>58</v>
      </c>
      <c r="F5" t="s">
        <v>59</v>
      </c>
    </row>
    <row r="6" spans="1:6" x14ac:dyDescent="0.55000000000000004">
      <c r="A6">
        <v>1</v>
      </c>
      <c r="B6" s="14">
        <v>43752.25</v>
      </c>
      <c r="C6">
        <v>0</v>
      </c>
      <c r="D6">
        <v>0</v>
      </c>
    </row>
    <row r="7" spans="1:6" x14ac:dyDescent="0.55000000000000004">
      <c r="A7">
        <v>2</v>
      </c>
      <c r="B7" s="14">
        <v>43752.256944444445</v>
      </c>
      <c r="C7">
        <v>0</v>
      </c>
      <c r="D7">
        <v>0</v>
      </c>
    </row>
    <row r="8" spans="1:6" x14ac:dyDescent="0.55000000000000004">
      <c r="A8">
        <v>3</v>
      </c>
      <c r="B8" s="14">
        <v>43752.263888888891</v>
      </c>
      <c r="C8">
        <v>0</v>
      </c>
      <c r="D8">
        <v>0</v>
      </c>
    </row>
    <row r="9" spans="1:6" x14ac:dyDescent="0.55000000000000004">
      <c r="A9">
        <v>4</v>
      </c>
      <c r="B9" s="14">
        <v>43752.270833333336</v>
      </c>
      <c r="C9">
        <v>0</v>
      </c>
      <c r="D9">
        <v>0</v>
      </c>
    </row>
    <row r="10" spans="1:6" x14ac:dyDescent="0.55000000000000004">
      <c r="A10">
        <v>5</v>
      </c>
      <c r="B10" s="14">
        <v>43752.277777777781</v>
      </c>
      <c r="C10">
        <v>0</v>
      </c>
      <c r="D10">
        <v>0</v>
      </c>
    </row>
    <row r="11" spans="1:6" x14ac:dyDescent="0.55000000000000004">
      <c r="A11">
        <v>6</v>
      </c>
      <c r="B11" s="14">
        <v>43752.284722222219</v>
      </c>
      <c r="C11">
        <v>0</v>
      </c>
      <c r="D11">
        <v>0</v>
      </c>
    </row>
    <row r="12" spans="1:6" x14ac:dyDescent="0.55000000000000004">
      <c r="A12">
        <v>7</v>
      </c>
      <c r="B12" s="14">
        <v>43752.291666666664</v>
      </c>
      <c r="C12">
        <v>0</v>
      </c>
      <c r="D12">
        <v>0</v>
      </c>
    </row>
    <row r="13" spans="1:6" x14ac:dyDescent="0.55000000000000004">
      <c r="A13">
        <v>8</v>
      </c>
      <c r="B13" s="14">
        <v>43752.298611111109</v>
      </c>
      <c r="C13">
        <v>0</v>
      </c>
      <c r="D13">
        <v>0</v>
      </c>
    </row>
    <row r="14" spans="1:6" x14ac:dyDescent="0.55000000000000004">
      <c r="A14">
        <v>9</v>
      </c>
      <c r="B14" s="14">
        <v>43752.305555555555</v>
      </c>
      <c r="C14">
        <v>0</v>
      </c>
      <c r="D14">
        <v>0</v>
      </c>
    </row>
    <row r="15" spans="1:6" x14ac:dyDescent="0.55000000000000004">
      <c r="A15">
        <v>10</v>
      </c>
      <c r="B15" s="14">
        <v>43752.3125</v>
      </c>
      <c r="C15">
        <v>0</v>
      </c>
      <c r="D15">
        <v>0</v>
      </c>
    </row>
    <row r="16" spans="1:6" x14ac:dyDescent="0.55000000000000004">
      <c r="A16">
        <v>11</v>
      </c>
      <c r="B16" s="14">
        <v>43752.319444444445</v>
      </c>
      <c r="C16">
        <v>0</v>
      </c>
      <c r="D16">
        <v>0</v>
      </c>
    </row>
    <row r="17" spans="1:4" x14ac:dyDescent="0.55000000000000004">
      <c r="A17">
        <v>12</v>
      </c>
      <c r="B17" s="14">
        <v>43752.326388888891</v>
      </c>
      <c r="C17">
        <v>0</v>
      </c>
      <c r="D17">
        <v>0</v>
      </c>
    </row>
    <row r="18" spans="1:4" x14ac:dyDescent="0.55000000000000004">
      <c r="A18">
        <v>13</v>
      </c>
      <c r="B18" s="14">
        <v>43752.333333333336</v>
      </c>
      <c r="C18">
        <v>-523.6009579884186</v>
      </c>
      <c r="D18">
        <f>-$B$4</f>
        <v>-523.6009579884186</v>
      </c>
    </row>
    <row r="19" spans="1:4" x14ac:dyDescent="0.55000000000000004">
      <c r="A19">
        <v>14</v>
      </c>
      <c r="B19" s="14">
        <v>43752.340277777781</v>
      </c>
      <c r="C19">
        <v>-523.6009579884186</v>
      </c>
      <c r="D19">
        <f t="shared" ref="D19:D31" si="0">-$B$4</f>
        <v>-523.6009579884186</v>
      </c>
    </row>
    <row r="20" spans="1:4" x14ac:dyDescent="0.55000000000000004">
      <c r="A20">
        <v>15</v>
      </c>
      <c r="B20" s="14">
        <v>43752.347222222219</v>
      </c>
      <c r="C20">
        <v>-523.6009579884186</v>
      </c>
      <c r="D20">
        <f t="shared" si="0"/>
        <v>-523.6009579884186</v>
      </c>
    </row>
    <row r="21" spans="1:4" x14ac:dyDescent="0.55000000000000004">
      <c r="A21">
        <v>16</v>
      </c>
      <c r="B21" s="14">
        <v>43752.354166666664</v>
      </c>
      <c r="C21">
        <v>-523.6009579884186</v>
      </c>
      <c r="D21">
        <f t="shared" si="0"/>
        <v>-523.6009579884186</v>
      </c>
    </row>
    <row r="22" spans="1:4" x14ac:dyDescent="0.55000000000000004">
      <c r="A22">
        <v>17</v>
      </c>
      <c r="B22" s="14">
        <v>43752.361111111109</v>
      </c>
      <c r="C22">
        <v>-523.6009579884186</v>
      </c>
      <c r="D22">
        <f t="shared" si="0"/>
        <v>-523.6009579884186</v>
      </c>
    </row>
    <row r="23" spans="1:4" x14ac:dyDescent="0.55000000000000004">
      <c r="A23">
        <v>18</v>
      </c>
      <c r="B23" s="14">
        <v>43752.368055555555</v>
      </c>
      <c r="C23">
        <v>-523.6009579884186</v>
      </c>
      <c r="D23">
        <f t="shared" si="0"/>
        <v>-523.6009579884186</v>
      </c>
    </row>
    <row r="24" spans="1:4" x14ac:dyDescent="0.55000000000000004">
      <c r="A24">
        <v>19</v>
      </c>
      <c r="B24" s="14">
        <v>43752.375</v>
      </c>
      <c r="C24">
        <v>-523.6009579884186</v>
      </c>
      <c r="D24">
        <f t="shared" si="0"/>
        <v>-523.6009579884186</v>
      </c>
    </row>
    <row r="25" spans="1:4" x14ac:dyDescent="0.55000000000000004">
      <c r="A25">
        <v>20</v>
      </c>
      <c r="B25" s="14">
        <v>43752.381944444445</v>
      </c>
      <c r="C25">
        <v>-523.6009579884186</v>
      </c>
      <c r="D25">
        <f t="shared" si="0"/>
        <v>-523.6009579884186</v>
      </c>
    </row>
    <row r="26" spans="1:4" x14ac:dyDescent="0.55000000000000004">
      <c r="A26">
        <v>21</v>
      </c>
      <c r="B26" s="14">
        <v>43752.388888888891</v>
      </c>
      <c r="C26">
        <v>-523.6009579884186</v>
      </c>
      <c r="D26">
        <f t="shared" si="0"/>
        <v>-523.6009579884186</v>
      </c>
    </row>
    <row r="27" spans="1:4" x14ac:dyDescent="0.55000000000000004">
      <c r="A27">
        <v>22</v>
      </c>
      <c r="B27" s="14">
        <v>43752.395833333336</v>
      </c>
      <c r="C27">
        <v>-523.6009579884186</v>
      </c>
      <c r="D27">
        <f t="shared" si="0"/>
        <v>-523.6009579884186</v>
      </c>
    </row>
    <row r="28" spans="1:4" x14ac:dyDescent="0.55000000000000004">
      <c r="A28">
        <v>23</v>
      </c>
      <c r="B28" s="14">
        <v>43752.402777777781</v>
      </c>
      <c r="C28">
        <v>-523.6009579884186</v>
      </c>
      <c r="D28">
        <f t="shared" si="0"/>
        <v>-523.6009579884186</v>
      </c>
    </row>
    <row r="29" spans="1:4" x14ac:dyDescent="0.55000000000000004">
      <c r="A29">
        <v>24</v>
      </c>
      <c r="B29" s="14">
        <v>43752.409722222219</v>
      </c>
      <c r="C29">
        <v>-523.6009579884186</v>
      </c>
      <c r="D29">
        <f t="shared" si="0"/>
        <v>-523.6009579884186</v>
      </c>
    </row>
    <row r="30" spans="1:4" x14ac:dyDescent="0.55000000000000004">
      <c r="A30">
        <v>25</v>
      </c>
      <c r="B30" s="14">
        <v>43752.416666666664</v>
      </c>
      <c r="C30">
        <v>-523.6009579884186</v>
      </c>
      <c r="D30">
        <f t="shared" si="0"/>
        <v>-523.6009579884186</v>
      </c>
    </row>
    <row r="31" spans="1:4" x14ac:dyDescent="0.55000000000000004">
      <c r="A31">
        <v>26</v>
      </c>
      <c r="B31" s="14">
        <v>43752.423611111109</v>
      </c>
      <c r="C31">
        <v>-523.6009579884186</v>
      </c>
      <c r="D31">
        <f t="shared" si="0"/>
        <v>-523.6009579884186</v>
      </c>
    </row>
    <row r="32" spans="1:4" x14ac:dyDescent="0.55000000000000004">
      <c r="A32">
        <v>27</v>
      </c>
      <c r="B32" s="14">
        <v>43752.430555555555</v>
      </c>
      <c r="C32">
        <v>-811.6256291049707</v>
      </c>
      <c r="D32">
        <f>-$D$4</f>
        <v>-811.6256291049707</v>
      </c>
    </row>
    <row r="33" spans="1:4" x14ac:dyDescent="0.55000000000000004">
      <c r="A33">
        <v>28</v>
      </c>
      <c r="B33" s="14">
        <v>43752.4375</v>
      </c>
      <c r="C33">
        <v>-811.6256291049707</v>
      </c>
      <c r="D33">
        <f t="shared" ref="D33:D72" si="1">-$D$4</f>
        <v>-811.6256291049707</v>
      </c>
    </row>
    <row r="34" spans="1:4" x14ac:dyDescent="0.55000000000000004">
      <c r="A34">
        <v>29</v>
      </c>
      <c r="B34" s="14">
        <v>43752.444444444445</v>
      </c>
      <c r="C34">
        <v>-811.6256291049707</v>
      </c>
      <c r="D34">
        <f t="shared" si="1"/>
        <v>-811.6256291049707</v>
      </c>
    </row>
    <row r="35" spans="1:4" x14ac:dyDescent="0.55000000000000004">
      <c r="A35">
        <v>30</v>
      </c>
      <c r="B35" s="14">
        <v>43752.451388888891</v>
      </c>
      <c r="C35">
        <v>-811.6256291049707</v>
      </c>
      <c r="D35">
        <f t="shared" si="1"/>
        <v>-811.6256291049707</v>
      </c>
    </row>
    <row r="36" spans="1:4" x14ac:dyDescent="0.55000000000000004">
      <c r="A36">
        <v>31</v>
      </c>
      <c r="B36" s="14">
        <v>43752.458333333336</v>
      </c>
      <c r="C36">
        <v>-811.6256291049707</v>
      </c>
      <c r="D36">
        <f t="shared" si="1"/>
        <v>-811.6256291049707</v>
      </c>
    </row>
    <row r="37" spans="1:4" x14ac:dyDescent="0.55000000000000004">
      <c r="A37">
        <v>32</v>
      </c>
      <c r="B37" s="14">
        <v>43752.465277777781</v>
      </c>
      <c r="C37">
        <v>-811.6256291049707</v>
      </c>
      <c r="D37">
        <f t="shared" si="1"/>
        <v>-811.6256291049707</v>
      </c>
    </row>
    <row r="38" spans="1:4" x14ac:dyDescent="0.55000000000000004">
      <c r="A38">
        <v>33</v>
      </c>
      <c r="B38" s="14">
        <v>43752.472222222219</v>
      </c>
      <c r="C38">
        <v>-811.6256291049707</v>
      </c>
      <c r="D38">
        <f t="shared" si="1"/>
        <v>-811.6256291049707</v>
      </c>
    </row>
    <row r="39" spans="1:4" x14ac:dyDescent="0.55000000000000004">
      <c r="A39">
        <v>34</v>
      </c>
      <c r="B39" s="14">
        <v>43752.479166666664</v>
      </c>
      <c r="C39">
        <v>-811.6256291049707</v>
      </c>
      <c r="D39">
        <f t="shared" si="1"/>
        <v>-811.6256291049707</v>
      </c>
    </row>
    <row r="40" spans="1:4" x14ac:dyDescent="0.55000000000000004">
      <c r="A40">
        <v>35</v>
      </c>
      <c r="B40" s="14">
        <v>43752.486111111109</v>
      </c>
      <c r="C40">
        <v>-811.6256291049707</v>
      </c>
      <c r="D40">
        <f t="shared" si="1"/>
        <v>-811.6256291049707</v>
      </c>
    </row>
    <row r="41" spans="1:4" x14ac:dyDescent="0.55000000000000004">
      <c r="A41">
        <v>36</v>
      </c>
      <c r="B41" s="14">
        <v>43752.493055555555</v>
      </c>
      <c r="C41">
        <v>-811.6256291049707</v>
      </c>
      <c r="D41">
        <f t="shared" si="1"/>
        <v>-811.6256291049707</v>
      </c>
    </row>
    <row r="42" spans="1:4" x14ac:dyDescent="0.55000000000000004">
      <c r="A42">
        <v>37</v>
      </c>
      <c r="B42" s="14">
        <v>43752.5</v>
      </c>
      <c r="C42">
        <v>-811.6256291049707</v>
      </c>
      <c r="D42">
        <f t="shared" si="1"/>
        <v>-811.6256291049707</v>
      </c>
    </row>
    <row r="43" spans="1:4" x14ac:dyDescent="0.55000000000000004">
      <c r="A43">
        <v>38</v>
      </c>
      <c r="B43" s="14">
        <v>43752.506944444445</v>
      </c>
      <c r="C43">
        <v>-811.6256291049707</v>
      </c>
      <c r="D43">
        <f t="shared" si="1"/>
        <v>-811.6256291049707</v>
      </c>
    </row>
    <row r="44" spans="1:4" x14ac:dyDescent="0.55000000000000004">
      <c r="A44">
        <v>39</v>
      </c>
      <c r="B44" s="14">
        <v>43752.513888888891</v>
      </c>
      <c r="C44">
        <v>-811.6256291049707</v>
      </c>
      <c r="D44">
        <f t="shared" si="1"/>
        <v>-811.6256291049707</v>
      </c>
    </row>
    <row r="45" spans="1:4" x14ac:dyDescent="0.55000000000000004">
      <c r="A45">
        <v>40</v>
      </c>
      <c r="B45" s="14">
        <v>43752.520833333336</v>
      </c>
      <c r="C45">
        <v>-811.6256291049707</v>
      </c>
      <c r="D45">
        <f t="shared" si="1"/>
        <v>-811.6256291049707</v>
      </c>
    </row>
    <row r="46" spans="1:4" x14ac:dyDescent="0.55000000000000004">
      <c r="A46">
        <v>41</v>
      </c>
      <c r="B46" s="14">
        <v>43752.527777777781</v>
      </c>
      <c r="C46">
        <v>-811.6256291049707</v>
      </c>
      <c r="D46">
        <f t="shared" si="1"/>
        <v>-811.6256291049707</v>
      </c>
    </row>
    <row r="47" spans="1:4" x14ac:dyDescent="0.55000000000000004">
      <c r="A47">
        <v>42</v>
      </c>
      <c r="B47" s="14">
        <v>43752.534722222219</v>
      </c>
      <c r="C47">
        <v>-811.6256291049707</v>
      </c>
      <c r="D47">
        <f t="shared" si="1"/>
        <v>-811.6256291049707</v>
      </c>
    </row>
    <row r="48" spans="1:4" x14ac:dyDescent="0.55000000000000004">
      <c r="A48">
        <v>43</v>
      </c>
      <c r="B48" s="14">
        <v>43752.541666666664</v>
      </c>
      <c r="C48">
        <v>-811.6256291049707</v>
      </c>
      <c r="D48">
        <f t="shared" si="1"/>
        <v>-811.6256291049707</v>
      </c>
    </row>
    <row r="49" spans="1:4" x14ac:dyDescent="0.55000000000000004">
      <c r="A49">
        <v>44</v>
      </c>
      <c r="B49" s="14">
        <v>43752.548611111109</v>
      </c>
      <c r="C49">
        <v>-811.6256291049707</v>
      </c>
      <c r="D49">
        <f t="shared" si="1"/>
        <v>-811.6256291049707</v>
      </c>
    </row>
    <row r="50" spans="1:4" x14ac:dyDescent="0.55000000000000004">
      <c r="A50">
        <v>45</v>
      </c>
      <c r="B50" s="14">
        <v>43752.555555555555</v>
      </c>
      <c r="C50">
        <v>-811.6256291049707</v>
      </c>
      <c r="D50">
        <f t="shared" si="1"/>
        <v>-811.6256291049707</v>
      </c>
    </row>
    <row r="51" spans="1:4" x14ac:dyDescent="0.55000000000000004">
      <c r="A51">
        <v>46</v>
      </c>
      <c r="B51" s="14">
        <v>43752.5625</v>
      </c>
      <c r="C51">
        <v>-811.6256291049707</v>
      </c>
      <c r="D51">
        <f t="shared" si="1"/>
        <v>-811.6256291049707</v>
      </c>
    </row>
    <row r="52" spans="1:4" x14ac:dyDescent="0.55000000000000004">
      <c r="A52">
        <v>47</v>
      </c>
      <c r="B52" s="14">
        <v>43752.569444444445</v>
      </c>
      <c r="C52">
        <v>-811.6256291049707</v>
      </c>
      <c r="D52">
        <f t="shared" si="1"/>
        <v>-811.6256291049707</v>
      </c>
    </row>
    <row r="53" spans="1:4" x14ac:dyDescent="0.55000000000000004">
      <c r="A53">
        <v>48</v>
      </c>
      <c r="B53" s="14">
        <v>43752.576388888891</v>
      </c>
      <c r="C53">
        <v>-811.6256291049707</v>
      </c>
      <c r="D53">
        <f t="shared" si="1"/>
        <v>-811.6256291049707</v>
      </c>
    </row>
    <row r="54" spans="1:4" x14ac:dyDescent="0.55000000000000004">
      <c r="A54" s="16">
        <v>49</v>
      </c>
      <c r="B54" s="18">
        <v>43752.583333333336</v>
      </c>
      <c r="C54">
        <v>-811.6256291049707</v>
      </c>
      <c r="D54">
        <f t="shared" si="1"/>
        <v>-811.6256291049707</v>
      </c>
    </row>
    <row r="55" spans="1:4" x14ac:dyDescent="0.55000000000000004">
      <c r="A55">
        <v>50</v>
      </c>
      <c r="B55" s="14">
        <v>43752.590277777781</v>
      </c>
      <c r="C55">
        <v>-811.6256291049707</v>
      </c>
      <c r="D55">
        <f t="shared" si="1"/>
        <v>-811.6256291049707</v>
      </c>
    </row>
    <row r="56" spans="1:4" x14ac:dyDescent="0.55000000000000004">
      <c r="A56">
        <v>51</v>
      </c>
      <c r="B56" s="14">
        <v>43752.597222222219</v>
      </c>
      <c r="C56">
        <v>-811.6256291049707</v>
      </c>
      <c r="D56">
        <f t="shared" si="1"/>
        <v>-811.6256291049707</v>
      </c>
    </row>
    <row r="57" spans="1:4" x14ac:dyDescent="0.55000000000000004">
      <c r="A57">
        <v>52</v>
      </c>
      <c r="B57" s="14">
        <v>43752.604166666664</v>
      </c>
      <c r="C57">
        <v>-811.6256291049707</v>
      </c>
      <c r="D57">
        <f t="shared" si="1"/>
        <v>-811.6256291049707</v>
      </c>
    </row>
    <row r="58" spans="1:4" x14ac:dyDescent="0.55000000000000004">
      <c r="A58">
        <v>53</v>
      </c>
      <c r="B58" s="14">
        <v>43752.611111111109</v>
      </c>
      <c r="C58">
        <v>-811.6256291049707</v>
      </c>
      <c r="D58">
        <f t="shared" si="1"/>
        <v>-811.6256291049707</v>
      </c>
    </row>
    <row r="59" spans="1:4" x14ac:dyDescent="0.55000000000000004">
      <c r="A59">
        <v>54</v>
      </c>
      <c r="B59" s="14">
        <v>43752.618055555555</v>
      </c>
      <c r="C59">
        <v>-811.6256291049707</v>
      </c>
      <c r="D59">
        <f t="shared" si="1"/>
        <v>-811.6256291049707</v>
      </c>
    </row>
    <row r="60" spans="1:4" x14ac:dyDescent="0.55000000000000004">
      <c r="A60">
        <v>55</v>
      </c>
      <c r="B60" s="14">
        <v>43752.625</v>
      </c>
      <c r="C60">
        <v>-811.6256291049707</v>
      </c>
      <c r="D60">
        <f t="shared" si="1"/>
        <v>-811.6256291049707</v>
      </c>
    </row>
    <row r="61" spans="1:4" x14ac:dyDescent="0.55000000000000004">
      <c r="A61">
        <v>56</v>
      </c>
      <c r="B61" s="14">
        <v>43752.631944444445</v>
      </c>
      <c r="C61">
        <v>-811.6256291049707</v>
      </c>
      <c r="D61">
        <f t="shared" si="1"/>
        <v>-811.6256291049707</v>
      </c>
    </row>
    <row r="62" spans="1:4" x14ac:dyDescent="0.55000000000000004">
      <c r="A62">
        <v>57</v>
      </c>
      <c r="B62" s="14">
        <v>43752.638888888891</v>
      </c>
      <c r="C62">
        <v>-811.6256291049707</v>
      </c>
      <c r="D62">
        <f t="shared" si="1"/>
        <v>-811.6256291049707</v>
      </c>
    </row>
    <row r="63" spans="1:4" x14ac:dyDescent="0.55000000000000004">
      <c r="A63">
        <v>58</v>
      </c>
      <c r="B63" s="14">
        <v>43752.645833333336</v>
      </c>
      <c r="C63">
        <v>-811.6256291049707</v>
      </c>
      <c r="D63">
        <f t="shared" si="1"/>
        <v>-811.6256291049707</v>
      </c>
    </row>
    <row r="64" spans="1:4" x14ac:dyDescent="0.55000000000000004">
      <c r="A64">
        <v>59</v>
      </c>
      <c r="B64" s="14">
        <v>43752.652777777781</v>
      </c>
      <c r="C64">
        <v>-811.6256291049707</v>
      </c>
      <c r="D64">
        <f t="shared" si="1"/>
        <v>-811.6256291049707</v>
      </c>
    </row>
    <row r="65" spans="1:4" x14ac:dyDescent="0.55000000000000004">
      <c r="A65">
        <v>60</v>
      </c>
      <c r="B65" s="14">
        <v>43752.659722222219</v>
      </c>
      <c r="C65">
        <v>-811.6256291049707</v>
      </c>
      <c r="D65">
        <f t="shared" si="1"/>
        <v>-811.6256291049707</v>
      </c>
    </row>
    <row r="66" spans="1:4" x14ac:dyDescent="0.55000000000000004">
      <c r="A66">
        <v>61</v>
      </c>
      <c r="B66" s="14">
        <v>43752.666666666664</v>
      </c>
      <c r="C66">
        <v>-811.6256291049707</v>
      </c>
      <c r="D66">
        <f t="shared" si="1"/>
        <v>-811.6256291049707</v>
      </c>
    </row>
    <row r="67" spans="1:4" x14ac:dyDescent="0.55000000000000004">
      <c r="A67">
        <v>62</v>
      </c>
      <c r="B67" s="14">
        <v>43752.673611111109</v>
      </c>
      <c r="C67">
        <v>-811.6256291049707</v>
      </c>
      <c r="D67">
        <f t="shared" si="1"/>
        <v>-811.6256291049707</v>
      </c>
    </row>
    <row r="68" spans="1:4" x14ac:dyDescent="0.55000000000000004">
      <c r="A68">
        <v>63</v>
      </c>
      <c r="B68" s="14">
        <v>43752.680555555555</v>
      </c>
      <c r="C68">
        <v>-811.6256291049707</v>
      </c>
      <c r="D68">
        <f t="shared" si="1"/>
        <v>-811.6256291049707</v>
      </c>
    </row>
    <row r="69" spans="1:4" x14ac:dyDescent="0.55000000000000004">
      <c r="A69">
        <v>64</v>
      </c>
      <c r="B69" s="14">
        <v>43752.6875</v>
      </c>
      <c r="C69">
        <v>-811.6256291049707</v>
      </c>
      <c r="D69">
        <f t="shared" si="1"/>
        <v>-811.6256291049707</v>
      </c>
    </row>
    <row r="70" spans="1:4" x14ac:dyDescent="0.55000000000000004">
      <c r="A70">
        <v>65</v>
      </c>
      <c r="B70" s="14">
        <v>43752.694444444445</v>
      </c>
      <c r="C70">
        <v>-811.6256291049707</v>
      </c>
      <c r="D70">
        <f t="shared" si="1"/>
        <v>-811.6256291049707</v>
      </c>
    </row>
    <row r="71" spans="1:4" x14ac:dyDescent="0.55000000000000004">
      <c r="A71">
        <v>66</v>
      </c>
      <c r="B71" s="14">
        <v>43752.701388888891</v>
      </c>
      <c r="C71">
        <v>-811.6256291049707</v>
      </c>
      <c r="D71">
        <f t="shared" si="1"/>
        <v>-811.6256291049707</v>
      </c>
    </row>
    <row r="72" spans="1:4" x14ac:dyDescent="0.55000000000000004">
      <c r="A72">
        <v>67</v>
      </c>
      <c r="B72" s="14">
        <v>43752.708333333336</v>
      </c>
      <c r="C72">
        <v>-811.6256291049707</v>
      </c>
      <c r="D72">
        <f t="shared" si="1"/>
        <v>-811.6256291049707</v>
      </c>
    </row>
    <row r="73" spans="1:4" x14ac:dyDescent="0.55000000000000004">
      <c r="A73">
        <v>68</v>
      </c>
      <c r="B73" s="14">
        <v>43752.715277777781</v>
      </c>
      <c r="C73">
        <v>0</v>
      </c>
      <c r="D73">
        <v>0</v>
      </c>
    </row>
    <row r="74" spans="1:4" x14ac:dyDescent="0.55000000000000004">
      <c r="A74">
        <v>69</v>
      </c>
      <c r="B74" s="14">
        <v>43752.722222222219</v>
      </c>
      <c r="C74">
        <v>0</v>
      </c>
      <c r="D74">
        <v>0</v>
      </c>
    </row>
    <row r="75" spans="1:4" x14ac:dyDescent="0.55000000000000004">
      <c r="A75">
        <v>70</v>
      </c>
      <c r="B75" s="14">
        <v>43752.729166666664</v>
      </c>
      <c r="C75">
        <v>0</v>
      </c>
      <c r="D75">
        <v>0</v>
      </c>
    </row>
    <row r="76" spans="1:4" x14ac:dyDescent="0.55000000000000004">
      <c r="A76">
        <v>71</v>
      </c>
      <c r="B76" s="14">
        <v>43752.736111111109</v>
      </c>
      <c r="C76">
        <v>0</v>
      </c>
      <c r="D76">
        <v>0</v>
      </c>
    </row>
    <row r="77" spans="1:4" x14ac:dyDescent="0.55000000000000004">
      <c r="A77">
        <v>72</v>
      </c>
      <c r="B77" s="14">
        <v>43752.743055555555</v>
      </c>
      <c r="C77">
        <v>0</v>
      </c>
      <c r="D77">
        <v>0</v>
      </c>
    </row>
    <row r="78" spans="1:4" x14ac:dyDescent="0.55000000000000004">
      <c r="A78">
        <v>73</v>
      </c>
      <c r="B78" s="14">
        <v>43752.75</v>
      </c>
      <c r="C78">
        <v>0</v>
      </c>
      <c r="D78">
        <v>0</v>
      </c>
    </row>
    <row r="79" spans="1:4" x14ac:dyDescent="0.55000000000000004">
      <c r="A79">
        <v>74</v>
      </c>
      <c r="B79" s="14">
        <v>43752.756944444445</v>
      </c>
      <c r="C79">
        <v>0</v>
      </c>
      <c r="D79">
        <v>0</v>
      </c>
    </row>
    <row r="80" spans="1:4" x14ac:dyDescent="0.55000000000000004">
      <c r="A80">
        <v>75</v>
      </c>
      <c r="B80" s="14">
        <v>43752.763888888891</v>
      </c>
      <c r="C80">
        <v>0</v>
      </c>
      <c r="D80">
        <v>0</v>
      </c>
    </row>
    <row r="81" spans="1:4" x14ac:dyDescent="0.55000000000000004">
      <c r="A81">
        <v>76</v>
      </c>
      <c r="B81" s="14">
        <v>43752.770833333336</v>
      </c>
      <c r="C81">
        <v>0</v>
      </c>
      <c r="D81">
        <v>0</v>
      </c>
    </row>
    <row r="82" spans="1:4" x14ac:dyDescent="0.55000000000000004">
      <c r="A82">
        <v>77</v>
      </c>
      <c r="B82" s="14">
        <v>43752.777777777781</v>
      </c>
      <c r="C82">
        <v>0</v>
      </c>
      <c r="D82">
        <v>0</v>
      </c>
    </row>
    <row r="83" spans="1:4" x14ac:dyDescent="0.55000000000000004">
      <c r="A83">
        <v>78</v>
      </c>
      <c r="B83" s="14">
        <v>43752.784722222219</v>
      </c>
      <c r="C83">
        <v>0</v>
      </c>
      <c r="D83">
        <v>0</v>
      </c>
    </row>
    <row r="84" spans="1:4" x14ac:dyDescent="0.55000000000000004">
      <c r="A84">
        <v>79</v>
      </c>
      <c r="B84" s="14">
        <v>43752.791666666664</v>
      </c>
      <c r="C84">
        <v>0</v>
      </c>
      <c r="D84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7BE2-1D02-4C40-B776-5E7DCCC8DB42}">
  <sheetPr codeName="Sheet4"/>
  <dimension ref="A1:F78"/>
  <sheetViews>
    <sheetView zoomScale="80" zoomScaleNormal="80" workbookViewId="0">
      <selection activeCell="K10" sqref="K10"/>
    </sheetView>
  </sheetViews>
  <sheetFormatPr defaultRowHeight="18" x14ac:dyDescent="0.55000000000000004"/>
  <cols>
    <col min="2" max="2" width="20.58203125" customWidth="1"/>
    <col min="3" max="3" width="10.1640625" customWidth="1"/>
    <col min="4" max="4" width="9.9140625" customWidth="1"/>
    <col min="5" max="5" width="11.9140625" customWidth="1"/>
    <col min="6" max="6" width="10.1640625" customWidth="1"/>
  </cols>
  <sheetData>
    <row r="1" spans="1:6" x14ac:dyDescent="0.55000000000000004">
      <c r="A1" t="s">
        <v>32</v>
      </c>
      <c r="C1" s="11"/>
    </row>
    <row r="2" spans="1:6" x14ac:dyDescent="0.55000000000000004">
      <c r="A2" s="12" t="s">
        <v>0</v>
      </c>
      <c r="B2" s="13" t="s">
        <v>1</v>
      </c>
      <c r="C2" s="12" t="s">
        <v>0</v>
      </c>
      <c r="D2" s="7" t="s">
        <v>29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56</v>
      </c>
      <c r="D5" t="s">
        <v>57</v>
      </c>
      <c r="E5" t="s">
        <v>58</v>
      </c>
      <c r="F5" t="s">
        <v>59</v>
      </c>
    </row>
    <row r="6" spans="1:6" x14ac:dyDescent="0.55000000000000004">
      <c r="A6">
        <v>1</v>
      </c>
      <c r="B6" s="1">
        <v>43753.25</v>
      </c>
      <c r="C6">
        <v>0</v>
      </c>
      <c r="D6">
        <v>0</v>
      </c>
    </row>
    <row r="7" spans="1:6" x14ac:dyDescent="0.55000000000000004">
      <c r="A7">
        <v>2</v>
      </c>
      <c r="B7" s="1">
        <v>43753.256944444445</v>
      </c>
      <c r="C7">
        <v>0</v>
      </c>
      <c r="D7">
        <v>0</v>
      </c>
    </row>
    <row r="8" spans="1:6" x14ac:dyDescent="0.55000000000000004">
      <c r="A8">
        <v>3</v>
      </c>
      <c r="B8" s="1">
        <v>43753.263888888891</v>
      </c>
      <c r="C8">
        <v>0</v>
      </c>
      <c r="D8">
        <v>0</v>
      </c>
    </row>
    <row r="9" spans="1:6" x14ac:dyDescent="0.55000000000000004">
      <c r="A9">
        <v>4</v>
      </c>
      <c r="B9" s="1">
        <v>43753.270833333336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43753.277777777781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43753.284722222219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43753.291666550926</v>
      </c>
      <c r="C12">
        <v>0</v>
      </c>
      <c r="D12">
        <v>0</v>
      </c>
    </row>
    <row r="13" spans="1:6" x14ac:dyDescent="0.55000000000000004">
      <c r="A13">
        <v>8</v>
      </c>
      <c r="B13" s="1">
        <v>43753.298610937498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43753.305555324077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43753.31249971065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43753.319444097222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43753.326388483794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43753.333332870374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43753.340277256946</v>
      </c>
      <c r="C19">
        <v>705.01312277163879</v>
      </c>
      <c r="D19">
        <f t="shared" ref="D19:D55" si="0">$B$4</f>
        <v>705.01312277163879</v>
      </c>
    </row>
    <row r="20" spans="1:4" x14ac:dyDescent="0.55000000000000004">
      <c r="A20">
        <v>15</v>
      </c>
      <c r="B20" s="1">
        <v>43753.347221643518</v>
      </c>
      <c r="C20">
        <v>705.01312277163879</v>
      </c>
      <c r="D20">
        <f t="shared" si="0"/>
        <v>705.01312277163879</v>
      </c>
    </row>
    <row r="21" spans="1:4" x14ac:dyDescent="0.55000000000000004">
      <c r="A21">
        <v>16</v>
      </c>
      <c r="B21" s="1">
        <v>43753.354166030091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43753.36111041667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43753.368054803243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43753.374999189815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43753.381943576387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43753.388887962959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43753.395832349539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43753.402776736111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43753.409721122684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43753.416665509256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43753.423609895835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43753.430554282408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43753.43749866898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43753.444443055552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43753.451387442132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43753.458331828704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43753.465276215276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43753.472220601849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43753.479164988428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43753.486109375001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43753.493053761573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5">
        <v>37</v>
      </c>
      <c r="B42" s="1">
        <v>43753.499998148145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43753.506942534725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43753.513886921297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43753.520831307869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43753.527775694442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43753.534720081021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43753.541664467593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43753.548608854166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43753.555553240738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43753.562497627317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43753.56944201389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43753.576386400462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43753.583330787034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43753.590275173614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43753.597219560186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43753.604163946758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43753.611108333331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43753.61805271991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43753.624997106483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43753.631941493055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43753.638885879627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6">
        <v>58</v>
      </c>
      <c r="B63" s="1">
        <v>43753.645830266207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43753.652774652779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43753.659719039351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43753.666663425924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43753.673607812503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43753.680552199075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43753.687496585648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43753.69444097222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43753.7013853588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43753.708329745372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43753.715274131944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43753.722218518516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43753.729162905096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43753.736107291668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43753.743051678241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43753.749996064813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FAE6-5ED4-4651-86DE-70794A2C04F2}">
  <sheetPr codeName="Sheet5"/>
  <dimension ref="A1:F78"/>
  <sheetViews>
    <sheetView zoomScale="70" zoomScaleNormal="70" workbookViewId="0">
      <selection activeCell="H19" sqref="H19"/>
    </sheetView>
  </sheetViews>
  <sheetFormatPr defaultRowHeight="18" x14ac:dyDescent="0.55000000000000004"/>
  <cols>
    <col min="2" max="2" width="20.58203125" customWidth="1"/>
    <col min="3" max="3" width="10.1640625" customWidth="1"/>
    <col min="4" max="4" width="9.9140625" customWidth="1"/>
    <col min="5" max="5" width="11.9140625" customWidth="1"/>
    <col min="6" max="6" width="10.1640625" customWidth="1"/>
  </cols>
  <sheetData>
    <row r="1" spans="1:6" x14ac:dyDescent="0.55000000000000004">
      <c r="A1" t="s">
        <v>32</v>
      </c>
      <c r="C1" s="11"/>
    </row>
    <row r="2" spans="1:6" x14ac:dyDescent="0.55000000000000004">
      <c r="A2" s="12" t="s">
        <v>0</v>
      </c>
      <c r="B2" s="13" t="s">
        <v>1</v>
      </c>
      <c r="C2" s="12" t="s">
        <v>0</v>
      </c>
      <c r="D2" s="7" t="s">
        <v>29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56</v>
      </c>
      <c r="D5" t="s">
        <v>57</v>
      </c>
      <c r="E5" t="s">
        <v>58</v>
      </c>
      <c r="F5" t="s">
        <v>59</v>
      </c>
    </row>
    <row r="6" spans="1:6" x14ac:dyDescent="0.55000000000000004">
      <c r="A6">
        <v>1</v>
      </c>
      <c r="B6" s="1">
        <v>43754.25</v>
      </c>
      <c r="C6">
        <v>0</v>
      </c>
      <c r="D6">
        <v>0</v>
      </c>
    </row>
    <row r="7" spans="1:6" x14ac:dyDescent="0.55000000000000004">
      <c r="A7">
        <v>2</v>
      </c>
      <c r="B7" s="1">
        <v>43754.256944444445</v>
      </c>
      <c r="C7">
        <v>0</v>
      </c>
      <c r="D7">
        <v>0</v>
      </c>
    </row>
    <row r="8" spans="1:6" x14ac:dyDescent="0.55000000000000004">
      <c r="A8">
        <v>3</v>
      </c>
      <c r="B8" s="1">
        <v>43754.263888888891</v>
      </c>
      <c r="C8">
        <v>0</v>
      </c>
      <c r="D8">
        <v>0</v>
      </c>
    </row>
    <row r="9" spans="1:6" x14ac:dyDescent="0.55000000000000004">
      <c r="A9">
        <v>4</v>
      </c>
      <c r="B9" s="1">
        <v>43754.270833333336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43754.277777777781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43754.284722222219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43754.291666550926</v>
      </c>
      <c r="C12">
        <v>0</v>
      </c>
      <c r="D12">
        <v>0</v>
      </c>
    </row>
    <row r="13" spans="1:6" x14ac:dyDescent="0.55000000000000004">
      <c r="A13">
        <v>8</v>
      </c>
      <c r="B13" s="1">
        <v>43754.298610937498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43754.305555324077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43754.31249971065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43754.319444097222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43754.326388483794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43754.333332870374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43754.340277256946</v>
      </c>
      <c r="C19">
        <v>705.01312277163879</v>
      </c>
      <c r="D19">
        <f t="shared" ref="D19:D55" si="0">$B$4</f>
        <v>705.01312277163879</v>
      </c>
    </row>
    <row r="20" spans="1:4" x14ac:dyDescent="0.55000000000000004">
      <c r="A20">
        <v>15</v>
      </c>
      <c r="B20" s="1">
        <v>43754.347221643518</v>
      </c>
      <c r="C20">
        <v>705.01312277163879</v>
      </c>
      <c r="D20">
        <f t="shared" si="0"/>
        <v>705.01312277163879</v>
      </c>
    </row>
    <row r="21" spans="1:4" x14ac:dyDescent="0.55000000000000004">
      <c r="A21">
        <v>16</v>
      </c>
      <c r="B21" s="1">
        <v>43754.354166030091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43754.36111041667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43754.368054803243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43754.374999189815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43754.381943576387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43754.388887962959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43754.395832349539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43754.402776736111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43754.409721122684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43754.416665509256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43754.423609895835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43754.430554282408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43754.43749866898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43754.444443055552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43754.451387442132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43754.458331828704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43754.465276215276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43754.472220601849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43754.479164988428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43754.486109375001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43754.493053761573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5">
        <v>37</v>
      </c>
      <c r="B42" s="1">
        <v>43754.499998148145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43754.506942534725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43754.513886921297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43754.520831307869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43754.527775694442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43754.534720081021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43754.541664467593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43754.548608854166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43754.555553240738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43754.562497627317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43754.56944201389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43754.576386400462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43754.583330787034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43754.590275173614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43754.597219560186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43754.604163946758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43754.611108333331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43754.61805271991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43754.624997106483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43754.631941493055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43754.638885879627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6">
        <v>58</v>
      </c>
      <c r="B63" s="1">
        <v>43754.645830266207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43754.652774652779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43754.659719039351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43754.666663425924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43754.673607812503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43754.680552199075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43754.687496585648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43754.69444097222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43754.7013853588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43754.708329745372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43754.715274131944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43754.722218518516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43754.729162905096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43754.736107291668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43754.743051678241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43754.749996064813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852E-1E72-4ED1-AEF3-3A38D2B9506B}">
  <sheetPr codeName="Sheet6"/>
  <dimension ref="A1:F78"/>
  <sheetViews>
    <sheetView zoomScale="70" zoomScaleNormal="70" workbookViewId="0">
      <selection activeCell="H18" sqref="H18"/>
    </sheetView>
  </sheetViews>
  <sheetFormatPr defaultRowHeight="18" x14ac:dyDescent="0.55000000000000004"/>
  <cols>
    <col min="2" max="2" width="20.58203125" customWidth="1"/>
    <col min="3" max="3" width="10.1640625" customWidth="1"/>
    <col min="4" max="4" width="9.9140625" customWidth="1"/>
    <col min="5" max="5" width="11.9140625" customWidth="1"/>
    <col min="6" max="6" width="10.1640625" customWidth="1"/>
  </cols>
  <sheetData>
    <row r="1" spans="1:6" x14ac:dyDescent="0.55000000000000004">
      <c r="A1" t="s">
        <v>32</v>
      </c>
      <c r="C1" s="11"/>
    </row>
    <row r="2" spans="1:6" x14ac:dyDescent="0.55000000000000004">
      <c r="A2" s="12" t="s">
        <v>0</v>
      </c>
      <c r="B2" s="13" t="s">
        <v>1</v>
      </c>
      <c r="C2" s="12" t="s">
        <v>0</v>
      </c>
      <c r="D2" s="7" t="s">
        <v>29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56</v>
      </c>
      <c r="D5" t="s">
        <v>57</v>
      </c>
      <c r="E5" t="s">
        <v>58</v>
      </c>
      <c r="F5" t="s">
        <v>59</v>
      </c>
    </row>
    <row r="6" spans="1:6" x14ac:dyDescent="0.55000000000000004">
      <c r="A6">
        <v>1</v>
      </c>
      <c r="B6" s="1">
        <v>43755.25</v>
      </c>
      <c r="C6">
        <v>0</v>
      </c>
      <c r="D6">
        <v>0</v>
      </c>
    </row>
    <row r="7" spans="1:6" x14ac:dyDescent="0.55000000000000004">
      <c r="A7">
        <v>2</v>
      </c>
      <c r="B7" s="1">
        <v>43755.256944444445</v>
      </c>
      <c r="C7">
        <v>0</v>
      </c>
      <c r="D7">
        <v>0</v>
      </c>
    </row>
    <row r="8" spans="1:6" x14ac:dyDescent="0.55000000000000004">
      <c r="A8">
        <v>3</v>
      </c>
      <c r="B8" s="1">
        <v>43755.263888888891</v>
      </c>
      <c r="C8">
        <v>0</v>
      </c>
      <c r="D8">
        <v>0</v>
      </c>
    </row>
    <row r="9" spans="1:6" x14ac:dyDescent="0.55000000000000004">
      <c r="A9">
        <v>4</v>
      </c>
      <c r="B9" s="1">
        <v>43755.270833333336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43755.277777777781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43755.284722222219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43755.291666550926</v>
      </c>
      <c r="C12">
        <v>0</v>
      </c>
      <c r="D12">
        <v>0</v>
      </c>
    </row>
    <row r="13" spans="1:6" x14ac:dyDescent="0.55000000000000004">
      <c r="A13">
        <v>8</v>
      </c>
      <c r="B13" s="1">
        <v>43755.298610937498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43755.305555324077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43755.31249971065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43755.319444097222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43755.326388483794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43755.333332870374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43755.340277256946</v>
      </c>
      <c r="C19">
        <v>705.01312277163879</v>
      </c>
      <c r="D19">
        <f t="shared" ref="D19:D55" si="0">$B$4</f>
        <v>705.01312277163879</v>
      </c>
    </row>
    <row r="20" spans="1:4" x14ac:dyDescent="0.55000000000000004">
      <c r="A20">
        <v>15</v>
      </c>
      <c r="B20" s="1">
        <v>43755.347221643518</v>
      </c>
      <c r="C20">
        <v>705.01312277163879</v>
      </c>
      <c r="D20">
        <f t="shared" si="0"/>
        <v>705.01312277163879</v>
      </c>
    </row>
    <row r="21" spans="1:4" x14ac:dyDescent="0.55000000000000004">
      <c r="A21">
        <v>16</v>
      </c>
      <c r="B21" s="1">
        <v>43755.354166030091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43755.36111041667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43755.368054803243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43755.374999189815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43755.381943576387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43755.388887962959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43755.395832349539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43755.402776736111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43755.409721122684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43755.416665509256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43755.423609895835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43755.430554282408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43755.43749866898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43755.444443055552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43755.451387442132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43755.458331828704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43755.465276215276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43755.472220601849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43755.479164988428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43755.486109375001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43755.493053761573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5">
        <v>37</v>
      </c>
      <c r="B42" s="1">
        <v>43755.499998148145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43755.506942534725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43755.513886921297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43755.520831307869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43755.527775694442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43755.534720081021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43755.541664467593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43755.548608854166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43755.555553240738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43755.562497627317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43755.56944201389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43755.576386400462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43755.583330787034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43755.590275173614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43755.597219560186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43755.604163946758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43755.611108333331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43755.61805271991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43755.624997106483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43755.631941493055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43755.638885879627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6">
        <v>58</v>
      </c>
      <c r="B63" s="1">
        <v>43755.645830266207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43755.652774652779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43755.659719039351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43755.666663425924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43755.673607812503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43755.680552199075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43755.687496585648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43755.69444097222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43755.7013853588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43755.708329745372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43755.715274131944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43755.722218518516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43755.729162905096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43755.736107291668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43755.743051678241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43755.749996064813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113A-23BC-4FF0-9027-0F2884990E2A}">
  <sheetPr codeName="Sheet7"/>
  <dimension ref="A1:F78"/>
  <sheetViews>
    <sheetView zoomScale="70" zoomScaleNormal="70" workbookViewId="0">
      <selection activeCell="I15" sqref="I15"/>
    </sheetView>
  </sheetViews>
  <sheetFormatPr defaultRowHeight="18" x14ac:dyDescent="0.55000000000000004"/>
  <cols>
    <col min="2" max="2" width="20.58203125" customWidth="1"/>
    <col min="3" max="3" width="10.1640625" customWidth="1"/>
    <col min="4" max="4" width="9.9140625" customWidth="1"/>
    <col min="5" max="5" width="11.9140625" customWidth="1"/>
    <col min="6" max="6" width="10.1640625" customWidth="1"/>
  </cols>
  <sheetData>
    <row r="1" spans="1:6" x14ac:dyDescent="0.55000000000000004">
      <c r="A1" t="s">
        <v>32</v>
      </c>
      <c r="C1" s="11"/>
    </row>
    <row r="2" spans="1:6" x14ac:dyDescent="0.55000000000000004">
      <c r="A2" s="12" t="s">
        <v>0</v>
      </c>
      <c r="B2" s="13" t="s">
        <v>1</v>
      </c>
      <c r="C2" s="12" t="s">
        <v>0</v>
      </c>
      <c r="D2" s="7" t="s">
        <v>29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56</v>
      </c>
      <c r="D5" t="s">
        <v>57</v>
      </c>
      <c r="E5" t="s">
        <v>58</v>
      </c>
      <c r="F5" t="s">
        <v>59</v>
      </c>
    </row>
    <row r="6" spans="1:6" x14ac:dyDescent="0.55000000000000004">
      <c r="A6">
        <v>1</v>
      </c>
      <c r="B6" s="1">
        <v>43756.25</v>
      </c>
      <c r="C6">
        <v>0</v>
      </c>
      <c r="D6">
        <v>0</v>
      </c>
    </row>
    <row r="7" spans="1:6" x14ac:dyDescent="0.55000000000000004">
      <c r="A7">
        <v>2</v>
      </c>
      <c r="B7" s="1">
        <v>43756.256944444445</v>
      </c>
      <c r="C7">
        <v>0</v>
      </c>
      <c r="D7">
        <v>0</v>
      </c>
    </row>
    <row r="8" spans="1:6" x14ac:dyDescent="0.55000000000000004">
      <c r="A8">
        <v>3</v>
      </c>
      <c r="B8" s="1">
        <v>43756.263888888891</v>
      </c>
      <c r="C8">
        <v>0</v>
      </c>
      <c r="D8">
        <v>0</v>
      </c>
    </row>
    <row r="9" spans="1:6" x14ac:dyDescent="0.55000000000000004">
      <c r="A9">
        <v>4</v>
      </c>
      <c r="B9" s="1">
        <v>43756.270833333336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43756.277777777781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43756.284722222219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43756.291666666664</v>
      </c>
      <c r="C12">
        <v>0</v>
      </c>
      <c r="D12">
        <v>0</v>
      </c>
    </row>
    <row r="13" spans="1:6" x14ac:dyDescent="0.55000000000000004">
      <c r="A13">
        <v>8</v>
      </c>
      <c r="B13" s="1">
        <v>43756.298610937498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43756.305555324077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43756.31249971065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43756.319444097222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43756.326388483794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43756.333332870374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43756.340277256946</v>
      </c>
      <c r="C19">
        <v>705.01312277163879</v>
      </c>
      <c r="D19">
        <f>$B$4</f>
        <v>705.01312277163879</v>
      </c>
    </row>
    <row r="20" spans="1:4" x14ac:dyDescent="0.55000000000000004">
      <c r="A20">
        <v>15</v>
      </c>
      <c r="B20" s="1">
        <v>43756.347221643518</v>
      </c>
      <c r="C20">
        <v>705.01312277163879</v>
      </c>
      <c r="D20">
        <f t="shared" ref="D20:D55" si="0">$B$4</f>
        <v>705.01312277163879</v>
      </c>
    </row>
    <row r="21" spans="1:4" x14ac:dyDescent="0.55000000000000004">
      <c r="A21">
        <v>16</v>
      </c>
      <c r="B21" s="1">
        <v>43756.354166030091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43756.36111041667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43756.368054803243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43756.374999189815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43756.381943576387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43756.388887962959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43756.395832349539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43756.402776736111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43756.409721122684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43756.416665509256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43756.423609895835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43756.430554282408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43756.43749866898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43756.444443055552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43756.451387442132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43756.458331828704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43756.465276215276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43756.472220601849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43756.479164988428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43756.486109375001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43756.493053761573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5">
        <v>37</v>
      </c>
      <c r="B42" s="1">
        <v>43756.499998148145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43756.506942534725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43756.513886921297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43756.520831307869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43756.527775694442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43756.534720081021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43756.541664467593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43756.548608854166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43756.555553240738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43756.562497627317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43756.56944201389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43756.576386400462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43756.583330787034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43756.590275173614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43756.597219560186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43756.604163946758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43756.611108333331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43756.61805271991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43756.624997106483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43756.631941493055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43756.638885879627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6">
        <v>58</v>
      </c>
      <c r="B63" s="1">
        <v>43756.645830266207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43756.652774652779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43756.659719039351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43756.666663425924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43756.673607812503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43756.680552199075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43756.687496585648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43756.69444097222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43756.7013853588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43756.708329745372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43756.715274131944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43756.722218518516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43756.729162905096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43756.736107291668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43756.743051678241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43756.749996064813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7108-1217-4FBE-B6E8-0D464948B3BF}">
  <sheetPr codeName="Sheet2"/>
  <dimension ref="A1:AA102"/>
  <sheetViews>
    <sheetView topLeftCell="F1" zoomScale="60" zoomScaleNormal="60" workbookViewId="0">
      <selection activeCell="N9" sqref="N9"/>
    </sheetView>
  </sheetViews>
  <sheetFormatPr defaultRowHeight="18" x14ac:dyDescent="0.55000000000000004"/>
  <cols>
    <col min="2" max="2" width="17.33203125" customWidth="1"/>
    <col min="3" max="3" width="15.25" customWidth="1"/>
    <col min="5" max="5" width="12.75" customWidth="1"/>
    <col min="9" max="9" width="12.25" customWidth="1"/>
    <col min="14" max="14" width="10.6640625" customWidth="1"/>
  </cols>
  <sheetData>
    <row r="1" spans="1:27" x14ac:dyDescent="0.55000000000000004">
      <c r="A1" t="s">
        <v>4</v>
      </c>
      <c r="B1" t="s">
        <v>25</v>
      </c>
      <c r="C1" t="s">
        <v>5</v>
      </c>
      <c r="E1" t="s">
        <v>4</v>
      </c>
      <c r="F1" t="s">
        <v>24</v>
      </c>
      <c r="I1" t="s">
        <v>44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</row>
    <row r="2" spans="1:27" ht="18.5" thickBot="1" x14ac:dyDescent="0.6">
      <c r="A2">
        <v>0</v>
      </c>
      <c r="B2">
        <f t="shared" ref="B2:B33" si="0">(0.5*$W$3*$AA$4*(A2/3.6)^2+$AA$5*$AA$6*$W$7+$AA$5*$AA$6*SIN($W$10))*(A2/3.6)*(1/$AA$8)</f>
        <v>0</v>
      </c>
      <c r="C2">
        <v>4.3255003573983251</v>
      </c>
      <c r="E2">
        <v>88.923362745098018</v>
      </c>
      <c r="F2">
        <v>1282.9645098039218</v>
      </c>
      <c r="V2" s="2"/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</row>
    <row r="3" spans="1:27" ht="18.5" thickTop="1" x14ac:dyDescent="0.55000000000000004">
      <c r="A3">
        <v>1</v>
      </c>
      <c r="B3">
        <f t="shared" si="0"/>
        <v>5.0032862255788872</v>
      </c>
      <c r="C3">
        <v>310.57891489011314</v>
      </c>
      <c r="E3">
        <v>88.841939130434753</v>
      </c>
      <c r="F3">
        <v>1334.1669565217392</v>
      </c>
      <c r="V3" s="3" t="s">
        <v>11</v>
      </c>
      <c r="W3" s="3">
        <v>1.1499999999999999</v>
      </c>
      <c r="X3" s="3" t="s">
        <v>12</v>
      </c>
      <c r="Y3" s="3"/>
      <c r="Z3" s="3"/>
      <c r="AA3" s="4"/>
    </row>
    <row r="4" spans="1:27" x14ac:dyDescent="0.55000000000000004">
      <c r="A4">
        <v>2</v>
      </c>
      <c r="B4">
        <f t="shared" si="0"/>
        <v>10.012779836110642</v>
      </c>
      <c r="C4">
        <v>209.82884808523798</v>
      </c>
      <c r="E4">
        <v>89.716561538461519</v>
      </c>
      <c r="F4">
        <v>1335.8503846153847</v>
      </c>
      <c r="V4" s="5" t="s">
        <v>13</v>
      </c>
      <c r="W4" s="5">
        <v>0.14130000000000001</v>
      </c>
      <c r="X4" s="5" t="s">
        <v>14</v>
      </c>
      <c r="Y4" s="6">
        <v>7.6943627000000001E-2</v>
      </c>
      <c r="Z4" s="6">
        <v>0.10150381877460768</v>
      </c>
      <c r="AA4" s="7">
        <f>0.08</f>
        <v>0.08</v>
      </c>
    </row>
    <row r="5" spans="1:27" x14ac:dyDescent="0.55000000000000004">
      <c r="A5">
        <v>3</v>
      </c>
      <c r="B5">
        <f t="shared" si="0"/>
        <v>15.03468821654813</v>
      </c>
      <c r="C5">
        <v>214.28605259553115</v>
      </c>
      <c r="E5">
        <v>89.598394736842124</v>
      </c>
      <c r="F5">
        <v>1382.9523684210526</v>
      </c>
      <c r="V5" s="5" t="s">
        <v>15</v>
      </c>
      <c r="W5" s="5">
        <f>0.0047</f>
        <v>4.7000000000000002E-3</v>
      </c>
      <c r="X5" s="5" t="s">
        <v>16</v>
      </c>
      <c r="Y5" s="5"/>
      <c r="Z5" s="5"/>
      <c r="AA5" s="7">
        <v>7.0000000000000001E-3</v>
      </c>
    </row>
    <row r="6" spans="1:27" x14ac:dyDescent="0.55000000000000004">
      <c r="A6">
        <v>4</v>
      </c>
      <c r="B6">
        <f t="shared" si="0"/>
        <v>20.075218751844218</v>
      </c>
      <c r="C6">
        <v>154.90684668359543</v>
      </c>
      <c r="E6">
        <v>89.504931428571453</v>
      </c>
      <c r="F6">
        <v>1181.5514285714287</v>
      </c>
      <c r="V6" s="5" t="s">
        <v>17</v>
      </c>
      <c r="W6" s="5">
        <v>246</v>
      </c>
      <c r="X6" s="5" t="s">
        <v>16</v>
      </c>
      <c r="Y6">
        <v>273.8</v>
      </c>
      <c r="Z6" s="5">
        <v>218</v>
      </c>
      <c r="AA6" s="7">
        <v>250</v>
      </c>
    </row>
    <row r="7" spans="1:27" x14ac:dyDescent="0.55000000000000004">
      <c r="A7">
        <v>5</v>
      </c>
      <c r="B7">
        <f t="shared" si="0"/>
        <v>25.140578826951778</v>
      </c>
      <c r="C7">
        <v>151.93541001343999</v>
      </c>
      <c r="E7">
        <v>89.809274999999985</v>
      </c>
      <c r="F7">
        <v>1386.39625</v>
      </c>
      <c r="V7" s="5" t="s">
        <v>18</v>
      </c>
      <c r="W7" s="5">
        <v>9.8066999999999993</v>
      </c>
      <c r="X7" s="5"/>
      <c r="Y7" s="5"/>
      <c r="Z7" s="5"/>
      <c r="AA7" s="7"/>
    </row>
    <row r="8" spans="1:27" x14ac:dyDescent="0.55000000000000004">
      <c r="A8">
        <v>6</v>
      </c>
      <c r="B8">
        <f t="shared" si="0"/>
        <v>30.236975826823667</v>
      </c>
      <c r="C8">
        <v>140.87253831502377</v>
      </c>
      <c r="E8">
        <v>89.933059999999969</v>
      </c>
      <c r="F8">
        <v>1273.0566666666666</v>
      </c>
      <c r="V8" s="5" t="s">
        <v>19</v>
      </c>
      <c r="W8" s="5">
        <v>0.94499999999999995</v>
      </c>
      <c r="X8" s="8" t="s">
        <v>20</v>
      </c>
      <c r="Y8" s="5">
        <v>0.95299999999999996</v>
      </c>
      <c r="Z8" s="5">
        <v>0.93</v>
      </c>
      <c r="AA8" s="5">
        <v>0.95299999999999996</v>
      </c>
    </row>
    <row r="9" spans="1:27" x14ac:dyDescent="0.55000000000000004">
      <c r="A9">
        <v>7</v>
      </c>
      <c r="B9">
        <f t="shared" si="0"/>
        <v>35.370617136412768</v>
      </c>
      <c r="C9">
        <v>128.16199806986563</v>
      </c>
      <c r="E9">
        <v>89.858137499999998</v>
      </c>
      <c r="F9">
        <v>1360.1941666666667</v>
      </c>
      <c r="V9" s="5" t="s">
        <v>21</v>
      </c>
      <c r="W9" s="9">
        <v>0</v>
      </c>
      <c r="X9" s="5" t="s">
        <v>22</v>
      </c>
      <c r="Y9" s="5"/>
      <c r="Z9" s="5"/>
      <c r="AA9" s="7"/>
    </row>
    <row r="10" spans="1:27" x14ac:dyDescent="0.55000000000000004">
      <c r="A10">
        <v>8</v>
      </c>
      <c r="B10">
        <f t="shared" si="0"/>
        <v>40.547710140671938</v>
      </c>
      <c r="C10">
        <v>201.67350608698149</v>
      </c>
      <c r="E10">
        <v>89.117859154929576</v>
      </c>
      <c r="F10">
        <v>1350.0267605633796</v>
      </c>
      <c r="V10" s="10" t="s">
        <v>23</v>
      </c>
      <c r="W10" s="7"/>
    </row>
    <row r="11" spans="1:27" x14ac:dyDescent="0.55000000000000004">
      <c r="A11">
        <v>9</v>
      </c>
      <c r="B11">
        <f t="shared" si="0"/>
        <v>45.774462224554043</v>
      </c>
      <c r="C11">
        <v>337.88955869684969</v>
      </c>
      <c r="E11">
        <v>81.509888888888909</v>
      </c>
      <c r="F11">
        <v>1197.4238888888888</v>
      </c>
    </row>
    <row r="12" spans="1:27" x14ac:dyDescent="0.55000000000000004">
      <c r="A12">
        <v>10</v>
      </c>
      <c r="B12">
        <f t="shared" si="0"/>
        <v>51.05708077301194</v>
      </c>
      <c r="C12">
        <v>119.75844825193693</v>
      </c>
      <c r="E12">
        <v>65.797296774193555</v>
      </c>
      <c r="F12">
        <v>646.27758064516149</v>
      </c>
    </row>
    <row r="13" spans="1:27" x14ac:dyDescent="0.55000000000000004">
      <c r="A13">
        <v>11</v>
      </c>
      <c r="B13">
        <f t="shared" si="0"/>
        <v>56.401773170998517</v>
      </c>
      <c r="C13">
        <v>206.19272871952447</v>
      </c>
      <c r="E13">
        <v>66.647462878787806</v>
      </c>
      <c r="F13">
        <v>713.09083333333331</v>
      </c>
    </row>
    <row r="14" spans="1:27" x14ac:dyDescent="0.55000000000000004">
      <c r="A14">
        <v>12</v>
      </c>
      <c r="B14">
        <f t="shared" si="0"/>
        <v>61.814746803466619</v>
      </c>
      <c r="C14">
        <v>455.49980601958737</v>
      </c>
      <c r="E14">
        <v>79.866661111111043</v>
      </c>
      <c r="F14">
        <v>929.75268518518521</v>
      </c>
    </row>
    <row r="15" spans="1:27" x14ac:dyDescent="0.55000000000000004">
      <c r="A15">
        <v>13</v>
      </c>
      <c r="B15">
        <f t="shared" si="0"/>
        <v>67.302209055369147</v>
      </c>
      <c r="C15">
        <v>340.00744512869665</v>
      </c>
      <c r="E15">
        <v>78.91669615384609</v>
      </c>
      <c r="F15">
        <v>1046.252403846154</v>
      </c>
    </row>
    <row r="16" spans="1:27" x14ac:dyDescent="0.55000000000000004">
      <c r="A16">
        <v>14</v>
      </c>
      <c r="B16">
        <f t="shared" si="0"/>
        <v>72.870367311658939</v>
      </c>
      <c r="C16">
        <v>356.27556975174815</v>
      </c>
      <c r="E16">
        <v>86.222237209302321</v>
      </c>
      <c r="F16">
        <v>1164.6832558139533</v>
      </c>
    </row>
    <row r="17" spans="1:6" x14ac:dyDescent="0.55000000000000004">
      <c r="A17">
        <v>15</v>
      </c>
      <c r="B17">
        <f t="shared" si="0"/>
        <v>78.525428957288881</v>
      </c>
      <c r="C17">
        <v>180.98889408962049</v>
      </c>
      <c r="E17">
        <v>86.623440000000045</v>
      </c>
      <c r="F17">
        <v>1347.0154285714284</v>
      </c>
    </row>
    <row r="18" spans="1:6" x14ac:dyDescent="0.55000000000000004">
      <c r="A18">
        <v>16</v>
      </c>
      <c r="B18">
        <f t="shared" si="0"/>
        <v>84.273601377211804</v>
      </c>
      <c r="C18">
        <v>185.32934631684373</v>
      </c>
      <c r="E18">
        <v>86.367822058823506</v>
      </c>
      <c r="F18">
        <v>1088.0877941176473</v>
      </c>
    </row>
    <row r="19" spans="1:6" x14ac:dyDescent="0.55000000000000004">
      <c r="A19">
        <v>17</v>
      </c>
      <c r="B19">
        <f t="shared" si="0"/>
        <v>90.12109195638061</v>
      </c>
      <c r="C19">
        <v>193.52074878284822</v>
      </c>
      <c r="E19">
        <v>89.677423809523773</v>
      </c>
      <c r="F19">
        <v>1527.5992063492063</v>
      </c>
    </row>
    <row r="20" spans="1:6" x14ac:dyDescent="0.55000000000000004">
      <c r="A20">
        <v>18</v>
      </c>
      <c r="B20">
        <f t="shared" si="0"/>
        <v>96.074108079748143</v>
      </c>
      <c r="C20">
        <v>281.41845433393064</v>
      </c>
      <c r="E20">
        <v>89.963858181818168</v>
      </c>
      <c r="F20">
        <v>1158.028121454545</v>
      </c>
    </row>
    <row r="21" spans="1:6" x14ac:dyDescent="0.55000000000000004">
      <c r="A21">
        <v>19</v>
      </c>
      <c r="B21">
        <f t="shared" si="0"/>
        <v>102.13885713226732</v>
      </c>
      <c r="C21">
        <v>195.78348115926659</v>
      </c>
      <c r="E21">
        <v>45.752673333333334</v>
      </c>
      <c r="F21">
        <v>337.38182871655317</v>
      </c>
    </row>
    <row r="22" spans="1:6" x14ac:dyDescent="0.55000000000000004">
      <c r="A22">
        <v>20</v>
      </c>
      <c r="B22">
        <f t="shared" si="0"/>
        <v>108.32154649889094</v>
      </c>
      <c r="C22">
        <v>147.11139469373745</v>
      </c>
      <c r="E22">
        <v>91.3030714285714</v>
      </c>
      <c r="F22">
        <v>1080.453636233766</v>
      </c>
    </row>
    <row r="23" spans="1:6" x14ac:dyDescent="0.55000000000000004">
      <c r="A23">
        <v>21</v>
      </c>
      <c r="B23">
        <f t="shared" si="0"/>
        <v>114.62838356457189</v>
      </c>
      <c r="C23">
        <v>254.78674391646598</v>
      </c>
      <c r="E23">
        <v>87.853060526315772</v>
      </c>
      <c r="F23">
        <v>1062.2558162337662</v>
      </c>
    </row>
    <row r="24" spans="1:6" x14ac:dyDescent="0.55000000000000004">
      <c r="A24">
        <v>22</v>
      </c>
      <c r="B24">
        <f t="shared" si="0"/>
        <v>121.06557571426306</v>
      </c>
      <c r="C24">
        <v>304.73615895104683</v>
      </c>
      <c r="E24">
        <v>70.423049650349654</v>
      </c>
      <c r="F24">
        <v>578.89550895104958</v>
      </c>
    </row>
    <row r="25" spans="1:6" x14ac:dyDescent="0.55000000000000004">
      <c r="A25">
        <v>23</v>
      </c>
      <c r="B25">
        <f t="shared" si="0"/>
        <v>127.63933033291732</v>
      </c>
      <c r="C25">
        <v>269.16627011693589</v>
      </c>
      <c r="E25">
        <v>70.091088489208587</v>
      </c>
      <c r="F25">
        <v>802.71962514155553</v>
      </c>
    </row>
    <row r="26" spans="1:6" x14ac:dyDescent="0.55000000000000004">
      <c r="A26">
        <v>24</v>
      </c>
      <c r="B26">
        <f t="shared" si="0"/>
        <v>134.35585480548752</v>
      </c>
      <c r="C26">
        <v>429.92049766233362</v>
      </c>
      <c r="E26">
        <v>90.123579729729684</v>
      </c>
      <c r="F26">
        <v>1105.1131234404679</v>
      </c>
    </row>
    <row r="27" spans="1:6" x14ac:dyDescent="0.55000000000000004">
      <c r="A27">
        <v>25</v>
      </c>
      <c r="B27">
        <f t="shared" si="0"/>
        <v>141.22135651692653</v>
      </c>
      <c r="C27">
        <v>352.92638166579468</v>
      </c>
      <c r="E27">
        <v>70.423049650349654</v>
      </c>
      <c r="F27">
        <v>578.89550895104958</v>
      </c>
    </row>
    <row r="28" spans="1:6" x14ac:dyDescent="0.55000000000000004">
      <c r="A28">
        <v>26</v>
      </c>
      <c r="B28">
        <f t="shared" si="0"/>
        <v>148.24204285218721</v>
      </c>
      <c r="C28">
        <v>273.99417972758044</v>
      </c>
      <c r="E28">
        <v>70.091088489208587</v>
      </c>
      <c r="F28">
        <v>802.71962514155553</v>
      </c>
    </row>
    <row r="29" spans="1:6" x14ac:dyDescent="0.55000000000000004">
      <c r="A29">
        <v>27</v>
      </c>
      <c r="B29">
        <f t="shared" si="0"/>
        <v>155.42412119622242</v>
      </c>
      <c r="C29">
        <v>574.40761365257208</v>
      </c>
      <c r="E29">
        <v>90.123579729729684</v>
      </c>
      <c r="F29">
        <v>1104.3356485135141</v>
      </c>
    </row>
    <row r="30" spans="1:6" x14ac:dyDescent="0.55000000000000004">
      <c r="A30">
        <v>28</v>
      </c>
      <c r="B30">
        <f t="shared" si="0"/>
        <v>162.77379893398509</v>
      </c>
      <c r="C30">
        <v>293.53958655540691</v>
      </c>
      <c r="E30">
        <v>90.625165116279049</v>
      </c>
      <c r="F30">
        <v>1539.5791562790696</v>
      </c>
    </row>
    <row r="31" spans="1:6" x14ac:dyDescent="0.55000000000000004">
      <c r="A31">
        <v>29</v>
      </c>
      <c r="B31">
        <f t="shared" si="0"/>
        <v>170.29728345042798</v>
      </c>
      <c r="C31">
        <v>321.14628352395766</v>
      </c>
      <c r="E31">
        <v>50.420888000000005</v>
      </c>
      <c r="F31">
        <v>316.98526455000012</v>
      </c>
    </row>
    <row r="32" spans="1:6" x14ac:dyDescent="0.55000000000000004">
      <c r="A32">
        <v>30</v>
      </c>
      <c r="B32">
        <f t="shared" si="0"/>
        <v>178.00078213050409</v>
      </c>
      <c r="C32">
        <v>244.78064650936753</v>
      </c>
      <c r="E32">
        <v>50.188006363636298</v>
      </c>
      <c r="F32">
        <v>286.15763618181813</v>
      </c>
    </row>
    <row r="33" spans="1:3" x14ac:dyDescent="0.55000000000000004">
      <c r="A33">
        <v>31</v>
      </c>
      <c r="B33">
        <f t="shared" si="0"/>
        <v>185.89050235916611</v>
      </c>
      <c r="C33">
        <v>208.19208389579663</v>
      </c>
    </row>
    <row r="34" spans="1:3" x14ac:dyDescent="0.55000000000000004">
      <c r="A34">
        <v>32</v>
      </c>
      <c r="B34">
        <f t="shared" ref="B34:B65" si="1">(0.5*$W$3*$AA$4*(A34/3.6)^2+$AA$5*$AA$6*$W$7+$AA$5*$AA$6*SIN($W$10))*(A34/3.6)*(1/$AA$8)</f>
        <v>193.97265152136708</v>
      </c>
      <c r="C34">
        <v>280.96865836970011</v>
      </c>
    </row>
    <row r="35" spans="1:3" x14ac:dyDescent="0.55000000000000004">
      <c r="A35">
        <v>33</v>
      </c>
      <c r="B35">
        <f t="shared" si="1"/>
        <v>202.25343700205974</v>
      </c>
      <c r="C35">
        <v>301.74866036271197</v>
      </c>
    </row>
    <row r="36" spans="1:3" x14ac:dyDescent="0.55000000000000004">
      <c r="A36">
        <v>34</v>
      </c>
      <c r="B36">
        <f t="shared" si="1"/>
        <v>210.73906618619708</v>
      </c>
      <c r="C36">
        <v>300.21482576811644</v>
      </c>
    </row>
    <row r="37" spans="1:3" x14ac:dyDescent="0.55000000000000004">
      <c r="A37">
        <v>35</v>
      </c>
      <c r="B37">
        <f t="shared" si="1"/>
        <v>219.43574645873184</v>
      </c>
      <c r="C37">
        <v>403.07254538921069</v>
      </c>
    </row>
    <row r="38" spans="1:3" x14ac:dyDescent="0.55000000000000004">
      <c r="A38">
        <v>36</v>
      </c>
      <c r="B38">
        <f t="shared" si="1"/>
        <v>228.349685204617</v>
      </c>
      <c r="C38">
        <v>351.73178333033184</v>
      </c>
    </row>
    <row r="39" spans="1:3" x14ac:dyDescent="0.55000000000000004">
      <c r="A39">
        <v>37</v>
      </c>
      <c r="B39">
        <f t="shared" si="1"/>
        <v>237.48708980880528</v>
      </c>
      <c r="C39">
        <v>406.76691655073535</v>
      </c>
    </row>
    <row r="40" spans="1:3" x14ac:dyDescent="0.55000000000000004">
      <c r="A40">
        <v>38</v>
      </c>
      <c r="B40">
        <f t="shared" si="1"/>
        <v>246.85416765624976</v>
      </c>
      <c r="C40">
        <v>384.76818586527151</v>
      </c>
    </row>
    <row r="41" spans="1:3" x14ac:dyDescent="0.55000000000000004">
      <c r="A41">
        <v>39</v>
      </c>
      <c r="B41">
        <f t="shared" si="1"/>
        <v>256.45712613190318</v>
      </c>
      <c r="C41">
        <v>450.830663057202</v>
      </c>
    </row>
    <row r="42" spans="1:3" x14ac:dyDescent="0.55000000000000004">
      <c r="A42">
        <v>40</v>
      </c>
      <c r="B42">
        <f t="shared" si="1"/>
        <v>266.3021726207183</v>
      </c>
      <c r="C42">
        <v>427.07565392742339</v>
      </c>
    </row>
    <row r="43" spans="1:3" x14ac:dyDescent="0.55000000000000004">
      <c r="A43">
        <v>41</v>
      </c>
      <c r="B43">
        <f t="shared" si="1"/>
        <v>276.39551450764822</v>
      </c>
      <c r="C43">
        <v>438.785808922878</v>
      </c>
    </row>
    <row r="44" spans="1:3" x14ac:dyDescent="0.55000000000000004">
      <c r="A44">
        <v>42</v>
      </c>
      <c r="B44">
        <f t="shared" si="1"/>
        <v>286.74335917764563</v>
      </c>
      <c r="C44">
        <v>448.00853866141244</v>
      </c>
    </row>
    <row r="45" spans="1:3" x14ac:dyDescent="0.55000000000000004">
      <c r="A45">
        <v>43</v>
      </c>
      <c r="B45">
        <f t="shared" si="1"/>
        <v>297.35191401566345</v>
      </c>
      <c r="C45">
        <v>418.78589079125436</v>
      </c>
    </row>
    <row r="46" spans="1:3" x14ac:dyDescent="0.55000000000000004">
      <c r="A46">
        <v>44</v>
      </c>
      <c r="B46">
        <f t="shared" si="1"/>
        <v>308.22738640665455</v>
      </c>
      <c r="C46">
        <v>522.94436505356919</v>
      </c>
    </row>
    <row r="47" spans="1:3" x14ac:dyDescent="0.55000000000000004">
      <c r="A47">
        <v>45</v>
      </c>
      <c r="B47">
        <f t="shared" si="1"/>
        <v>319.37598373557188</v>
      </c>
      <c r="C47">
        <v>357.91634586824796</v>
      </c>
    </row>
    <row r="48" spans="1:3" x14ac:dyDescent="0.55000000000000004">
      <c r="A48">
        <v>46</v>
      </c>
      <c r="B48">
        <f t="shared" si="1"/>
        <v>330.80391338736814</v>
      </c>
      <c r="C48">
        <v>306.2414713671476</v>
      </c>
    </row>
    <row r="49" spans="1:3" x14ac:dyDescent="0.55000000000000004">
      <c r="A49">
        <v>47</v>
      </c>
      <c r="B49">
        <f t="shared" si="1"/>
        <v>342.51738274699636</v>
      </c>
      <c r="C49">
        <v>435.02187030575368</v>
      </c>
    </row>
    <row r="50" spans="1:3" x14ac:dyDescent="0.55000000000000004">
      <c r="A50">
        <v>48</v>
      </c>
      <c r="B50">
        <f t="shared" si="1"/>
        <v>354.52259919940917</v>
      </c>
      <c r="C50">
        <v>400.93129547508607</v>
      </c>
    </row>
    <row r="51" spans="1:3" x14ac:dyDescent="0.55000000000000004">
      <c r="A51">
        <v>49</v>
      </c>
      <c r="B51">
        <f t="shared" si="1"/>
        <v>366.82577012955977</v>
      </c>
      <c r="C51">
        <v>432.77463523438212</v>
      </c>
    </row>
    <row r="52" spans="1:3" x14ac:dyDescent="0.55000000000000004">
      <c r="A52">
        <v>50</v>
      </c>
      <c r="B52">
        <f t="shared" si="1"/>
        <v>379.43310292240085</v>
      </c>
      <c r="C52">
        <v>427.13212065568689</v>
      </c>
    </row>
    <row r="53" spans="1:3" x14ac:dyDescent="0.55000000000000004">
      <c r="A53">
        <v>51</v>
      </c>
      <c r="B53">
        <f t="shared" si="1"/>
        <v>392.35080496288521</v>
      </c>
      <c r="C53">
        <v>428.41034827235524</v>
      </c>
    </row>
    <row r="54" spans="1:3" x14ac:dyDescent="0.55000000000000004">
      <c r="A54">
        <v>52</v>
      </c>
      <c r="B54">
        <f t="shared" si="1"/>
        <v>405.58508363596587</v>
      </c>
      <c r="C54">
        <v>517.77733432223192</v>
      </c>
    </row>
    <row r="55" spans="1:3" x14ac:dyDescent="0.55000000000000004">
      <c r="A55">
        <v>53</v>
      </c>
      <c r="B55">
        <f t="shared" si="1"/>
        <v>419.14214632659548</v>
      </c>
      <c r="C55">
        <v>473.5319659612415</v>
      </c>
    </row>
    <row r="56" spans="1:3" x14ac:dyDescent="0.55000000000000004">
      <c r="A56">
        <v>54</v>
      </c>
      <c r="B56">
        <f t="shared" si="1"/>
        <v>433.02820041972717</v>
      </c>
      <c r="C56">
        <v>639.67456198793286</v>
      </c>
    </row>
    <row r="57" spans="1:3" x14ac:dyDescent="0.55000000000000004">
      <c r="A57">
        <v>55</v>
      </c>
      <c r="B57">
        <f t="shared" si="1"/>
        <v>447.24945330031352</v>
      </c>
      <c r="C57">
        <v>592.31124888378918</v>
      </c>
    </row>
    <row r="58" spans="1:3" x14ac:dyDescent="0.55000000000000004">
      <c r="A58">
        <v>56</v>
      </c>
      <c r="B58">
        <f t="shared" si="1"/>
        <v>461.81211235330773</v>
      </c>
      <c r="C58">
        <v>698.34454958206481</v>
      </c>
    </row>
    <row r="59" spans="1:3" x14ac:dyDescent="0.55000000000000004">
      <c r="A59">
        <v>57</v>
      </c>
      <c r="B59">
        <f t="shared" si="1"/>
        <v>476.72238496366242</v>
      </c>
      <c r="C59">
        <v>594.4316737043215</v>
      </c>
    </row>
    <row r="60" spans="1:3" x14ac:dyDescent="0.55000000000000004">
      <c r="A60">
        <v>58</v>
      </c>
      <c r="B60">
        <f t="shared" si="1"/>
        <v>491.98647851633069</v>
      </c>
      <c r="C60">
        <v>429.03951212870567</v>
      </c>
    </row>
    <row r="61" spans="1:3" x14ac:dyDescent="0.55000000000000004">
      <c r="A61">
        <v>59</v>
      </c>
      <c r="B61">
        <f t="shared" si="1"/>
        <v>507.610600396265</v>
      </c>
      <c r="C61">
        <v>608.10419177329629</v>
      </c>
    </row>
    <row r="62" spans="1:3" x14ac:dyDescent="0.55000000000000004">
      <c r="A62">
        <v>60</v>
      </c>
      <c r="B62">
        <f t="shared" si="1"/>
        <v>523.6009579884186</v>
      </c>
      <c r="C62">
        <v>586.24697612763998</v>
      </c>
    </row>
    <row r="63" spans="1:3" x14ac:dyDescent="0.55000000000000004">
      <c r="A63">
        <v>61</v>
      </c>
      <c r="B63">
        <f t="shared" si="1"/>
        <v>539.96375867774407</v>
      </c>
      <c r="C63">
        <v>636.66413240654379</v>
      </c>
    </row>
    <row r="64" spans="1:3" x14ac:dyDescent="0.55000000000000004">
      <c r="A64">
        <v>62</v>
      </c>
      <c r="B64">
        <f t="shared" si="1"/>
        <v>556.70520984919472</v>
      </c>
      <c r="C64">
        <v>691.00842213258909</v>
      </c>
    </row>
    <row r="65" spans="1:3" x14ac:dyDescent="0.55000000000000004">
      <c r="A65">
        <v>63</v>
      </c>
      <c r="B65">
        <f t="shared" si="1"/>
        <v>573.83151888772295</v>
      </c>
      <c r="C65">
        <v>755.26367322974011</v>
      </c>
    </row>
    <row r="66" spans="1:3" x14ac:dyDescent="0.55000000000000004">
      <c r="A66">
        <v>64</v>
      </c>
      <c r="B66">
        <f t="shared" ref="B66:B97" si="2">(0.5*$W$3*$AA$4*(A66/3.6)^2+$AA$5*$AA$6*$W$7+$AA$5*$AA$6*SIN($W$10))*(A66/3.6)*(1/$AA$8)</f>
        <v>591.34889317828186</v>
      </c>
      <c r="C66">
        <v>796.66304018347887</v>
      </c>
    </row>
    <row r="67" spans="1:3" x14ac:dyDescent="0.55000000000000004">
      <c r="A67">
        <v>65</v>
      </c>
      <c r="B67">
        <f t="shared" si="2"/>
        <v>609.26354010582406</v>
      </c>
      <c r="C67">
        <v>687.85254762281738</v>
      </c>
    </row>
    <row r="68" spans="1:3" x14ac:dyDescent="0.55000000000000004">
      <c r="A68">
        <v>66</v>
      </c>
      <c r="B68">
        <f t="shared" si="2"/>
        <v>627.58166705530289</v>
      </c>
      <c r="C68">
        <v>758.64970055663844</v>
      </c>
    </row>
    <row r="69" spans="1:3" x14ac:dyDescent="0.55000000000000004">
      <c r="A69">
        <v>67</v>
      </c>
      <c r="B69">
        <f t="shared" si="2"/>
        <v>646.30948141167084</v>
      </c>
      <c r="C69">
        <v>721.0295653732594</v>
      </c>
    </row>
    <row r="70" spans="1:3" x14ac:dyDescent="0.55000000000000004">
      <c r="A70">
        <v>68</v>
      </c>
      <c r="B70">
        <f t="shared" si="2"/>
        <v>665.45319055988102</v>
      </c>
      <c r="C70">
        <v>630.56916639749272</v>
      </c>
    </row>
    <row r="71" spans="1:3" x14ac:dyDescent="0.55000000000000004">
      <c r="A71">
        <v>69</v>
      </c>
      <c r="B71">
        <f t="shared" si="2"/>
        <v>685.01900188488617</v>
      </c>
      <c r="C71">
        <v>688.85758623526272</v>
      </c>
    </row>
    <row r="72" spans="1:3" x14ac:dyDescent="0.55000000000000004">
      <c r="A72">
        <v>70</v>
      </c>
      <c r="B72">
        <f t="shared" si="2"/>
        <v>705.01312277163879</v>
      </c>
      <c r="C72">
        <v>720.61336688399786</v>
      </c>
    </row>
    <row r="73" spans="1:3" x14ac:dyDescent="0.55000000000000004">
      <c r="A73">
        <v>71</v>
      </c>
      <c r="B73">
        <f t="shared" si="2"/>
        <v>725.44176060509221</v>
      </c>
      <c r="C73">
        <v>781.49462753962507</v>
      </c>
    </row>
    <row r="74" spans="1:3" x14ac:dyDescent="0.55000000000000004">
      <c r="A74">
        <v>72</v>
      </c>
      <c r="B74">
        <f t="shared" si="2"/>
        <v>746.31112277019929</v>
      </c>
      <c r="C74">
        <v>491.25138567873921</v>
      </c>
    </row>
    <row r="75" spans="1:3" x14ac:dyDescent="0.55000000000000004">
      <c r="A75">
        <v>73</v>
      </c>
      <c r="B75">
        <f t="shared" si="2"/>
        <v>767.62741665191288</v>
      </c>
      <c r="C75">
        <v>675.49473546921024</v>
      </c>
    </row>
    <row r="76" spans="1:3" x14ac:dyDescent="0.55000000000000004">
      <c r="A76">
        <v>74</v>
      </c>
      <c r="B76">
        <f t="shared" si="2"/>
        <v>789.39684963518562</v>
      </c>
      <c r="C76">
        <v>727.78375237876219</v>
      </c>
    </row>
    <row r="77" spans="1:3" x14ac:dyDescent="0.55000000000000004">
      <c r="A77">
        <v>75</v>
      </c>
      <c r="B77">
        <f t="shared" si="2"/>
        <v>811.6256291049707</v>
      </c>
      <c r="C77">
        <v>771.00207362263836</v>
      </c>
    </row>
    <row r="78" spans="1:3" x14ac:dyDescent="0.55000000000000004">
      <c r="A78">
        <v>76</v>
      </c>
      <c r="B78">
        <f t="shared" si="2"/>
        <v>834.31996244622042</v>
      </c>
      <c r="C78">
        <v>566.06246564813819</v>
      </c>
    </row>
    <row r="79" spans="1:3" x14ac:dyDescent="0.55000000000000004">
      <c r="A79">
        <v>77</v>
      </c>
      <c r="B79">
        <f t="shared" si="2"/>
        <v>857.48605704388854</v>
      </c>
      <c r="C79">
        <v>806.66018446125702</v>
      </c>
    </row>
    <row r="80" spans="1:3" x14ac:dyDescent="0.55000000000000004">
      <c r="A80">
        <v>78</v>
      </c>
      <c r="B80">
        <f t="shared" si="2"/>
        <v>881.13012028292735</v>
      </c>
      <c r="C80">
        <v>925.75983588891631</v>
      </c>
    </row>
    <row r="81" spans="1:3" x14ac:dyDescent="0.55000000000000004">
      <c r="A81">
        <v>79</v>
      </c>
      <c r="B81">
        <f t="shared" si="2"/>
        <v>905.25835954828938</v>
      </c>
      <c r="C81">
        <v>826.5662243477974</v>
      </c>
    </row>
    <row r="82" spans="1:3" x14ac:dyDescent="0.55000000000000004">
      <c r="A82">
        <v>80</v>
      </c>
      <c r="B82">
        <f t="shared" si="2"/>
        <v>929.87698222492816</v>
      </c>
      <c r="C82">
        <v>967.19267314666638</v>
      </c>
    </row>
    <row r="83" spans="1:3" x14ac:dyDescent="0.55000000000000004">
      <c r="A83">
        <v>81</v>
      </c>
      <c r="B83">
        <f t="shared" si="2"/>
        <v>954.99219569779643</v>
      </c>
      <c r="C83">
        <v>553.57798315402567</v>
      </c>
    </row>
    <row r="84" spans="1:3" x14ac:dyDescent="0.55000000000000004">
      <c r="A84">
        <v>82</v>
      </c>
      <c r="B84">
        <f t="shared" si="2"/>
        <v>980.61020735184684</v>
      </c>
      <c r="C84">
        <v>672.36742799806325</v>
      </c>
    </row>
    <row r="85" spans="1:3" x14ac:dyDescent="0.55000000000000004">
      <c r="A85">
        <v>83</v>
      </c>
      <c r="B85">
        <f t="shared" si="2"/>
        <v>1006.7372245720319</v>
      </c>
      <c r="C85">
        <v>836.22557058040161</v>
      </c>
    </row>
    <row r="86" spans="1:3" x14ac:dyDescent="0.55000000000000004">
      <c r="A86">
        <v>84</v>
      </c>
      <c r="B86">
        <f t="shared" si="2"/>
        <v>1033.3794547433056</v>
      </c>
      <c r="C86">
        <v>775.43830323108614</v>
      </c>
    </row>
    <row r="87" spans="1:3" x14ac:dyDescent="0.55000000000000004">
      <c r="A87">
        <v>85</v>
      </c>
      <c r="B87">
        <f t="shared" si="2"/>
        <v>1060.5431052506201</v>
      </c>
      <c r="C87">
        <v>906.888163340392</v>
      </c>
    </row>
    <row r="88" spans="1:3" x14ac:dyDescent="0.55000000000000004">
      <c r="A88">
        <v>86</v>
      </c>
      <c r="B88">
        <f t="shared" si="2"/>
        <v>1088.2343834789278</v>
      </c>
      <c r="C88">
        <v>1109.3174588727761</v>
      </c>
    </row>
    <row r="89" spans="1:3" x14ac:dyDescent="0.55000000000000004">
      <c r="A89">
        <v>87</v>
      </c>
      <c r="B89">
        <f t="shared" si="2"/>
        <v>1116.4594968131821</v>
      </c>
      <c r="C89">
        <v>900.13316691634611</v>
      </c>
    </row>
    <row r="90" spans="1:3" x14ac:dyDescent="0.55000000000000004">
      <c r="A90">
        <v>88</v>
      </c>
      <c r="B90">
        <f t="shared" si="2"/>
        <v>1145.2246526383365</v>
      </c>
      <c r="C90">
        <v>982.48187278763487</v>
      </c>
    </row>
    <row r="91" spans="1:3" x14ac:dyDescent="0.55000000000000004">
      <c r="A91">
        <v>89</v>
      </c>
      <c r="B91">
        <f t="shared" si="2"/>
        <v>1174.5360583393426</v>
      </c>
      <c r="C91">
        <v>1050.7051536953759</v>
      </c>
    </row>
    <row r="92" spans="1:3" x14ac:dyDescent="0.55000000000000004">
      <c r="A92">
        <v>90</v>
      </c>
      <c r="B92">
        <f t="shared" si="2"/>
        <v>1204.3999213011543</v>
      </c>
      <c r="C92">
        <v>1195.4124864009634</v>
      </c>
    </row>
    <row r="93" spans="1:3" x14ac:dyDescent="0.55000000000000004">
      <c r="A93">
        <v>91</v>
      </c>
      <c r="B93">
        <f t="shared" si="2"/>
        <v>1234.8224489087238</v>
      </c>
      <c r="C93">
        <v>1249.3739065170041</v>
      </c>
    </row>
    <row r="94" spans="1:3" x14ac:dyDescent="0.55000000000000004">
      <c r="A94">
        <v>92</v>
      </c>
      <c r="B94">
        <f t="shared" si="2"/>
        <v>1265.8098485470039</v>
      </c>
      <c r="C94">
        <v>1267.0413421754465</v>
      </c>
    </row>
    <row r="95" spans="1:3" x14ac:dyDescent="0.55000000000000004">
      <c r="A95">
        <v>93</v>
      </c>
      <c r="B95">
        <f t="shared" si="2"/>
        <v>1297.3683276009483</v>
      </c>
      <c r="C95">
        <v>548.98143326068021</v>
      </c>
    </row>
    <row r="96" spans="1:3" x14ac:dyDescent="0.55000000000000004">
      <c r="A96">
        <v>94</v>
      </c>
      <c r="B96">
        <f t="shared" si="2"/>
        <v>1329.5040934555088</v>
      </c>
      <c r="C96">
        <v>1508.9847950789372</v>
      </c>
    </row>
    <row r="97" spans="1:3" x14ac:dyDescent="0.55000000000000004">
      <c r="A97">
        <v>95</v>
      </c>
      <c r="B97">
        <f t="shared" si="2"/>
        <v>1362.2233534956392</v>
      </c>
      <c r="C97">
        <v>1471.5009348181823</v>
      </c>
    </row>
    <row r="98" spans="1:3" x14ac:dyDescent="0.55000000000000004">
      <c r="A98">
        <v>96</v>
      </c>
      <c r="B98">
        <f t="shared" ref="B98:B102" si="3">(0.5*$W$3*$AA$4*(A98/3.6)^2+$AA$5*$AA$6*$W$7+$AA$5*$AA$6*SIN($W$10))*(A98/3.6)*(1/$AA$8)</f>
        <v>1395.5323151062917</v>
      </c>
      <c r="C98">
        <v>1033.7238897483612</v>
      </c>
    </row>
    <row r="99" spans="1:3" x14ac:dyDescent="0.55000000000000004">
      <c r="A99">
        <v>97</v>
      </c>
      <c r="B99">
        <f t="shared" si="3"/>
        <v>1429.4371856724197</v>
      </c>
      <c r="C99">
        <v>913.00122950270429</v>
      </c>
    </row>
    <row r="100" spans="1:3" x14ac:dyDescent="0.55000000000000004">
      <c r="A100">
        <v>98</v>
      </c>
      <c r="B100">
        <f t="shared" si="3"/>
        <v>1463.9441725789759</v>
      </c>
      <c r="C100">
        <v>811.03016662755135</v>
      </c>
    </row>
    <row r="101" spans="1:3" x14ac:dyDescent="0.55000000000000004">
      <c r="A101">
        <v>99</v>
      </c>
      <c r="B101">
        <f t="shared" si="3"/>
        <v>1499.059483210913</v>
      </c>
      <c r="C101">
        <v>775.09202161877658</v>
      </c>
    </row>
    <row r="102" spans="1:3" x14ac:dyDescent="0.55000000000000004">
      <c r="A102">
        <v>100</v>
      </c>
      <c r="B102">
        <f t="shared" si="3"/>
        <v>1534.7893249531837</v>
      </c>
      <c r="C102">
        <v>1831.4586829914012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PM_１</vt:lpstr>
      <vt:lpstr>PM_2</vt:lpstr>
      <vt:lpstr>PM_Day3</vt:lpstr>
      <vt:lpstr>PM_Day4</vt:lpstr>
      <vt:lpstr>PM_Day5</vt:lpstr>
      <vt:lpstr>PM_Day6</vt:lpstr>
      <vt:lpstr>損失曲線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2019-09-24T17:11:45Z</dcterms:created>
  <dcterms:modified xsi:type="dcterms:W3CDTF">2019-09-29T23:41:31Z</dcterms:modified>
</cp:coreProperties>
</file>