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RockMonitoring\01_Hardware\"/>
    </mc:Choice>
  </mc:AlternateContent>
  <bookViews>
    <workbookView xWindow="0" yWindow="0" windowWidth="16104" windowHeight="10992"/>
  </bookViews>
  <sheets>
    <sheet name="Sensor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1" l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N31" i="1"/>
  <c r="N32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H78" i="1"/>
  <c r="H79" i="1"/>
  <c r="H80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99" i="1"/>
  <c r="N98" i="1"/>
  <c r="N97" i="1"/>
  <c r="N96" i="1"/>
  <c r="N95" i="1"/>
  <c r="N9" i="1"/>
  <c r="O9" i="1"/>
  <c r="N10" i="1"/>
  <c r="O10" i="1"/>
  <c r="N11" i="1"/>
  <c r="O11" i="1"/>
  <c r="N12" i="1"/>
  <c r="O12" i="1"/>
  <c r="N13" i="1"/>
  <c r="O13" i="1"/>
  <c r="N14" i="1"/>
  <c r="O14" i="1"/>
  <c r="O15" i="1"/>
  <c r="O16" i="1"/>
  <c r="O17" i="1"/>
  <c r="O18" i="1"/>
  <c r="O19" i="1"/>
  <c r="N15" i="1"/>
  <c r="N16" i="1"/>
  <c r="N17" i="1"/>
  <c r="N18" i="1"/>
  <c r="N19" i="1"/>
  <c r="N126" i="1" l="1"/>
  <c r="N90" i="1"/>
  <c r="N89" i="1"/>
  <c r="N88" i="1"/>
  <c r="N87" i="1"/>
  <c r="N86" i="1"/>
  <c r="O8" i="1"/>
  <c r="N8" i="1"/>
  <c r="N102" i="1"/>
  <c r="N101" i="1"/>
  <c r="N100" i="1"/>
  <c r="N25" i="1" l="1"/>
  <c r="N73" i="1"/>
  <c r="N52" i="1"/>
  <c r="N103" i="1"/>
  <c r="N91" i="1"/>
  <c r="O6" i="1"/>
  <c r="N6" i="1"/>
  <c r="N5" i="1"/>
  <c r="N23" i="1" l="1"/>
  <c r="N27" i="1" s="1"/>
  <c r="N50" i="1"/>
  <c r="N24" i="1"/>
  <c r="N51" i="1"/>
  <c r="O5" i="1"/>
  <c r="O7" i="1"/>
  <c r="O4" i="1"/>
  <c r="N7" i="1"/>
  <c r="N4" i="1"/>
  <c r="N54" i="1" l="1"/>
</calcChain>
</file>

<file path=xl/sharedStrings.xml><?xml version="1.0" encoding="utf-8"?>
<sst xmlns="http://schemas.openxmlformats.org/spreadsheetml/2006/main" count="636" uniqueCount="223">
  <si>
    <t>Description</t>
  </si>
  <si>
    <t>Footprint</t>
  </si>
  <si>
    <t>Manufacturer</t>
  </si>
  <si>
    <t>Manufacturer Part Number</t>
  </si>
  <si>
    <t>Supplier 1</t>
  </si>
  <si>
    <t>Supplier Part Number 1</t>
  </si>
  <si>
    <t>Supplier 2</t>
  </si>
  <si>
    <t>Supplier Part Number 2</t>
  </si>
  <si>
    <t>Supplier Unit Price 1</t>
  </si>
  <si>
    <t>Supplier Unit Price 2</t>
  </si>
  <si>
    <t>Digi-Key</t>
  </si>
  <si>
    <t>Mouser</t>
  </si>
  <si>
    <t>-</t>
  </si>
  <si>
    <t>Preis für Anzahl Stücke</t>
  </si>
  <si>
    <t>132119RP</t>
  </si>
  <si>
    <t>Amphenol RF</t>
  </si>
  <si>
    <t>523-132119RP</t>
  </si>
  <si>
    <t>ACX1224-ND</t>
  </si>
  <si>
    <t>RP-SMA Stecker Gehäuse 50Ohm</t>
  </si>
  <si>
    <t>132114RP</t>
  </si>
  <si>
    <t>ACX1203-ND</t>
  </si>
  <si>
    <t>RP-SMA Übergang zu Kabel 50Ohm</t>
  </si>
  <si>
    <t>523-132114RP</t>
  </si>
  <si>
    <t>17-250021</t>
  </si>
  <si>
    <t>CONEC</t>
  </si>
  <si>
    <t>USB Connector Mini USB Type B</t>
  </si>
  <si>
    <t>626-1550-ND</t>
  </si>
  <si>
    <t>706-17-250021</t>
  </si>
  <si>
    <t>3021003-03</t>
  </si>
  <si>
    <t>562-3021003-03</t>
  </si>
  <si>
    <t>Qualtek</t>
  </si>
  <si>
    <t>Kabel USB-A zu USB Mini</t>
  </si>
  <si>
    <t>Anzahl</t>
  </si>
  <si>
    <t>Hirose Buchse 10 Pol</t>
  </si>
  <si>
    <t>Hirose</t>
  </si>
  <si>
    <t>DF11-10DS-2C</t>
  </si>
  <si>
    <t>H2023-ND</t>
  </si>
  <si>
    <t>798-DF11-10DS-2C</t>
  </si>
  <si>
    <t>Hirose Buchse 4 Pol</t>
  </si>
  <si>
    <t>DF11-4DS-2C</t>
  </si>
  <si>
    <t>H2019-ND</t>
  </si>
  <si>
    <t>798-DF11-4DS-2C</t>
  </si>
  <si>
    <t>Hirose Crimp Kontakte</t>
  </si>
  <si>
    <t>DF11-2428SC</t>
  </si>
  <si>
    <t>H1504-ND</t>
  </si>
  <si>
    <t>798-DF11-2428SC</t>
  </si>
  <si>
    <t>Kabel CAT5 5m</t>
  </si>
  <si>
    <t>TE Connectivity</t>
  </si>
  <si>
    <t>1939708-1</t>
  </si>
  <si>
    <t>A122065-05-ND</t>
  </si>
  <si>
    <t>571-1939708-1</t>
  </si>
  <si>
    <t>100uF</t>
  </si>
  <si>
    <t>Capacitor</t>
  </si>
  <si>
    <t>CAPC3225[1210]X120</t>
  </si>
  <si>
    <t>Murata</t>
  </si>
  <si>
    <t>GRM32ER60J107ME20K</t>
  </si>
  <si>
    <t>490-6535-1-ND</t>
  </si>
  <si>
    <t>81-GRM32ER60J107ME0K</t>
  </si>
  <si>
    <t>4.7uF</t>
  </si>
  <si>
    <t>CAPC1608[0603]X80</t>
  </si>
  <si>
    <t>GRM188R61A475KE15D</t>
  </si>
  <si>
    <t>490-10477-1-ND</t>
  </si>
  <si>
    <t>81-GRM188R61A475KE5D</t>
  </si>
  <si>
    <t>FXLS8471Q</t>
  </si>
  <si>
    <t>3-Axis,  Linear Accelerometer</t>
  </si>
  <si>
    <t>16 LEAD QFN</t>
  </si>
  <si>
    <t>NXP</t>
  </si>
  <si>
    <t>FXLS8471QR1</t>
  </si>
  <si>
    <t>FXLS8471QR1CT-ND</t>
  </si>
  <si>
    <t>841-FXLS8471QR1</t>
  </si>
  <si>
    <t>PCA9615</t>
  </si>
  <si>
    <t>differential I2C-bus buffer</t>
  </si>
  <si>
    <t>TSSOP10</t>
  </si>
  <si>
    <t>PCA9615DPJ</t>
  </si>
  <si>
    <t>568-11484-1-ND</t>
  </si>
  <si>
    <t>771-PCA9615DPJ</t>
  </si>
  <si>
    <t>PCT2075TP</t>
  </si>
  <si>
    <t>Temperature_Sensor</t>
  </si>
  <si>
    <t>HWSON8</t>
  </si>
  <si>
    <t>PCT2075TP,147</t>
  </si>
  <si>
    <t>568-10220-1-ND</t>
  </si>
  <si>
    <t>771-PCT2075TP147</t>
  </si>
  <si>
    <t>Header_10Pol</t>
  </si>
  <si>
    <t>Header Hirose 10 Pol</t>
  </si>
  <si>
    <t>Header_2mm_10Pol</t>
  </si>
  <si>
    <t>DF11-10DP-2DSA(24)</t>
  </si>
  <si>
    <t>H10232-ND</t>
  </si>
  <si>
    <t>798-DF11-10DP-2DSA24</t>
  </si>
  <si>
    <t>Header_4Pol</t>
  </si>
  <si>
    <t>Header Hirose 4 Pol</t>
  </si>
  <si>
    <t>Header_2mm_4Pol</t>
  </si>
  <si>
    <t>DF11-4DP-2DSA(24)</t>
  </si>
  <si>
    <t>H10229-ND</t>
  </si>
  <si>
    <t>798-DF11-4DP-2DSA24</t>
  </si>
  <si>
    <t>Comment</t>
  </si>
  <si>
    <t>Stecker Kabel 8 Pol Male</t>
  </si>
  <si>
    <t>Amphenol</t>
  </si>
  <si>
    <t>12-08BMMA-SL8001</t>
  </si>
  <si>
    <t>APC1731-ND</t>
  </si>
  <si>
    <t>523-12-08BMMA-SL8001</t>
  </si>
  <si>
    <t>Stecker Gehäuse 8 Pol Female</t>
  </si>
  <si>
    <t>12-08PFFS-SF8001</t>
  </si>
  <si>
    <t>APC1765-ND</t>
  </si>
  <si>
    <t>523-12-08PFFS-SF8001</t>
  </si>
  <si>
    <t>Stecker Kabel 4 Pol</t>
  </si>
  <si>
    <t>12-04BMMA-SL8001</t>
  </si>
  <si>
    <t>APC1729-ND</t>
  </si>
  <si>
    <t>523-12-04BMMA-SL8001</t>
  </si>
  <si>
    <t>Buchse Gehäuse 4 Pol Female</t>
  </si>
  <si>
    <t>12-04PFFS-SF8001</t>
  </si>
  <si>
    <t>APC1763-ND</t>
  </si>
  <si>
    <t>523-12-04PFFS-SF8001</t>
  </si>
  <si>
    <t>Gehäuse</t>
  </si>
  <si>
    <t>Bud Industries</t>
  </si>
  <si>
    <t>PTS-25315</t>
  </si>
  <si>
    <t>377-2415-ND</t>
  </si>
  <si>
    <t>563-PTS-25315</t>
  </si>
  <si>
    <t>Stecker Solar Kabel Male</t>
  </si>
  <si>
    <t>H4CMC2DI</t>
  </si>
  <si>
    <t>956-1008-ND</t>
  </si>
  <si>
    <t>654-H4CMC2DI</t>
  </si>
  <si>
    <t>Stecker Solar Kabel Female</t>
  </si>
  <si>
    <t>H4CFC2DI</t>
  </si>
  <si>
    <t>956-1007-ND</t>
  </si>
  <si>
    <t>654-H4CFC2DI</t>
  </si>
  <si>
    <t>Stecker Solar Gehäuse Male</t>
  </si>
  <si>
    <t>H4CMM2DI</t>
  </si>
  <si>
    <t>654-H4CMM2DI</t>
  </si>
  <si>
    <t>Stecker Solar Gehäuse Female</t>
  </si>
  <si>
    <t>H4CFM2DI</t>
  </si>
  <si>
    <t>654-H4CFM2DI</t>
  </si>
  <si>
    <t>Taster Gehäuse mit rotem Led</t>
  </si>
  <si>
    <t>E-Switch</t>
  </si>
  <si>
    <t>RP8200B2M1CEBLKBLKRED</t>
  </si>
  <si>
    <t>EG4890-ND</t>
  </si>
  <si>
    <t>612-RP8200B2M1CEBBG</t>
  </si>
  <si>
    <t>grünes Led IP 66</t>
  </si>
  <si>
    <t>Dialight</t>
  </si>
  <si>
    <t>6071212310F</t>
  </si>
  <si>
    <t>350-3616-ND</t>
  </si>
  <si>
    <t>645-607-1212-310F</t>
  </si>
  <si>
    <t>Libelium Waspmote mit LoRa und Antenne</t>
  </si>
  <si>
    <t>Libelium Waspmote mit 3G Modul und Antenne</t>
  </si>
  <si>
    <t>euro</t>
  </si>
  <si>
    <t>Akku</t>
  </si>
  <si>
    <t>6600mAh</t>
  </si>
  <si>
    <t>Sensorprinte</t>
  </si>
  <si>
    <t>Adapterprint</t>
  </si>
  <si>
    <t>Ladereglerprint</t>
  </si>
  <si>
    <t>Solarpanel 10W</t>
  </si>
  <si>
    <t>Solarpanel 20W</t>
  </si>
  <si>
    <t>Pcb</t>
  </si>
  <si>
    <t>PCB</t>
  </si>
  <si>
    <t xml:space="preserve">Capacitor </t>
  </si>
  <si>
    <t>Schottky Diode</t>
  </si>
  <si>
    <t>Inductor</t>
  </si>
  <si>
    <t>N-Channel MOSFET</t>
  </si>
  <si>
    <t>Resistor</t>
  </si>
  <si>
    <t>Battery Charger for Solar Power</t>
  </si>
  <si>
    <t>3-Terminal Adjustable Current Source, 3-pin TO-92</t>
  </si>
  <si>
    <t xml:space="preserve">Connector </t>
  </si>
  <si>
    <t>10uF</t>
  </si>
  <si>
    <t>1uF</t>
  </si>
  <si>
    <t>100nF</t>
  </si>
  <si>
    <t/>
  </si>
  <si>
    <t>22u</t>
  </si>
  <si>
    <t>400m</t>
  </si>
  <si>
    <t>151m</t>
  </si>
  <si>
    <t>316K</t>
  </si>
  <si>
    <t>1.2K</t>
  </si>
  <si>
    <t>1.18M</t>
  </si>
  <si>
    <t>10k</t>
  </si>
  <si>
    <t>3R</t>
  </si>
  <si>
    <t>LT3652EMSE#PBF</t>
  </si>
  <si>
    <t>LM234Z-3</t>
  </si>
  <si>
    <t>C1210</t>
  </si>
  <si>
    <t>0402</t>
  </si>
  <si>
    <t>SMB</t>
  </si>
  <si>
    <t>LMX131J</t>
  </si>
  <si>
    <t>Sot-23</t>
  </si>
  <si>
    <t>shunt(2512)</t>
  </si>
  <si>
    <t>0603</t>
  </si>
  <si>
    <t>LT-MSE-12-EDP_N</t>
  </si>
  <si>
    <t>SO-8</t>
  </si>
  <si>
    <t>Buchse</t>
  </si>
  <si>
    <t>Stecker</t>
  </si>
  <si>
    <t>Digikey</t>
  </si>
  <si>
    <t xml:space="preserve">490-1891-1-ND </t>
  </si>
  <si>
    <t>1276-3352-1-ND</t>
  </si>
  <si>
    <t>490-5920-1-ND</t>
  </si>
  <si>
    <t>B340LB-FDICT-ND</t>
  </si>
  <si>
    <t>478-7123-1-ND</t>
  </si>
  <si>
    <t>FDV301NCT-ND</t>
  </si>
  <si>
    <t>WSLG-.40CT-ND</t>
  </si>
  <si>
    <t>WSLG-.151CT-ND</t>
  </si>
  <si>
    <t>311-316KHRCT-ND</t>
  </si>
  <si>
    <t>311-1.2KGRCT-ND</t>
  </si>
  <si>
    <t>541-1.18MLCT-ND</t>
  </si>
  <si>
    <t>311-10KGRCT-ND</t>
  </si>
  <si>
    <t>311-3.0JRCT-ND</t>
  </si>
  <si>
    <t>LT3652EMSE#PBF-ND</t>
  </si>
  <si>
    <t>497-1549-1-ND</t>
  </si>
  <si>
    <t>277-1150-ND</t>
  </si>
  <si>
    <t>277-1062-ND</t>
  </si>
  <si>
    <t>'277-1151-ND</t>
  </si>
  <si>
    <t>277-1063-ND</t>
  </si>
  <si>
    <t>TOTAL</t>
  </si>
  <si>
    <t>Total</t>
  </si>
  <si>
    <t>Hardware für 1 Sensorstab LoRa</t>
  </si>
  <si>
    <t>Hardware für 1 Sensorstab 3G</t>
  </si>
  <si>
    <t>Hardware für 1 Gateway</t>
  </si>
  <si>
    <t>WS20M</t>
  </si>
  <si>
    <t>Wattstunde</t>
  </si>
  <si>
    <t>WS10M</t>
  </si>
  <si>
    <t>1 Sensorprint bestückt:</t>
  </si>
  <si>
    <t>1 Adapterprint bestückt:</t>
  </si>
  <si>
    <t>1 Ladereglerprint bestückt:</t>
  </si>
  <si>
    <t>Laderglerprint PCB</t>
  </si>
  <si>
    <t>Sensoprint PCB</t>
  </si>
  <si>
    <t>Adapterprint PCB</t>
  </si>
  <si>
    <t xml:space="preserve">264euro für 7 x 3 Sensorprinte, 1 Laderegler und 1 Adapterprint PCBs  =&gt;  </t>
  </si>
  <si>
    <t>Libelium</t>
  </si>
  <si>
    <t>LoRa Modul mit Antenne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</si>
</sst>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FF0000"/>
      <name val="Segoe UI"/>
      <family val="2"/>
    </font>
    <font>
      <sz val="8"/>
      <color rgb="FF00B050"/>
      <name val="Segoe UI"/>
      <family val="2"/>
    </font>
    <font>
      <b/>
      <u/>
      <sz val="16"/>
      <color rgb="FF000000"/>
      <name val="Segoe UI"/>
      <family val="2"/>
    </font>
    <font>
      <sz val="8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8"/>
      <color rgb="FF00B050"/>
      <name val="Segoe UI"/>
      <family val="2"/>
    </font>
    <font>
      <b/>
      <sz val="11"/>
      <color theme="1"/>
      <name val="Segoe UI"/>
      <family val="2"/>
    </font>
    <font>
      <b/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quotePrefix="1" applyFont="1" applyBorder="1"/>
    <xf numFmtId="0" fontId="1" fillId="2" borderId="1" xfId="0" quotePrefix="1" applyFont="1" applyFill="1" applyBorder="1"/>
    <xf numFmtId="0" fontId="1" fillId="3" borderId="1" xfId="0" quotePrefix="1" applyFont="1" applyFill="1" applyBorder="1"/>
    <xf numFmtId="0" fontId="1" fillId="4" borderId="1" xfId="0" quotePrefix="1" applyFont="1" applyFill="1" applyBorder="1"/>
    <xf numFmtId="0" fontId="0" fillId="4" borderId="0" xfId="0" applyFill="1"/>
    <xf numFmtId="0" fontId="0" fillId="2" borderId="0" xfId="0" applyFill="1"/>
    <xf numFmtId="0" fontId="1" fillId="2" borderId="1" xfId="0" applyFont="1" applyFill="1" applyBorder="1"/>
    <xf numFmtId="0" fontId="3" fillId="4" borderId="1" xfId="0" quotePrefix="1" applyFont="1" applyFill="1" applyBorder="1"/>
    <xf numFmtId="0" fontId="1" fillId="4" borderId="1" xfId="0" applyFont="1" applyFill="1" applyBorder="1"/>
    <xf numFmtId="0" fontId="1" fillId="2" borderId="3" xfId="0" quotePrefix="1" applyFont="1" applyFill="1" applyBorder="1"/>
    <xf numFmtId="0" fontId="3" fillId="2" borderId="3" xfId="0" quotePrefix="1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Fill="1"/>
    <xf numFmtId="0" fontId="1" fillId="0" borderId="4" xfId="0" quotePrefix="1" applyFont="1" applyFill="1" applyBorder="1"/>
    <xf numFmtId="0" fontId="3" fillId="0" borderId="4" xfId="0" quotePrefix="1" applyFont="1" applyFill="1" applyBorder="1"/>
    <xf numFmtId="0" fontId="4" fillId="0" borderId="2" xfId="0" quotePrefix="1" applyFont="1" applyBorder="1"/>
    <xf numFmtId="0" fontId="1" fillId="0" borderId="1" xfId="0" quotePrefix="1" applyFont="1" applyFill="1" applyBorder="1"/>
    <xf numFmtId="0" fontId="2" fillId="0" borderId="4" xfId="0" quotePrefix="1" applyFont="1" applyFill="1" applyBorder="1"/>
    <xf numFmtId="0" fontId="5" fillId="2" borderId="1" xfId="0" quotePrefix="1" applyFont="1" applyFill="1" applyBorder="1"/>
    <xf numFmtId="0" fontId="1" fillId="4" borderId="0" xfId="0" applyFont="1" applyFill="1" applyBorder="1"/>
    <xf numFmtId="0" fontId="1" fillId="2" borderId="0" xfId="0" applyFont="1" applyFill="1" applyBorder="1"/>
    <xf numFmtId="0" fontId="3" fillId="0" borderId="0" xfId="0" applyFont="1" applyFill="1" applyBorder="1"/>
    <xf numFmtId="0" fontId="4" fillId="0" borderId="5" xfId="0" quotePrefix="1" applyFont="1" applyBorder="1"/>
    <xf numFmtId="0" fontId="3" fillId="2" borderId="3" xfId="0" quotePrefix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0" fillId="3" borderId="0" xfId="0" applyFill="1"/>
    <xf numFmtId="0" fontId="0" fillId="0" borderId="0" xfId="0" applyFill="1" applyBorder="1"/>
    <xf numFmtId="0" fontId="1" fillId="0" borderId="1" xfId="0" applyFont="1" applyBorder="1"/>
    <xf numFmtId="0" fontId="3" fillId="4" borderId="1" xfId="0" applyFont="1" applyFill="1" applyBorder="1"/>
    <xf numFmtId="0" fontId="3" fillId="2" borderId="3" xfId="0" applyFont="1" applyFill="1" applyBorder="1"/>
    <xf numFmtId="0" fontId="3" fillId="0" borderId="4" xfId="0" applyFont="1" applyFill="1" applyBorder="1"/>
    <xf numFmtId="0" fontId="2" fillId="2" borderId="1" xfId="0" quotePrefix="1" applyFont="1" applyFill="1" applyBorder="1"/>
    <xf numFmtId="0" fontId="2" fillId="2" borderId="3" xfId="0" quotePrefix="1" applyFont="1" applyFill="1" applyBorder="1"/>
    <xf numFmtId="0" fontId="2" fillId="4" borderId="1" xfId="0" quotePrefix="1" applyFont="1" applyFill="1" applyBorder="1"/>
    <xf numFmtId="0" fontId="3" fillId="2" borderId="1" xfId="0" quotePrefix="1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 applyBorder="1"/>
    <xf numFmtId="0" fontId="1" fillId="3" borderId="0" xfId="0" applyFont="1" applyFill="1" applyBorder="1"/>
    <xf numFmtId="0" fontId="1" fillId="0" borderId="0" xfId="0" applyFont="1" applyBorder="1"/>
    <xf numFmtId="0" fontId="1" fillId="0" borderId="0" xfId="0" quotePrefix="1" applyFont="1" applyBorder="1"/>
    <xf numFmtId="0" fontId="1" fillId="3" borderId="0" xfId="0" quotePrefix="1" applyFont="1" applyFill="1" applyBorder="1"/>
    <xf numFmtId="0" fontId="1" fillId="4" borderId="0" xfId="0" quotePrefix="1" applyFont="1" applyFill="1" applyBorder="1"/>
    <xf numFmtId="0" fontId="1" fillId="2" borderId="0" xfId="0" quotePrefix="1" applyFont="1" applyFill="1" applyBorder="1"/>
    <xf numFmtId="0" fontId="3" fillId="4" borderId="0" xfId="0" applyFont="1" applyFill="1" applyBorder="1"/>
    <xf numFmtId="0" fontId="3" fillId="2" borderId="0" xfId="0" applyFont="1" applyFill="1" applyBorder="1"/>
    <xf numFmtId="0" fontId="0" fillId="4" borderId="0" xfId="0" applyFill="1" applyBorder="1"/>
    <xf numFmtId="0" fontId="1" fillId="0" borderId="3" xfId="0" quotePrefix="1" applyFont="1" applyBorder="1"/>
    <xf numFmtId="0" fontId="3" fillId="2" borderId="1" xfId="0" applyFont="1" applyFill="1" applyBorder="1"/>
    <xf numFmtId="0" fontId="7" fillId="0" borderId="0" xfId="0" quotePrefix="1" applyFont="1" applyBorder="1"/>
    <xf numFmtId="0" fontId="7" fillId="3" borderId="0" xfId="0" quotePrefix="1" applyFont="1" applyFill="1" applyBorder="1"/>
    <xf numFmtId="0" fontId="7" fillId="4" borderId="0" xfId="0" quotePrefix="1" applyFont="1" applyFill="1" applyBorder="1"/>
    <xf numFmtId="0" fontId="7" fillId="2" borderId="0" xfId="0" quotePrefix="1" applyFont="1" applyFill="1" applyBorder="1"/>
    <xf numFmtId="0" fontId="8" fillId="4" borderId="0" xfId="0" applyFont="1" applyFill="1" applyBorder="1"/>
    <xf numFmtId="0" fontId="8" fillId="2" borderId="0" xfId="0" applyFont="1" applyFill="1" applyBorder="1"/>
    <xf numFmtId="0" fontId="8" fillId="0" borderId="0" xfId="0" applyFont="1" applyFill="1" applyBorder="1"/>
    <xf numFmtId="0" fontId="6" fillId="4" borderId="0" xfId="0" applyFont="1" applyFill="1" applyBorder="1"/>
    <xf numFmtId="0" fontId="0" fillId="4" borderId="5" xfId="0" applyFill="1" applyBorder="1"/>
    <xf numFmtId="0" fontId="6" fillId="4" borderId="7" xfId="0" applyFont="1" applyFill="1" applyBorder="1"/>
    <xf numFmtId="0" fontId="1" fillId="0" borderId="4" xfId="0" quotePrefix="1" applyFont="1" applyBorder="1"/>
    <xf numFmtId="0" fontId="0" fillId="3" borderId="1" xfId="0" applyFill="1" applyBorder="1"/>
    <xf numFmtId="0" fontId="9" fillId="0" borderId="0" xfId="0" applyFont="1"/>
    <xf numFmtId="0" fontId="10" fillId="0" borderId="0" xfId="0" applyFont="1" applyBorder="1"/>
    <xf numFmtId="0" fontId="10" fillId="0" borderId="6" xfId="0" applyFont="1" applyBorder="1"/>
    <xf numFmtId="0" fontId="1" fillId="0" borderId="7" xfId="0" applyFont="1" applyBorder="1"/>
    <xf numFmtId="0" fontId="7" fillId="0" borderId="7" xfId="0" quotePrefix="1" applyFont="1" applyBorder="1"/>
    <xf numFmtId="0" fontId="7" fillId="3" borderId="7" xfId="0" quotePrefix="1" applyFont="1" applyFill="1" applyBorder="1"/>
    <xf numFmtId="0" fontId="7" fillId="4" borderId="7" xfId="0" quotePrefix="1" applyFont="1" applyFill="1" applyBorder="1"/>
    <xf numFmtId="0" fontId="7" fillId="2" borderId="7" xfId="0" quotePrefix="1" applyFont="1" applyFill="1" applyBorder="1"/>
    <xf numFmtId="0" fontId="8" fillId="4" borderId="7" xfId="0" applyFont="1" applyFill="1" applyBorder="1"/>
    <xf numFmtId="0" fontId="8" fillId="2" borderId="7" xfId="0" applyFont="1" applyFill="1" applyBorder="1"/>
    <xf numFmtId="0" fontId="3" fillId="0" borderId="8" xfId="0" applyFont="1" applyFill="1" applyBorder="1"/>
    <xf numFmtId="0" fontId="1" fillId="0" borderId="0" xfId="0" quotePrefix="1" applyFont="1" applyFill="1" applyBorder="1"/>
    <xf numFmtId="0" fontId="4" fillId="0" borderId="8" xfId="0" quotePrefix="1" applyFont="1" applyBorder="1"/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4" borderId="8" xfId="0" applyFill="1" applyBorder="1"/>
    <xf numFmtId="0" fontId="6" fillId="4" borderId="0" xfId="0" applyFont="1" applyFill="1"/>
    <xf numFmtId="0" fontId="0" fillId="0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vishay-dale/CRCW04021M18FKED/541-1.18MLCT-ND/1183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topLeftCell="A13" zoomScaleNormal="100" workbookViewId="0">
      <selection activeCell="P25" sqref="P25"/>
    </sheetView>
  </sheetViews>
  <sheetFormatPr baseColWidth="10" defaultRowHeight="14.4" x14ac:dyDescent="0.3"/>
  <cols>
    <col min="1" max="1" width="10.6640625" customWidth="1"/>
    <col min="2" max="2" width="11.109375" customWidth="1"/>
    <col min="3" max="3" width="26.6640625" customWidth="1"/>
    <col min="4" max="4" width="16.109375" customWidth="1"/>
    <col min="5" max="5" width="18.6640625" bestFit="1" customWidth="1"/>
    <col min="6" max="6" width="7.33203125" bestFit="1" customWidth="1"/>
    <col min="7" max="7" width="16.21875" bestFit="1" customWidth="1"/>
    <col min="8" max="8" width="14.6640625" customWidth="1"/>
    <col min="9" max="9" width="17.77734375" customWidth="1"/>
    <col min="10" max="10" width="13.88671875" customWidth="1"/>
    <col min="11" max="11" width="13.88671875" bestFit="1" customWidth="1"/>
    <col min="12" max="12" width="18.5546875" style="14" customWidth="1"/>
    <col min="13" max="15" width="15.33203125" bestFit="1" customWidth="1"/>
  </cols>
  <sheetData>
    <row r="1" spans="1:15" ht="24.6" x14ac:dyDescent="0.55000000000000004">
      <c r="A1" s="17" t="s">
        <v>208</v>
      </c>
    </row>
    <row r="2" spans="1:15" ht="14.4" customHeight="1" x14ac:dyDescent="0.55000000000000004">
      <c r="A2" s="24"/>
    </row>
    <row r="3" spans="1:15" x14ac:dyDescent="0.3">
      <c r="A3" s="1" t="s">
        <v>32</v>
      </c>
      <c r="B3" s="37" t="s">
        <v>94</v>
      </c>
      <c r="C3" s="1" t="s">
        <v>0</v>
      </c>
      <c r="D3" s="1" t="s">
        <v>1</v>
      </c>
      <c r="E3" s="3" t="s">
        <v>2</v>
      </c>
      <c r="F3" s="3" t="s">
        <v>3</v>
      </c>
      <c r="G3" s="4" t="s">
        <v>4</v>
      </c>
      <c r="H3" s="4" t="s">
        <v>5</v>
      </c>
      <c r="I3" s="2" t="s">
        <v>6</v>
      </c>
      <c r="J3" s="2" t="s">
        <v>7</v>
      </c>
      <c r="K3" s="4" t="s">
        <v>8</v>
      </c>
      <c r="L3" s="10" t="s">
        <v>9</v>
      </c>
      <c r="M3" s="15"/>
      <c r="N3" s="9" t="s">
        <v>13</v>
      </c>
      <c r="O3" s="7" t="s">
        <v>13</v>
      </c>
    </row>
    <row r="4" spans="1:15" s="14" customFormat="1" x14ac:dyDescent="0.3">
      <c r="A4" s="18">
        <v>1</v>
      </c>
      <c r="B4" s="38"/>
      <c r="C4" s="18" t="s">
        <v>18</v>
      </c>
      <c r="D4" s="18" t="s">
        <v>12</v>
      </c>
      <c r="E4" s="3" t="s">
        <v>15</v>
      </c>
      <c r="F4" s="3" t="s">
        <v>14</v>
      </c>
      <c r="G4" s="4" t="s">
        <v>10</v>
      </c>
      <c r="H4" s="4" t="s">
        <v>17</v>
      </c>
      <c r="I4" s="2" t="s">
        <v>11</v>
      </c>
      <c r="J4" s="2" t="s">
        <v>16</v>
      </c>
      <c r="K4" s="8">
        <v>7.03</v>
      </c>
      <c r="L4" s="11">
        <v>6.01</v>
      </c>
      <c r="M4" s="16"/>
      <c r="N4" s="12">
        <f>K4*A4</f>
        <v>7.03</v>
      </c>
      <c r="O4" s="13">
        <f>L4*A4</f>
        <v>6.01</v>
      </c>
    </row>
    <row r="5" spans="1:15" s="14" customFormat="1" x14ac:dyDescent="0.3">
      <c r="A5" s="18">
        <v>1</v>
      </c>
      <c r="B5" s="38"/>
      <c r="C5" s="18" t="s">
        <v>21</v>
      </c>
      <c r="D5" s="18" t="s">
        <v>12</v>
      </c>
      <c r="E5" s="3" t="s">
        <v>15</v>
      </c>
      <c r="F5" s="3" t="s">
        <v>19</v>
      </c>
      <c r="G5" s="4" t="s">
        <v>10</v>
      </c>
      <c r="H5" s="4" t="s">
        <v>20</v>
      </c>
      <c r="I5" s="2" t="s">
        <v>11</v>
      </c>
      <c r="J5" s="2" t="s">
        <v>22</v>
      </c>
      <c r="K5" s="8">
        <v>8.09</v>
      </c>
      <c r="L5" s="11">
        <v>6.66</v>
      </c>
      <c r="M5" s="16"/>
      <c r="N5" s="12">
        <f>K5*A5</f>
        <v>8.09</v>
      </c>
      <c r="O5" s="13">
        <f>L5*A5</f>
        <v>6.66</v>
      </c>
    </row>
    <row r="6" spans="1:15" s="14" customFormat="1" x14ac:dyDescent="0.3">
      <c r="A6" s="18">
        <v>1</v>
      </c>
      <c r="B6" s="38"/>
      <c r="C6" s="18" t="s">
        <v>31</v>
      </c>
      <c r="D6" s="18" t="s">
        <v>12</v>
      </c>
      <c r="E6" s="3" t="s">
        <v>30</v>
      </c>
      <c r="F6" s="3" t="s">
        <v>28</v>
      </c>
      <c r="G6" s="21" t="s">
        <v>10</v>
      </c>
      <c r="H6" s="4"/>
      <c r="I6" s="22" t="s">
        <v>11</v>
      </c>
      <c r="J6" s="20" t="s">
        <v>29</v>
      </c>
      <c r="K6" s="8">
        <v>2.2599999999999998</v>
      </c>
      <c r="L6" s="11">
        <v>2.27</v>
      </c>
      <c r="M6" s="16"/>
      <c r="N6" s="12">
        <f>K6*A6</f>
        <v>2.2599999999999998</v>
      </c>
      <c r="O6" s="13">
        <f>L6*A6</f>
        <v>2.27</v>
      </c>
    </row>
    <row r="7" spans="1:15" s="14" customFormat="1" x14ac:dyDescent="0.3">
      <c r="A7" s="18">
        <v>1</v>
      </c>
      <c r="B7" s="38"/>
      <c r="C7" s="18" t="s">
        <v>25</v>
      </c>
      <c r="D7" s="18" t="s">
        <v>12</v>
      </c>
      <c r="E7" s="3" t="s">
        <v>24</v>
      </c>
      <c r="F7" s="3" t="s">
        <v>23</v>
      </c>
      <c r="G7" s="4" t="s">
        <v>10</v>
      </c>
      <c r="H7" s="4" t="s">
        <v>26</v>
      </c>
      <c r="I7" s="20" t="s">
        <v>11</v>
      </c>
      <c r="J7" s="20" t="s">
        <v>27</v>
      </c>
      <c r="K7" s="8">
        <v>11.29</v>
      </c>
      <c r="L7" s="11">
        <v>10.76</v>
      </c>
      <c r="M7" s="19"/>
      <c r="N7" s="12">
        <f>K7*A7</f>
        <v>11.29</v>
      </c>
      <c r="O7" s="13">
        <f>L7*A7</f>
        <v>10.76</v>
      </c>
    </row>
    <row r="8" spans="1:15" x14ac:dyDescent="0.3">
      <c r="A8" s="1">
        <v>0.3</v>
      </c>
      <c r="B8" s="1"/>
      <c r="C8" s="1" t="s">
        <v>46</v>
      </c>
      <c r="D8" s="1" t="s">
        <v>12</v>
      </c>
      <c r="E8" s="3" t="s">
        <v>47</v>
      </c>
      <c r="F8" s="3" t="s">
        <v>48</v>
      </c>
      <c r="G8" s="4" t="s">
        <v>10</v>
      </c>
      <c r="H8" s="4" t="s">
        <v>49</v>
      </c>
      <c r="I8" s="2" t="s">
        <v>11</v>
      </c>
      <c r="J8" s="2" t="s">
        <v>50</v>
      </c>
      <c r="K8" s="8">
        <v>36.99</v>
      </c>
      <c r="L8" s="25">
        <v>26</v>
      </c>
      <c r="M8" s="26"/>
      <c r="N8" s="12">
        <f t="shared" ref="N8" si="0">K8*A8</f>
        <v>11.097</v>
      </c>
      <c r="O8" s="13">
        <f t="shared" ref="O8" si="1">L8*A8</f>
        <v>7.8</v>
      </c>
    </row>
    <row r="9" spans="1:15" x14ac:dyDescent="0.3">
      <c r="A9" s="18">
        <v>1</v>
      </c>
      <c r="B9" s="18"/>
      <c r="C9" s="18" t="s">
        <v>95</v>
      </c>
      <c r="D9" s="18" t="s">
        <v>12</v>
      </c>
      <c r="E9" s="3" t="s">
        <v>96</v>
      </c>
      <c r="F9" s="3" t="s">
        <v>97</v>
      </c>
      <c r="G9" s="4" t="s">
        <v>10</v>
      </c>
      <c r="H9" s="4" t="s">
        <v>98</v>
      </c>
      <c r="I9" s="2" t="s">
        <v>11</v>
      </c>
      <c r="J9" s="2" t="s">
        <v>99</v>
      </c>
      <c r="K9" s="8">
        <v>4.82</v>
      </c>
      <c r="L9" s="11">
        <v>6.49</v>
      </c>
      <c r="M9" s="16"/>
      <c r="N9" s="12">
        <f>K9*A9</f>
        <v>4.82</v>
      </c>
      <c r="O9" s="13">
        <f>L9*A9</f>
        <v>6.49</v>
      </c>
    </row>
    <row r="10" spans="1:15" x14ac:dyDescent="0.3">
      <c r="A10" s="18">
        <v>1</v>
      </c>
      <c r="B10" s="18"/>
      <c r="C10" s="18" t="s">
        <v>100</v>
      </c>
      <c r="D10" s="18" t="s">
        <v>12</v>
      </c>
      <c r="E10" s="3" t="s">
        <v>96</v>
      </c>
      <c r="F10" s="3" t="s">
        <v>101</v>
      </c>
      <c r="G10" s="4" t="s">
        <v>10</v>
      </c>
      <c r="H10" s="4" t="s">
        <v>102</v>
      </c>
      <c r="I10" s="2" t="s">
        <v>11</v>
      </c>
      <c r="J10" s="2" t="s">
        <v>103</v>
      </c>
      <c r="K10" s="8">
        <v>5.8</v>
      </c>
      <c r="L10" s="11">
        <v>5.81</v>
      </c>
      <c r="M10" s="16"/>
      <c r="N10" s="12">
        <f>K10*A10</f>
        <v>5.8</v>
      </c>
      <c r="O10" s="13">
        <f t="shared" ref="O10:O19" si="2">L10*A10</f>
        <v>5.81</v>
      </c>
    </row>
    <row r="11" spans="1:15" x14ac:dyDescent="0.3">
      <c r="A11" s="18">
        <v>1</v>
      </c>
      <c r="B11" s="18"/>
      <c r="C11" s="18" t="s">
        <v>104</v>
      </c>
      <c r="D11" s="18" t="s">
        <v>12</v>
      </c>
      <c r="E11" s="3" t="s">
        <v>96</v>
      </c>
      <c r="F11" s="3" t="s">
        <v>105</v>
      </c>
      <c r="G11" s="4" t="s">
        <v>10</v>
      </c>
      <c r="H11" s="4" t="s">
        <v>106</v>
      </c>
      <c r="I11" s="33" t="s">
        <v>11</v>
      </c>
      <c r="J11" s="33" t="s">
        <v>107</v>
      </c>
      <c r="K11" s="8">
        <v>4.32</v>
      </c>
      <c r="L11" s="34">
        <v>4.03</v>
      </c>
      <c r="M11" s="19"/>
      <c r="N11" s="12">
        <f t="shared" ref="N11:N19" si="3">K11*A11</f>
        <v>4.32</v>
      </c>
      <c r="O11" s="13">
        <f t="shared" si="2"/>
        <v>4.03</v>
      </c>
    </row>
    <row r="12" spans="1:15" x14ac:dyDescent="0.3">
      <c r="A12" s="18">
        <v>1</v>
      </c>
      <c r="B12" s="18"/>
      <c r="C12" s="18" t="s">
        <v>108</v>
      </c>
      <c r="D12" s="18" t="s">
        <v>12</v>
      </c>
      <c r="E12" s="3" t="s">
        <v>96</v>
      </c>
      <c r="F12" s="3" t="s">
        <v>109</v>
      </c>
      <c r="G12" s="4" t="s">
        <v>10</v>
      </c>
      <c r="H12" s="4" t="s">
        <v>110</v>
      </c>
      <c r="I12" s="2" t="s">
        <v>11</v>
      </c>
      <c r="J12" s="2" t="s">
        <v>111</v>
      </c>
      <c r="K12" s="8">
        <v>4.9000000000000004</v>
      </c>
      <c r="L12" s="11">
        <v>5.56</v>
      </c>
      <c r="M12" s="16"/>
      <c r="N12" s="12">
        <f t="shared" si="3"/>
        <v>4.9000000000000004</v>
      </c>
      <c r="O12" s="13">
        <f t="shared" si="2"/>
        <v>5.56</v>
      </c>
    </row>
    <row r="13" spans="1:15" x14ac:dyDescent="0.3">
      <c r="A13" s="18">
        <v>1</v>
      </c>
      <c r="B13" s="18"/>
      <c r="C13" s="18" t="s">
        <v>112</v>
      </c>
      <c r="D13" s="18" t="s">
        <v>12</v>
      </c>
      <c r="E13" s="3" t="s">
        <v>113</v>
      </c>
      <c r="F13" s="3" t="s">
        <v>114</v>
      </c>
      <c r="G13" s="4" t="s">
        <v>10</v>
      </c>
      <c r="H13" s="4" t="s">
        <v>115</v>
      </c>
      <c r="I13" s="2" t="s">
        <v>11</v>
      </c>
      <c r="J13" s="2" t="s">
        <v>116</v>
      </c>
      <c r="K13" s="8">
        <v>21.9</v>
      </c>
      <c r="L13" s="11">
        <v>24.23</v>
      </c>
      <c r="M13" s="15"/>
      <c r="N13" s="12">
        <f t="shared" si="3"/>
        <v>21.9</v>
      </c>
      <c r="O13" s="13">
        <f t="shared" si="2"/>
        <v>24.23</v>
      </c>
    </row>
    <row r="14" spans="1:15" x14ac:dyDescent="0.3">
      <c r="A14" s="18">
        <v>1</v>
      </c>
      <c r="B14" s="18"/>
      <c r="C14" s="18" t="s">
        <v>117</v>
      </c>
      <c r="D14" s="18" t="s">
        <v>12</v>
      </c>
      <c r="E14" s="3" t="s">
        <v>96</v>
      </c>
      <c r="F14" s="3" t="s">
        <v>118</v>
      </c>
      <c r="G14" s="4" t="s">
        <v>10</v>
      </c>
      <c r="H14" s="4" t="s">
        <v>119</v>
      </c>
      <c r="I14" s="2" t="s">
        <v>11</v>
      </c>
      <c r="J14" s="2" t="s">
        <v>120</v>
      </c>
      <c r="K14" s="8">
        <v>2.2599999999999998</v>
      </c>
      <c r="L14" s="11">
        <v>2.59</v>
      </c>
      <c r="M14" s="15"/>
      <c r="N14" s="12">
        <f t="shared" si="3"/>
        <v>2.2599999999999998</v>
      </c>
      <c r="O14" s="13">
        <f t="shared" si="2"/>
        <v>2.59</v>
      </c>
    </row>
    <row r="15" spans="1:15" x14ac:dyDescent="0.3">
      <c r="A15" s="18">
        <v>1</v>
      </c>
      <c r="B15" s="18"/>
      <c r="C15" s="18" t="s">
        <v>121</v>
      </c>
      <c r="D15" s="18" t="s">
        <v>12</v>
      </c>
      <c r="E15" s="3" t="s">
        <v>96</v>
      </c>
      <c r="F15" s="3" t="s">
        <v>122</v>
      </c>
      <c r="G15" s="4" t="s">
        <v>10</v>
      </c>
      <c r="H15" s="4" t="s">
        <v>123</v>
      </c>
      <c r="I15" s="2" t="s">
        <v>11</v>
      </c>
      <c r="J15" s="2" t="s">
        <v>124</v>
      </c>
      <c r="K15" s="8">
        <v>2.74</v>
      </c>
      <c r="L15" s="11">
        <v>2.87</v>
      </c>
      <c r="M15" s="15"/>
      <c r="N15" s="12">
        <f t="shared" si="3"/>
        <v>2.74</v>
      </c>
      <c r="O15" s="13">
        <f t="shared" si="2"/>
        <v>2.87</v>
      </c>
    </row>
    <row r="16" spans="1:15" x14ac:dyDescent="0.3">
      <c r="A16" s="18">
        <v>1</v>
      </c>
      <c r="B16" s="18"/>
      <c r="C16" s="18" t="s">
        <v>125</v>
      </c>
      <c r="D16" s="18" t="s">
        <v>12</v>
      </c>
      <c r="E16" s="3" t="s">
        <v>96</v>
      </c>
      <c r="F16" s="3" t="s">
        <v>126</v>
      </c>
      <c r="G16" s="4" t="s">
        <v>10</v>
      </c>
      <c r="H16" s="4" t="s">
        <v>12</v>
      </c>
      <c r="I16" s="2" t="s">
        <v>11</v>
      </c>
      <c r="J16" s="2" t="s">
        <v>127</v>
      </c>
      <c r="K16" s="35">
        <v>0</v>
      </c>
      <c r="L16" s="11">
        <v>3.12</v>
      </c>
      <c r="M16" s="15"/>
      <c r="N16" s="12">
        <f t="shared" si="3"/>
        <v>0</v>
      </c>
      <c r="O16" s="13">
        <f t="shared" si="2"/>
        <v>3.12</v>
      </c>
    </row>
    <row r="17" spans="1:15" x14ac:dyDescent="0.3">
      <c r="A17" s="18">
        <v>1</v>
      </c>
      <c r="B17" s="18"/>
      <c r="C17" s="18" t="s">
        <v>128</v>
      </c>
      <c r="D17" s="18" t="s">
        <v>12</v>
      </c>
      <c r="E17" s="3" t="s">
        <v>96</v>
      </c>
      <c r="F17" s="3" t="s">
        <v>129</v>
      </c>
      <c r="G17" s="4" t="s">
        <v>10</v>
      </c>
      <c r="H17" s="4" t="s">
        <v>12</v>
      </c>
      <c r="I17" s="2" t="s">
        <v>11</v>
      </c>
      <c r="J17" s="2" t="s">
        <v>130</v>
      </c>
      <c r="K17" s="35">
        <v>0</v>
      </c>
      <c r="L17" s="11">
        <v>4.04</v>
      </c>
      <c r="M17" s="15"/>
      <c r="N17" s="12">
        <f t="shared" si="3"/>
        <v>0</v>
      </c>
      <c r="O17" s="13">
        <f t="shared" si="2"/>
        <v>4.04</v>
      </c>
    </row>
    <row r="18" spans="1:15" x14ac:dyDescent="0.3">
      <c r="A18" s="18">
        <v>1</v>
      </c>
      <c r="B18" s="18"/>
      <c r="C18" s="18" t="s">
        <v>131</v>
      </c>
      <c r="D18" s="18" t="s">
        <v>12</v>
      </c>
      <c r="E18" s="3" t="s">
        <v>132</v>
      </c>
      <c r="F18" s="3" t="s">
        <v>133</v>
      </c>
      <c r="G18" s="4" t="s">
        <v>10</v>
      </c>
      <c r="H18" s="4" t="s">
        <v>134</v>
      </c>
      <c r="I18" s="2" t="s">
        <v>11</v>
      </c>
      <c r="J18" s="2" t="s">
        <v>135</v>
      </c>
      <c r="K18" s="8">
        <v>5.79</v>
      </c>
      <c r="L18" s="33">
        <v>5.83</v>
      </c>
      <c r="M18" s="28"/>
      <c r="N18" s="12">
        <f t="shared" si="3"/>
        <v>5.79</v>
      </c>
      <c r="O18" s="13">
        <f t="shared" si="2"/>
        <v>5.83</v>
      </c>
    </row>
    <row r="19" spans="1:15" x14ac:dyDescent="0.3">
      <c r="A19" s="18">
        <v>1</v>
      </c>
      <c r="B19" s="18"/>
      <c r="C19" s="18" t="s">
        <v>136</v>
      </c>
      <c r="D19" s="18" t="s">
        <v>12</v>
      </c>
      <c r="E19" s="3" t="s">
        <v>137</v>
      </c>
      <c r="F19" s="3" t="s">
        <v>138</v>
      </c>
      <c r="G19" s="4" t="s">
        <v>10</v>
      </c>
      <c r="H19" s="4" t="s">
        <v>139</v>
      </c>
      <c r="I19" s="2" t="s">
        <v>11</v>
      </c>
      <c r="J19" s="2" t="s">
        <v>140</v>
      </c>
      <c r="K19" s="8">
        <v>5.49</v>
      </c>
      <c r="L19" s="36">
        <v>5.41</v>
      </c>
      <c r="M19" s="28"/>
      <c r="N19" s="12">
        <f t="shared" si="3"/>
        <v>5.49</v>
      </c>
      <c r="O19" s="13">
        <f t="shared" si="2"/>
        <v>5.41</v>
      </c>
    </row>
    <row r="20" spans="1:15" x14ac:dyDescent="0.3">
      <c r="L20"/>
      <c r="M20" s="14"/>
      <c r="N20" s="79"/>
    </row>
    <row r="21" spans="1:15" x14ac:dyDescent="0.3">
      <c r="A21" s="39">
        <v>1</v>
      </c>
      <c r="C21" s="74" t="s">
        <v>141</v>
      </c>
      <c r="E21" s="40" t="s">
        <v>221</v>
      </c>
      <c r="N21">
        <v>140</v>
      </c>
      <c r="O21" t="s">
        <v>143</v>
      </c>
    </row>
    <row r="22" spans="1:15" x14ac:dyDescent="0.3">
      <c r="A22" s="39">
        <v>1</v>
      </c>
      <c r="B22" s="74" t="s">
        <v>145</v>
      </c>
      <c r="C22" s="74" t="s">
        <v>144</v>
      </c>
      <c r="N22">
        <v>30</v>
      </c>
      <c r="O22" t="s">
        <v>143</v>
      </c>
    </row>
    <row r="23" spans="1:15" x14ac:dyDescent="0.3">
      <c r="A23" s="39">
        <v>3</v>
      </c>
      <c r="C23" s="74" t="s">
        <v>146</v>
      </c>
      <c r="N23">
        <f>N91*A23</f>
        <v>34.230000000000004</v>
      </c>
    </row>
    <row r="24" spans="1:15" x14ac:dyDescent="0.3">
      <c r="A24" s="39">
        <v>1</v>
      </c>
      <c r="C24" s="74" t="s">
        <v>147</v>
      </c>
      <c r="N24">
        <f>N103</f>
        <v>21.477999999999998</v>
      </c>
    </row>
    <row r="25" spans="1:15" x14ac:dyDescent="0.3">
      <c r="A25" s="39">
        <v>1</v>
      </c>
      <c r="C25" s="74" t="s">
        <v>148</v>
      </c>
      <c r="N25">
        <f>N126</f>
        <v>28.200000000000006</v>
      </c>
    </row>
    <row r="26" spans="1:15" x14ac:dyDescent="0.3">
      <c r="A26" s="39">
        <v>1</v>
      </c>
      <c r="C26" s="74" t="s">
        <v>149</v>
      </c>
      <c r="E26" s="40" t="s">
        <v>212</v>
      </c>
      <c r="F26" s="40" t="s">
        <v>213</v>
      </c>
      <c r="N26">
        <v>22</v>
      </c>
      <c r="O26" t="s">
        <v>143</v>
      </c>
    </row>
    <row r="27" spans="1:15" x14ac:dyDescent="0.3">
      <c r="N27" s="80">
        <f>SUM(N4:N26,O16,O17)</f>
        <v>380.85500000000008</v>
      </c>
      <c r="O27" s="14"/>
    </row>
    <row r="28" spans="1:15" x14ac:dyDescent="0.3">
      <c r="A28" s="76"/>
      <c r="N28" s="14"/>
      <c r="O28" s="14"/>
    </row>
    <row r="29" spans="1:15" ht="24.6" x14ac:dyDescent="0.55000000000000004">
      <c r="A29" s="75" t="s">
        <v>209</v>
      </c>
    </row>
    <row r="30" spans="1:15" x14ac:dyDescent="0.3">
      <c r="A30" s="1" t="s">
        <v>32</v>
      </c>
      <c r="B30" s="37" t="s">
        <v>94</v>
      </c>
      <c r="C30" s="1" t="s">
        <v>0</v>
      </c>
      <c r="D30" s="1" t="s">
        <v>1</v>
      </c>
      <c r="E30" s="3" t="s">
        <v>2</v>
      </c>
      <c r="F30" s="3" t="s">
        <v>3</v>
      </c>
      <c r="G30" s="4" t="s">
        <v>4</v>
      </c>
      <c r="H30" s="4" t="s">
        <v>5</v>
      </c>
      <c r="I30" s="2" t="s">
        <v>6</v>
      </c>
      <c r="J30" s="2" t="s">
        <v>7</v>
      </c>
      <c r="K30" s="4" t="s">
        <v>8</v>
      </c>
      <c r="L30" s="10" t="s">
        <v>9</v>
      </c>
      <c r="M30" s="15"/>
      <c r="N30" s="9" t="s">
        <v>13</v>
      </c>
      <c r="O30" s="7" t="s">
        <v>13</v>
      </c>
    </row>
    <row r="31" spans="1:15" x14ac:dyDescent="0.3">
      <c r="A31" s="18">
        <v>1</v>
      </c>
      <c r="B31" s="38"/>
      <c r="C31" s="18" t="s">
        <v>18</v>
      </c>
      <c r="D31" s="18" t="s">
        <v>12</v>
      </c>
      <c r="E31" s="3" t="s">
        <v>15</v>
      </c>
      <c r="F31" s="3" t="s">
        <v>14</v>
      </c>
      <c r="G31" s="4" t="s">
        <v>10</v>
      </c>
      <c r="H31" s="4" t="s">
        <v>17</v>
      </c>
      <c r="I31" s="2" t="s">
        <v>11</v>
      </c>
      <c r="J31" s="2" t="s">
        <v>16</v>
      </c>
      <c r="K31" s="8">
        <v>7.03</v>
      </c>
      <c r="L31" s="11">
        <v>6.01</v>
      </c>
      <c r="M31" s="16"/>
      <c r="N31" s="12">
        <f>K31*A31</f>
        <v>7.03</v>
      </c>
      <c r="O31" s="13">
        <f>L31*A31</f>
        <v>6.01</v>
      </c>
    </row>
    <row r="32" spans="1:15" x14ac:dyDescent="0.3">
      <c r="A32" s="18">
        <v>1</v>
      </c>
      <c r="B32" s="38"/>
      <c r="C32" s="18" t="s">
        <v>21</v>
      </c>
      <c r="D32" s="18" t="s">
        <v>12</v>
      </c>
      <c r="E32" s="3" t="s">
        <v>15</v>
      </c>
      <c r="F32" s="3" t="s">
        <v>19</v>
      </c>
      <c r="G32" s="4" t="s">
        <v>10</v>
      </c>
      <c r="H32" s="4" t="s">
        <v>20</v>
      </c>
      <c r="I32" s="2" t="s">
        <v>11</v>
      </c>
      <c r="J32" s="2" t="s">
        <v>22</v>
      </c>
      <c r="K32" s="8">
        <v>8.09</v>
      </c>
      <c r="L32" s="11">
        <v>6.66</v>
      </c>
      <c r="M32" s="16"/>
      <c r="N32" s="12">
        <f>K32*A32</f>
        <v>8.09</v>
      </c>
      <c r="O32" s="13">
        <f>L32*A32</f>
        <v>6.66</v>
      </c>
    </row>
    <row r="33" spans="1:15" x14ac:dyDescent="0.3">
      <c r="A33" s="18">
        <v>1</v>
      </c>
      <c r="B33" s="38"/>
      <c r="C33" s="18" t="s">
        <v>31</v>
      </c>
      <c r="D33" s="18" t="s">
        <v>12</v>
      </c>
      <c r="E33" s="3" t="s">
        <v>30</v>
      </c>
      <c r="F33" s="3" t="s">
        <v>28</v>
      </c>
      <c r="G33" s="21" t="s">
        <v>10</v>
      </c>
      <c r="H33" s="4"/>
      <c r="I33" s="22" t="s">
        <v>11</v>
      </c>
      <c r="J33" s="20" t="s">
        <v>29</v>
      </c>
      <c r="K33" s="8">
        <v>2.2599999999999998</v>
      </c>
      <c r="L33" s="11">
        <v>2.27</v>
      </c>
      <c r="M33" s="16"/>
      <c r="N33" s="12">
        <f>K33*A33</f>
        <v>2.2599999999999998</v>
      </c>
      <c r="O33" s="13">
        <f>L33*A33</f>
        <v>2.27</v>
      </c>
    </row>
    <row r="34" spans="1:15" x14ac:dyDescent="0.3">
      <c r="A34" s="18">
        <v>1</v>
      </c>
      <c r="B34" s="38"/>
      <c r="C34" s="18" t="s">
        <v>25</v>
      </c>
      <c r="D34" s="18" t="s">
        <v>12</v>
      </c>
      <c r="E34" s="3" t="s">
        <v>24</v>
      </c>
      <c r="F34" s="3" t="s">
        <v>23</v>
      </c>
      <c r="G34" s="4" t="s">
        <v>10</v>
      </c>
      <c r="H34" s="4" t="s">
        <v>26</v>
      </c>
      <c r="I34" s="20" t="s">
        <v>11</v>
      </c>
      <c r="J34" s="20" t="s">
        <v>27</v>
      </c>
      <c r="K34" s="8">
        <v>11.29</v>
      </c>
      <c r="L34" s="11">
        <v>10.76</v>
      </c>
      <c r="M34" s="19"/>
      <c r="N34" s="12">
        <f>K34*A34</f>
        <v>11.29</v>
      </c>
      <c r="O34" s="13">
        <f>L34*A34</f>
        <v>10.76</v>
      </c>
    </row>
    <row r="35" spans="1:15" x14ac:dyDescent="0.3">
      <c r="A35" s="1">
        <v>0.3</v>
      </c>
      <c r="B35" s="1"/>
      <c r="C35" s="1" t="s">
        <v>46</v>
      </c>
      <c r="D35" s="1" t="s">
        <v>12</v>
      </c>
      <c r="E35" s="3" t="s">
        <v>47</v>
      </c>
      <c r="F35" s="3" t="s">
        <v>48</v>
      </c>
      <c r="G35" s="4" t="s">
        <v>10</v>
      </c>
      <c r="H35" s="4" t="s">
        <v>49</v>
      </c>
      <c r="I35" s="2" t="s">
        <v>11</v>
      </c>
      <c r="J35" s="2" t="s">
        <v>50</v>
      </c>
      <c r="K35" s="8">
        <v>36.99</v>
      </c>
      <c r="L35" s="25">
        <v>26</v>
      </c>
      <c r="M35" s="26"/>
      <c r="N35" s="12">
        <f t="shared" ref="N35" si="4">K35*A35</f>
        <v>11.097</v>
      </c>
      <c r="O35" s="13">
        <f t="shared" ref="O35" si="5">L35*A35</f>
        <v>7.8</v>
      </c>
    </row>
    <row r="36" spans="1:15" x14ac:dyDescent="0.3">
      <c r="A36" s="18">
        <v>1</v>
      </c>
      <c r="B36" s="18"/>
      <c r="C36" s="18" t="s">
        <v>95</v>
      </c>
      <c r="D36" s="18" t="s">
        <v>12</v>
      </c>
      <c r="E36" s="3" t="s">
        <v>96</v>
      </c>
      <c r="F36" s="3" t="s">
        <v>97</v>
      </c>
      <c r="G36" s="4" t="s">
        <v>10</v>
      </c>
      <c r="H36" s="4" t="s">
        <v>98</v>
      </c>
      <c r="I36" s="2" t="s">
        <v>11</v>
      </c>
      <c r="J36" s="2" t="s">
        <v>99</v>
      </c>
      <c r="K36" s="8">
        <v>4.82</v>
      </c>
      <c r="L36" s="11">
        <v>6.49</v>
      </c>
      <c r="M36" s="16"/>
      <c r="N36" s="12">
        <f>K36*A36</f>
        <v>4.82</v>
      </c>
      <c r="O36" s="13">
        <f>L36*A36</f>
        <v>6.49</v>
      </c>
    </row>
    <row r="37" spans="1:15" x14ac:dyDescent="0.3">
      <c r="A37" s="18">
        <v>1</v>
      </c>
      <c r="B37" s="18"/>
      <c r="C37" s="18" t="s">
        <v>100</v>
      </c>
      <c r="D37" s="18" t="s">
        <v>12</v>
      </c>
      <c r="E37" s="3" t="s">
        <v>96</v>
      </c>
      <c r="F37" s="3" t="s">
        <v>101</v>
      </c>
      <c r="G37" s="4" t="s">
        <v>10</v>
      </c>
      <c r="H37" s="4" t="s">
        <v>102</v>
      </c>
      <c r="I37" s="2" t="s">
        <v>11</v>
      </c>
      <c r="J37" s="2" t="s">
        <v>103</v>
      </c>
      <c r="K37" s="8">
        <v>5.8</v>
      </c>
      <c r="L37" s="11">
        <v>5.81</v>
      </c>
      <c r="M37" s="16"/>
      <c r="N37" s="12">
        <f>K37*A37</f>
        <v>5.8</v>
      </c>
      <c r="O37" s="13">
        <f t="shared" ref="O37:O46" si="6">L37*A37</f>
        <v>5.81</v>
      </c>
    </row>
    <row r="38" spans="1:15" x14ac:dyDescent="0.3">
      <c r="A38" s="18">
        <v>1</v>
      </c>
      <c r="B38" s="18"/>
      <c r="C38" s="18" t="s">
        <v>104</v>
      </c>
      <c r="D38" s="18" t="s">
        <v>12</v>
      </c>
      <c r="E38" s="3" t="s">
        <v>96</v>
      </c>
      <c r="F38" s="3" t="s">
        <v>105</v>
      </c>
      <c r="G38" s="4" t="s">
        <v>10</v>
      </c>
      <c r="H38" s="4" t="s">
        <v>106</v>
      </c>
      <c r="I38" s="33" t="s">
        <v>11</v>
      </c>
      <c r="J38" s="33" t="s">
        <v>107</v>
      </c>
      <c r="K38" s="8">
        <v>4.32</v>
      </c>
      <c r="L38" s="34">
        <v>4.03</v>
      </c>
      <c r="M38" s="19"/>
      <c r="N38" s="12">
        <f t="shared" ref="N38:N46" si="7">K38*A38</f>
        <v>4.32</v>
      </c>
      <c r="O38" s="13">
        <f t="shared" si="6"/>
        <v>4.03</v>
      </c>
    </row>
    <row r="39" spans="1:15" x14ac:dyDescent="0.3">
      <c r="A39" s="18">
        <v>1</v>
      </c>
      <c r="B39" s="18"/>
      <c r="C39" s="18" t="s">
        <v>108</v>
      </c>
      <c r="D39" s="18" t="s">
        <v>12</v>
      </c>
      <c r="E39" s="3" t="s">
        <v>96</v>
      </c>
      <c r="F39" s="3" t="s">
        <v>109</v>
      </c>
      <c r="G39" s="4" t="s">
        <v>10</v>
      </c>
      <c r="H39" s="4" t="s">
        <v>110</v>
      </c>
      <c r="I39" s="2" t="s">
        <v>11</v>
      </c>
      <c r="J39" s="2" t="s">
        <v>111</v>
      </c>
      <c r="K39" s="8">
        <v>4.9000000000000004</v>
      </c>
      <c r="L39" s="11">
        <v>5.56</v>
      </c>
      <c r="M39" s="16"/>
      <c r="N39" s="12">
        <f t="shared" si="7"/>
        <v>4.9000000000000004</v>
      </c>
      <c r="O39" s="13">
        <f t="shared" si="6"/>
        <v>5.56</v>
      </c>
    </row>
    <row r="40" spans="1:15" x14ac:dyDescent="0.3">
      <c r="A40" s="18">
        <v>1</v>
      </c>
      <c r="B40" s="18"/>
      <c r="C40" s="18" t="s">
        <v>112</v>
      </c>
      <c r="D40" s="18" t="s">
        <v>12</v>
      </c>
      <c r="E40" s="3" t="s">
        <v>113</v>
      </c>
      <c r="F40" s="3" t="s">
        <v>114</v>
      </c>
      <c r="G40" s="4" t="s">
        <v>10</v>
      </c>
      <c r="H40" s="4" t="s">
        <v>115</v>
      </c>
      <c r="I40" s="2" t="s">
        <v>11</v>
      </c>
      <c r="J40" s="2" t="s">
        <v>116</v>
      </c>
      <c r="K40" s="8">
        <v>21.9</v>
      </c>
      <c r="L40" s="11">
        <v>24.23</v>
      </c>
      <c r="M40" s="15"/>
      <c r="N40" s="12">
        <f t="shared" si="7"/>
        <v>21.9</v>
      </c>
      <c r="O40" s="13">
        <f t="shared" si="6"/>
        <v>24.23</v>
      </c>
    </row>
    <row r="41" spans="1:15" x14ac:dyDescent="0.3">
      <c r="A41" s="18">
        <v>1</v>
      </c>
      <c r="B41" s="18"/>
      <c r="C41" s="18" t="s">
        <v>117</v>
      </c>
      <c r="D41" s="18" t="s">
        <v>12</v>
      </c>
      <c r="E41" s="3" t="s">
        <v>96</v>
      </c>
      <c r="F41" s="3" t="s">
        <v>118</v>
      </c>
      <c r="G41" s="4" t="s">
        <v>10</v>
      </c>
      <c r="H41" s="4" t="s">
        <v>119</v>
      </c>
      <c r="I41" s="2" t="s">
        <v>11</v>
      </c>
      <c r="J41" s="2" t="s">
        <v>120</v>
      </c>
      <c r="K41" s="8">
        <v>2.2599999999999998</v>
      </c>
      <c r="L41" s="11">
        <v>2.59</v>
      </c>
      <c r="M41" s="15"/>
      <c r="N41" s="12">
        <f t="shared" si="7"/>
        <v>2.2599999999999998</v>
      </c>
      <c r="O41" s="13">
        <f t="shared" si="6"/>
        <v>2.59</v>
      </c>
    </row>
    <row r="42" spans="1:15" x14ac:dyDescent="0.3">
      <c r="A42" s="18">
        <v>1</v>
      </c>
      <c r="B42" s="18"/>
      <c r="C42" s="18" t="s">
        <v>121</v>
      </c>
      <c r="D42" s="18" t="s">
        <v>12</v>
      </c>
      <c r="E42" s="3" t="s">
        <v>96</v>
      </c>
      <c r="F42" s="3" t="s">
        <v>122</v>
      </c>
      <c r="G42" s="4" t="s">
        <v>10</v>
      </c>
      <c r="H42" s="4" t="s">
        <v>123</v>
      </c>
      <c r="I42" s="2" t="s">
        <v>11</v>
      </c>
      <c r="J42" s="2" t="s">
        <v>124</v>
      </c>
      <c r="K42" s="8">
        <v>2.74</v>
      </c>
      <c r="L42" s="11">
        <v>2.87</v>
      </c>
      <c r="M42" s="15"/>
      <c r="N42" s="12">
        <f t="shared" si="7"/>
        <v>2.74</v>
      </c>
      <c r="O42" s="13">
        <f t="shared" si="6"/>
        <v>2.87</v>
      </c>
    </row>
    <row r="43" spans="1:15" x14ac:dyDescent="0.3">
      <c r="A43" s="18">
        <v>1</v>
      </c>
      <c r="B43" s="18"/>
      <c r="C43" s="18" t="s">
        <v>125</v>
      </c>
      <c r="D43" s="18" t="s">
        <v>12</v>
      </c>
      <c r="E43" s="3" t="s">
        <v>96</v>
      </c>
      <c r="F43" s="3" t="s">
        <v>126</v>
      </c>
      <c r="G43" s="4" t="s">
        <v>10</v>
      </c>
      <c r="H43" s="4" t="s">
        <v>12</v>
      </c>
      <c r="I43" s="2" t="s">
        <v>11</v>
      </c>
      <c r="J43" s="2" t="s">
        <v>127</v>
      </c>
      <c r="K43" s="35">
        <v>0</v>
      </c>
      <c r="L43" s="11">
        <v>3.12</v>
      </c>
      <c r="M43" s="15"/>
      <c r="N43" s="12">
        <f t="shared" si="7"/>
        <v>0</v>
      </c>
      <c r="O43" s="13">
        <f t="shared" si="6"/>
        <v>3.12</v>
      </c>
    </row>
    <row r="44" spans="1:15" x14ac:dyDescent="0.3">
      <c r="A44" s="18">
        <v>1</v>
      </c>
      <c r="B44" s="18"/>
      <c r="C44" s="18" t="s">
        <v>128</v>
      </c>
      <c r="D44" s="18" t="s">
        <v>12</v>
      </c>
      <c r="E44" s="3" t="s">
        <v>96</v>
      </c>
      <c r="F44" s="3" t="s">
        <v>129</v>
      </c>
      <c r="G44" s="4" t="s">
        <v>10</v>
      </c>
      <c r="H44" s="4" t="s">
        <v>12</v>
      </c>
      <c r="I44" s="2" t="s">
        <v>11</v>
      </c>
      <c r="J44" s="2" t="s">
        <v>130</v>
      </c>
      <c r="K44" s="35">
        <v>0</v>
      </c>
      <c r="L44" s="11">
        <v>4.04</v>
      </c>
      <c r="M44" s="15"/>
      <c r="N44" s="12">
        <f t="shared" si="7"/>
        <v>0</v>
      </c>
      <c r="O44" s="13">
        <f t="shared" si="6"/>
        <v>4.04</v>
      </c>
    </row>
    <row r="45" spans="1:15" x14ac:dyDescent="0.3">
      <c r="A45" s="18">
        <v>1</v>
      </c>
      <c r="B45" s="18"/>
      <c r="C45" s="18" t="s">
        <v>131</v>
      </c>
      <c r="D45" s="18" t="s">
        <v>12</v>
      </c>
      <c r="E45" s="3" t="s">
        <v>132</v>
      </c>
      <c r="F45" s="3" t="s">
        <v>133</v>
      </c>
      <c r="G45" s="4" t="s">
        <v>10</v>
      </c>
      <c r="H45" s="4" t="s">
        <v>134</v>
      </c>
      <c r="I45" s="2" t="s">
        <v>11</v>
      </c>
      <c r="J45" s="2" t="s">
        <v>135</v>
      </c>
      <c r="K45" s="8">
        <v>5.79</v>
      </c>
      <c r="L45" s="33">
        <v>5.83</v>
      </c>
      <c r="M45" s="28"/>
      <c r="N45" s="12">
        <f t="shared" si="7"/>
        <v>5.79</v>
      </c>
      <c r="O45" s="13">
        <f t="shared" si="6"/>
        <v>5.83</v>
      </c>
    </row>
    <row r="46" spans="1:15" x14ac:dyDescent="0.3">
      <c r="A46" s="18">
        <v>1</v>
      </c>
      <c r="B46" s="18"/>
      <c r="C46" s="18" t="s">
        <v>136</v>
      </c>
      <c r="D46" s="18" t="s">
        <v>12</v>
      </c>
      <c r="E46" s="3" t="s">
        <v>137</v>
      </c>
      <c r="F46" s="3" t="s">
        <v>138</v>
      </c>
      <c r="G46" s="4" t="s">
        <v>10</v>
      </c>
      <c r="H46" s="4" t="s">
        <v>139</v>
      </c>
      <c r="I46" s="2" t="s">
        <v>11</v>
      </c>
      <c r="J46" s="2" t="s">
        <v>140</v>
      </c>
      <c r="K46" s="8">
        <v>5.49</v>
      </c>
      <c r="L46" s="36">
        <v>5.41</v>
      </c>
      <c r="M46" s="28"/>
      <c r="N46" s="12">
        <f t="shared" si="7"/>
        <v>5.49</v>
      </c>
      <c r="O46" s="13">
        <f t="shared" si="6"/>
        <v>5.41</v>
      </c>
    </row>
    <row r="47" spans="1:15" x14ac:dyDescent="0.3">
      <c r="L47"/>
      <c r="M47" s="14"/>
      <c r="O47" s="81"/>
    </row>
    <row r="48" spans="1:15" x14ac:dyDescent="0.3">
      <c r="A48" s="74">
        <v>1</v>
      </c>
      <c r="B48" s="74"/>
      <c r="C48" s="74" t="s">
        <v>142</v>
      </c>
      <c r="E48" s="40" t="s">
        <v>221</v>
      </c>
      <c r="N48">
        <v>237</v>
      </c>
      <c r="O48" s="28"/>
    </row>
    <row r="49" spans="1:15" x14ac:dyDescent="0.3">
      <c r="A49" s="74">
        <v>1</v>
      </c>
      <c r="B49" s="74" t="s">
        <v>145</v>
      </c>
      <c r="C49" s="74" t="s">
        <v>144</v>
      </c>
      <c r="N49">
        <v>30</v>
      </c>
      <c r="O49" s="28"/>
    </row>
    <row r="50" spans="1:15" x14ac:dyDescent="0.3">
      <c r="A50" s="74">
        <v>3</v>
      </c>
      <c r="B50" s="74"/>
      <c r="C50" s="74" t="s">
        <v>146</v>
      </c>
      <c r="N50">
        <f>N91*A50</f>
        <v>34.230000000000004</v>
      </c>
      <c r="O50" s="28"/>
    </row>
    <row r="51" spans="1:15" x14ac:dyDescent="0.3">
      <c r="A51" s="74">
        <v>1</v>
      </c>
      <c r="B51" s="74"/>
      <c r="C51" s="74" t="s">
        <v>147</v>
      </c>
      <c r="N51">
        <f>A51*N103</f>
        <v>21.477999999999998</v>
      </c>
      <c r="O51" s="28"/>
    </row>
    <row r="52" spans="1:15" x14ac:dyDescent="0.3">
      <c r="A52" s="74">
        <v>1</v>
      </c>
      <c r="B52" s="74"/>
      <c r="C52" s="74" t="s">
        <v>148</v>
      </c>
      <c r="N52">
        <f>A52*N126</f>
        <v>28.200000000000006</v>
      </c>
      <c r="O52" s="28"/>
    </row>
    <row r="53" spans="1:15" x14ac:dyDescent="0.3">
      <c r="A53" s="74">
        <v>1</v>
      </c>
      <c r="B53" s="74"/>
      <c r="C53" s="74" t="s">
        <v>149</v>
      </c>
      <c r="E53" s="3" t="s">
        <v>212</v>
      </c>
      <c r="F53" s="3" t="s">
        <v>213</v>
      </c>
      <c r="N53">
        <v>22</v>
      </c>
      <c r="O53" s="28"/>
    </row>
    <row r="54" spans="1:15" x14ac:dyDescent="0.3">
      <c r="A54" s="76"/>
      <c r="B54" s="76"/>
      <c r="C54" s="76"/>
      <c r="N54" s="80">
        <f>SUM(N31:N53)</f>
        <v>470.69500000000005</v>
      </c>
      <c r="O54" s="28"/>
    </row>
    <row r="55" spans="1:15" x14ac:dyDescent="0.3">
      <c r="A55" s="76"/>
      <c r="B55" s="76"/>
      <c r="C55" s="76"/>
      <c r="O55" s="28"/>
    </row>
    <row r="56" spans="1:15" ht="24.6" x14ac:dyDescent="0.55000000000000004">
      <c r="A56" s="75" t="s">
        <v>210</v>
      </c>
      <c r="O56" s="78"/>
    </row>
    <row r="57" spans="1:15" x14ac:dyDescent="0.3">
      <c r="A57" s="1" t="s">
        <v>32</v>
      </c>
      <c r="B57" s="37" t="s">
        <v>94</v>
      </c>
      <c r="C57" s="1" t="s">
        <v>0</v>
      </c>
      <c r="D57" s="1" t="s">
        <v>1</v>
      </c>
      <c r="E57" s="3" t="s">
        <v>2</v>
      </c>
      <c r="F57" s="3" t="s">
        <v>3</v>
      </c>
      <c r="G57" s="4" t="s">
        <v>4</v>
      </c>
      <c r="H57" s="4" t="s">
        <v>5</v>
      </c>
      <c r="I57" s="2" t="s">
        <v>6</v>
      </c>
      <c r="J57" s="2" t="s">
        <v>7</v>
      </c>
      <c r="K57" s="4" t="s">
        <v>8</v>
      </c>
      <c r="L57" s="10" t="s">
        <v>9</v>
      </c>
      <c r="M57" s="15"/>
      <c r="N57" s="9" t="s">
        <v>13</v>
      </c>
      <c r="O57" s="7" t="s">
        <v>13</v>
      </c>
    </row>
    <row r="58" spans="1:15" x14ac:dyDescent="0.3">
      <c r="A58" s="18">
        <v>1</v>
      </c>
      <c r="B58" s="38"/>
      <c r="C58" s="18" t="s">
        <v>18</v>
      </c>
      <c r="D58" s="18" t="s">
        <v>12</v>
      </c>
      <c r="E58" s="3" t="s">
        <v>15</v>
      </c>
      <c r="F58" s="3" t="s">
        <v>14</v>
      </c>
      <c r="G58" s="4" t="s">
        <v>10</v>
      </c>
      <c r="H58" s="4" t="s">
        <v>17</v>
      </c>
      <c r="I58" s="2" t="s">
        <v>11</v>
      </c>
      <c r="J58" s="2" t="s">
        <v>16</v>
      </c>
      <c r="K58" s="8">
        <v>7.03</v>
      </c>
      <c r="L58" s="11">
        <v>6.01</v>
      </c>
      <c r="M58" s="16"/>
      <c r="N58" s="12">
        <f>K58*A58</f>
        <v>7.03</v>
      </c>
      <c r="O58" s="13">
        <f>L58*A58</f>
        <v>6.01</v>
      </c>
    </row>
    <row r="59" spans="1:15" x14ac:dyDescent="0.3">
      <c r="A59" s="18">
        <v>1</v>
      </c>
      <c r="B59" s="38"/>
      <c r="C59" s="18" t="s">
        <v>21</v>
      </c>
      <c r="D59" s="18" t="s">
        <v>12</v>
      </c>
      <c r="E59" s="3" t="s">
        <v>15</v>
      </c>
      <c r="F59" s="3" t="s">
        <v>19</v>
      </c>
      <c r="G59" s="4" t="s">
        <v>10</v>
      </c>
      <c r="H59" s="4" t="s">
        <v>20</v>
      </c>
      <c r="I59" s="2" t="s">
        <v>11</v>
      </c>
      <c r="J59" s="2" t="s">
        <v>22</v>
      </c>
      <c r="K59" s="8">
        <v>8.09</v>
      </c>
      <c r="L59" s="11">
        <v>6.66</v>
      </c>
      <c r="M59" s="16"/>
      <c r="N59" s="12">
        <f>K59*A59</f>
        <v>8.09</v>
      </c>
      <c r="O59" s="13">
        <f>L59*A59</f>
        <v>6.66</v>
      </c>
    </row>
    <row r="60" spans="1:15" x14ac:dyDescent="0.3">
      <c r="A60" s="18">
        <v>1</v>
      </c>
      <c r="B60" s="38"/>
      <c r="C60" s="18" t="s">
        <v>31</v>
      </c>
      <c r="D60" s="18" t="s">
        <v>12</v>
      </c>
      <c r="E60" s="3" t="s">
        <v>30</v>
      </c>
      <c r="F60" s="3" t="s">
        <v>28</v>
      </c>
      <c r="G60" s="21" t="s">
        <v>10</v>
      </c>
      <c r="H60" s="4"/>
      <c r="I60" s="22" t="s">
        <v>11</v>
      </c>
      <c r="J60" s="20" t="s">
        <v>29</v>
      </c>
      <c r="K60" s="8">
        <v>2.2599999999999998</v>
      </c>
      <c r="L60" s="11">
        <v>2.27</v>
      </c>
      <c r="M60" s="16"/>
      <c r="N60" s="12">
        <f>K60*A60</f>
        <v>2.2599999999999998</v>
      </c>
      <c r="O60" s="13">
        <f>L60*A60</f>
        <v>2.27</v>
      </c>
    </row>
    <row r="61" spans="1:15" x14ac:dyDescent="0.3">
      <c r="A61" s="18">
        <v>1</v>
      </c>
      <c r="B61" s="38"/>
      <c r="C61" s="18" t="s">
        <v>25</v>
      </c>
      <c r="D61" s="18" t="s">
        <v>12</v>
      </c>
      <c r="E61" s="3" t="s">
        <v>24</v>
      </c>
      <c r="F61" s="3" t="s">
        <v>23</v>
      </c>
      <c r="G61" s="4" t="s">
        <v>10</v>
      </c>
      <c r="H61" s="4" t="s">
        <v>26</v>
      </c>
      <c r="I61" s="20" t="s">
        <v>11</v>
      </c>
      <c r="J61" s="20" t="s">
        <v>27</v>
      </c>
      <c r="K61" s="8">
        <v>11.29</v>
      </c>
      <c r="L61" s="11">
        <v>10.76</v>
      </c>
      <c r="M61" s="19"/>
      <c r="N61" s="12">
        <f>K61*A61</f>
        <v>11.29</v>
      </c>
      <c r="O61" s="13">
        <f>L61*A61</f>
        <v>10.76</v>
      </c>
    </row>
    <row r="62" spans="1:15" x14ac:dyDescent="0.3">
      <c r="A62" s="18">
        <v>1</v>
      </c>
      <c r="B62" s="18"/>
      <c r="C62" s="18" t="s">
        <v>112</v>
      </c>
      <c r="D62" s="18" t="s">
        <v>12</v>
      </c>
      <c r="E62" s="3" t="s">
        <v>113</v>
      </c>
      <c r="F62" s="3" t="s">
        <v>114</v>
      </c>
      <c r="G62" s="4" t="s">
        <v>10</v>
      </c>
      <c r="H62" s="4" t="s">
        <v>115</v>
      </c>
      <c r="I62" s="2" t="s">
        <v>11</v>
      </c>
      <c r="J62" s="2" t="s">
        <v>116</v>
      </c>
      <c r="K62" s="8">
        <v>21.9</v>
      </c>
      <c r="L62" s="11">
        <v>24.23</v>
      </c>
      <c r="M62" s="15"/>
      <c r="N62" s="12">
        <f t="shared" ref="N62:N68" si="8">K62*A62</f>
        <v>21.9</v>
      </c>
      <c r="O62" s="13">
        <f t="shared" ref="O62:O68" si="9">L62*A62</f>
        <v>24.23</v>
      </c>
    </row>
    <row r="63" spans="1:15" x14ac:dyDescent="0.3">
      <c r="A63" s="18">
        <v>1</v>
      </c>
      <c r="B63" s="18"/>
      <c r="C63" s="18" t="s">
        <v>117</v>
      </c>
      <c r="D63" s="18" t="s">
        <v>12</v>
      </c>
      <c r="E63" s="3" t="s">
        <v>96</v>
      </c>
      <c r="F63" s="3" t="s">
        <v>118</v>
      </c>
      <c r="G63" s="4" t="s">
        <v>10</v>
      </c>
      <c r="H63" s="4" t="s">
        <v>119</v>
      </c>
      <c r="I63" s="2" t="s">
        <v>11</v>
      </c>
      <c r="J63" s="2" t="s">
        <v>120</v>
      </c>
      <c r="K63" s="8">
        <v>2.2599999999999998</v>
      </c>
      <c r="L63" s="11">
        <v>2.59</v>
      </c>
      <c r="M63" s="15"/>
      <c r="N63" s="12">
        <f t="shared" si="8"/>
        <v>2.2599999999999998</v>
      </c>
      <c r="O63" s="13">
        <f t="shared" si="9"/>
        <v>2.59</v>
      </c>
    </row>
    <row r="64" spans="1:15" x14ac:dyDescent="0.3">
      <c r="A64" s="18">
        <v>1</v>
      </c>
      <c r="B64" s="18"/>
      <c r="C64" s="18" t="s">
        <v>121</v>
      </c>
      <c r="D64" s="18" t="s">
        <v>12</v>
      </c>
      <c r="E64" s="3" t="s">
        <v>96</v>
      </c>
      <c r="F64" s="3" t="s">
        <v>122</v>
      </c>
      <c r="G64" s="4" t="s">
        <v>10</v>
      </c>
      <c r="H64" s="4" t="s">
        <v>123</v>
      </c>
      <c r="I64" s="2" t="s">
        <v>11</v>
      </c>
      <c r="J64" s="2" t="s">
        <v>124</v>
      </c>
      <c r="K64" s="8">
        <v>2.74</v>
      </c>
      <c r="L64" s="11">
        <v>2.87</v>
      </c>
      <c r="M64" s="15"/>
      <c r="N64" s="12">
        <f t="shared" si="8"/>
        <v>2.74</v>
      </c>
      <c r="O64" s="13">
        <f t="shared" si="9"/>
        <v>2.87</v>
      </c>
    </row>
    <row r="65" spans="1:16" x14ac:dyDescent="0.3">
      <c r="A65" s="18">
        <v>1</v>
      </c>
      <c r="B65" s="18"/>
      <c r="C65" s="18" t="s">
        <v>125</v>
      </c>
      <c r="D65" s="18" t="s">
        <v>12</v>
      </c>
      <c r="E65" s="3" t="s">
        <v>96</v>
      </c>
      <c r="F65" s="3" t="s">
        <v>126</v>
      </c>
      <c r="G65" s="4" t="s">
        <v>10</v>
      </c>
      <c r="H65" s="4" t="s">
        <v>12</v>
      </c>
      <c r="I65" s="2" t="s">
        <v>11</v>
      </c>
      <c r="J65" s="2" t="s">
        <v>127</v>
      </c>
      <c r="K65" s="35">
        <v>0</v>
      </c>
      <c r="L65" s="11">
        <v>3.12</v>
      </c>
      <c r="M65" s="15"/>
      <c r="N65" s="12">
        <f t="shared" si="8"/>
        <v>0</v>
      </c>
      <c r="O65" s="13">
        <f t="shared" si="9"/>
        <v>3.12</v>
      </c>
    </row>
    <row r="66" spans="1:16" x14ac:dyDescent="0.3">
      <c r="A66" s="18">
        <v>1</v>
      </c>
      <c r="B66" s="18"/>
      <c r="C66" s="18" t="s">
        <v>128</v>
      </c>
      <c r="D66" s="18" t="s">
        <v>12</v>
      </c>
      <c r="E66" s="3" t="s">
        <v>96</v>
      </c>
      <c r="F66" s="3" t="s">
        <v>129</v>
      </c>
      <c r="G66" s="4" t="s">
        <v>10</v>
      </c>
      <c r="H66" s="4" t="s">
        <v>12</v>
      </c>
      <c r="I66" s="2" t="s">
        <v>11</v>
      </c>
      <c r="J66" s="2" t="s">
        <v>130</v>
      </c>
      <c r="K66" s="35">
        <v>0</v>
      </c>
      <c r="L66" s="11">
        <v>4.04</v>
      </c>
      <c r="M66" s="15"/>
      <c r="N66" s="12">
        <f t="shared" si="8"/>
        <v>0</v>
      </c>
      <c r="O66" s="13">
        <f t="shared" si="9"/>
        <v>4.04</v>
      </c>
    </row>
    <row r="67" spans="1:16" x14ac:dyDescent="0.3">
      <c r="A67" s="18">
        <v>1</v>
      </c>
      <c r="B67" s="18"/>
      <c r="C67" s="18" t="s">
        <v>131</v>
      </c>
      <c r="D67" s="18" t="s">
        <v>12</v>
      </c>
      <c r="E67" s="3" t="s">
        <v>132</v>
      </c>
      <c r="F67" s="3" t="s">
        <v>133</v>
      </c>
      <c r="G67" s="4" t="s">
        <v>10</v>
      </c>
      <c r="H67" s="4" t="s">
        <v>134</v>
      </c>
      <c r="I67" s="2" t="s">
        <v>11</v>
      </c>
      <c r="J67" s="2" t="s">
        <v>135</v>
      </c>
      <c r="K67" s="8">
        <v>5.79</v>
      </c>
      <c r="L67" s="33">
        <v>5.83</v>
      </c>
      <c r="M67" s="28"/>
      <c r="N67" s="12">
        <f t="shared" si="8"/>
        <v>5.79</v>
      </c>
      <c r="O67" s="13">
        <f t="shared" si="9"/>
        <v>5.83</v>
      </c>
    </row>
    <row r="68" spans="1:16" x14ac:dyDescent="0.3">
      <c r="A68" s="18">
        <v>1</v>
      </c>
      <c r="B68" s="18"/>
      <c r="C68" s="18" t="s">
        <v>136</v>
      </c>
      <c r="D68" s="18" t="s">
        <v>12</v>
      </c>
      <c r="E68" s="3" t="s">
        <v>137</v>
      </c>
      <c r="F68" s="3" t="s">
        <v>138</v>
      </c>
      <c r="G68" s="4" t="s">
        <v>10</v>
      </c>
      <c r="H68" s="4" t="s">
        <v>139</v>
      </c>
      <c r="I68" s="2" t="s">
        <v>11</v>
      </c>
      <c r="J68" s="2" t="s">
        <v>140</v>
      </c>
      <c r="K68" s="8">
        <v>5.49</v>
      </c>
      <c r="L68" s="36">
        <v>5.41</v>
      </c>
      <c r="M68" s="28"/>
      <c r="N68" s="12">
        <f t="shared" si="8"/>
        <v>5.49</v>
      </c>
      <c r="O68" s="13">
        <f t="shared" si="9"/>
        <v>5.41</v>
      </c>
    </row>
    <row r="69" spans="1:16" x14ac:dyDescent="0.3">
      <c r="L69"/>
      <c r="M69" s="14"/>
      <c r="O69" s="81"/>
    </row>
    <row r="70" spans="1:16" x14ac:dyDescent="0.3">
      <c r="A70" s="74">
        <v>1</v>
      </c>
      <c r="B70" s="74"/>
      <c r="C70" s="74" t="s">
        <v>142</v>
      </c>
      <c r="E70" s="40" t="s">
        <v>221</v>
      </c>
      <c r="N70">
        <v>237</v>
      </c>
      <c r="O70" s="28"/>
    </row>
    <row r="71" spans="1:16" x14ac:dyDescent="0.3">
      <c r="A71" s="74">
        <v>1</v>
      </c>
      <c r="B71" s="74"/>
      <c r="C71" s="74" t="s">
        <v>222</v>
      </c>
      <c r="E71" s="39"/>
      <c r="N71">
        <v>45</v>
      </c>
      <c r="O71" s="28"/>
    </row>
    <row r="72" spans="1:16" x14ac:dyDescent="0.3">
      <c r="A72" s="74">
        <v>1</v>
      </c>
      <c r="B72" s="74" t="s">
        <v>145</v>
      </c>
      <c r="C72" s="74" t="s">
        <v>144</v>
      </c>
      <c r="N72">
        <v>30</v>
      </c>
      <c r="O72" s="28"/>
    </row>
    <row r="73" spans="1:16" x14ac:dyDescent="0.3">
      <c r="A73" s="74">
        <v>1</v>
      </c>
      <c r="B73" s="74"/>
      <c r="C73" s="74" t="s">
        <v>148</v>
      </c>
      <c r="N73">
        <f>A73*N126</f>
        <v>28.200000000000006</v>
      </c>
      <c r="O73" s="28"/>
    </row>
    <row r="74" spans="1:16" x14ac:dyDescent="0.3">
      <c r="A74" s="74">
        <v>1</v>
      </c>
      <c r="B74" s="74"/>
      <c r="C74" s="74" t="s">
        <v>150</v>
      </c>
      <c r="E74" s="3" t="s">
        <v>212</v>
      </c>
      <c r="F74" s="3" t="s">
        <v>211</v>
      </c>
      <c r="N74">
        <v>31</v>
      </c>
      <c r="O74" s="28"/>
    </row>
    <row r="75" spans="1:16" x14ac:dyDescent="0.3">
      <c r="N75" s="80">
        <f>SUM(N58:N74,O66,O65)</f>
        <v>445.21000000000004</v>
      </c>
      <c r="O75" s="28"/>
    </row>
    <row r="76" spans="1:16" x14ac:dyDescent="0.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8"/>
      <c r="M76" s="77"/>
      <c r="N76" s="77"/>
      <c r="O76" s="78"/>
      <c r="P76" s="77"/>
    </row>
    <row r="78" spans="1:16" x14ac:dyDescent="0.3">
      <c r="A78" t="s">
        <v>220</v>
      </c>
      <c r="F78">
        <v>1</v>
      </c>
      <c r="G78" t="s">
        <v>217</v>
      </c>
      <c r="H78">
        <f>264/7/3</f>
        <v>12.571428571428571</v>
      </c>
    </row>
    <row r="79" spans="1:16" x14ac:dyDescent="0.3">
      <c r="F79">
        <v>1</v>
      </c>
      <c r="G79" t="s">
        <v>218</v>
      </c>
      <c r="H79">
        <f>264/7/3/3</f>
        <v>4.1904761904761907</v>
      </c>
    </row>
    <row r="80" spans="1:16" x14ac:dyDescent="0.3">
      <c r="F80">
        <v>1</v>
      </c>
      <c r="G80" t="s">
        <v>219</v>
      </c>
      <c r="H80">
        <f>264/7/3</f>
        <v>12.571428571428571</v>
      </c>
    </row>
    <row r="84" spans="1:14" ht="16.8" x14ac:dyDescent="0.4">
      <c r="A84" s="63" t="s">
        <v>214</v>
      </c>
      <c r="E84" s="27"/>
      <c r="F84" s="27"/>
      <c r="G84" s="5"/>
      <c r="H84" s="5"/>
      <c r="I84" s="6"/>
      <c r="J84" s="6"/>
      <c r="K84" s="5"/>
      <c r="L84" s="6"/>
      <c r="M84" s="28"/>
      <c r="N84" s="59"/>
    </row>
    <row r="85" spans="1:14" x14ac:dyDescent="0.3">
      <c r="A85" s="1">
        <v>1</v>
      </c>
      <c r="B85" s="49" t="s">
        <v>152</v>
      </c>
      <c r="C85" s="37"/>
      <c r="D85" s="37"/>
      <c r="E85" s="62"/>
      <c r="F85" s="62"/>
      <c r="G85" s="12"/>
      <c r="H85" s="12"/>
      <c r="I85" s="13"/>
      <c r="J85" s="13"/>
      <c r="K85" s="12"/>
      <c r="L85" s="13"/>
      <c r="M85" s="28"/>
      <c r="N85" s="12">
        <v>4.1900000000000004</v>
      </c>
    </row>
    <row r="86" spans="1:14" x14ac:dyDescent="0.3">
      <c r="A86" s="29">
        <v>2</v>
      </c>
      <c r="B86" s="1" t="s">
        <v>51</v>
      </c>
      <c r="C86" s="1" t="s">
        <v>52</v>
      </c>
      <c r="D86" s="1" t="s">
        <v>53</v>
      </c>
      <c r="E86" s="3" t="s">
        <v>54</v>
      </c>
      <c r="F86" s="3" t="s">
        <v>55</v>
      </c>
      <c r="G86" s="4" t="s">
        <v>10</v>
      </c>
      <c r="H86" s="4" t="s">
        <v>56</v>
      </c>
      <c r="I86" s="2" t="s">
        <v>11</v>
      </c>
      <c r="J86" s="2" t="s">
        <v>57</v>
      </c>
      <c r="K86" s="30">
        <v>0.74</v>
      </c>
      <c r="L86" s="31">
        <v>0.73699999999999999</v>
      </c>
      <c r="M86" s="32"/>
      <c r="N86" s="12">
        <f t="shared" ref="N86:N90" si="10">K86*A86</f>
        <v>1.48</v>
      </c>
    </row>
    <row r="87" spans="1:14" x14ac:dyDescent="0.3">
      <c r="A87" s="29">
        <v>1</v>
      </c>
      <c r="B87" s="1" t="s">
        <v>58</v>
      </c>
      <c r="C87" s="1" t="s">
        <v>52</v>
      </c>
      <c r="D87" s="1" t="s">
        <v>59</v>
      </c>
      <c r="E87" s="3" t="s">
        <v>54</v>
      </c>
      <c r="F87" s="3" t="s">
        <v>60</v>
      </c>
      <c r="G87" s="4" t="s">
        <v>10</v>
      </c>
      <c r="H87" s="4" t="s">
        <v>61</v>
      </c>
      <c r="I87" s="2" t="s">
        <v>11</v>
      </c>
      <c r="J87" s="2" t="s">
        <v>62</v>
      </c>
      <c r="K87" s="30">
        <v>0.13</v>
      </c>
      <c r="L87" s="31">
        <v>0.20799999999999999</v>
      </c>
      <c r="M87" s="32"/>
      <c r="N87" s="12">
        <f t="shared" si="10"/>
        <v>0.13</v>
      </c>
    </row>
    <row r="88" spans="1:14" x14ac:dyDescent="0.3">
      <c r="A88" s="29">
        <v>1</v>
      </c>
      <c r="B88" s="1" t="s">
        <v>63</v>
      </c>
      <c r="C88" s="1" t="s">
        <v>64</v>
      </c>
      <c r="D88" s="1" t="s">
        <v>65</v>
      </c>
      <c r="E88" s="3" t="s">
        <v>66</v>
      </c>
      <c r="F88" s="3" t="s">
        <v>67</v>
      </c>
      <c r="G88" s="4" t="s">
        <v>10</v>
      </c>
      <c r="H88" s="4" t="s">
        <v>68</v>
      </c>
      <c r="I88" s="2" t="s">
        <v>11</v>
      </c>
      <c r="J88" s="2" t="s">
        <v>69</v>
      </c>
      <c r="K88" s="30">
        <v>1.99</v>
      </c>
      <c r="L88" s="31">
        <v>3.18</v>
      </c>
      <c r="M88" s="32"/>
      <c r="N88" s="12">
        <f t="shared" si="10"/>
        <v>1.99</v>
      </c>
    </row>
    <row r="89" spans="1:14" x14ac:dyDescent="0.3">
      <c r="A89" s="29">
        <v>1</v>
      </c>
      <c r="B89" s="1" t="s">
        <v>70</v>
      </c>
      <c r="C89" s="1" t="s">
        <v>71</v>
      </c>
      <c r="D89" s="1" t="s">
        <v>72</v>
      </c>
      <c r="E89" s="3" t="s">
        <v>66</v>
      </c>
      <c r="F89" s="3" t="s">
        <v>73</v>
      </c>
      <c r="G89" s="4" t="s">
        <v>10</v>
      </c>
      <c r="H89" s="4" t="s">
        <v>74</v>
      </c>
      <c r="I89" s="2" t="s">
        <v>11</v>
      </c>
      <c r="J89" s="2" t="s">
        <v>75</v>
      </c>
      <c r="K89" s="30">
        <v>2.92</v>
      </c>
      <c r="L89" s="31">
        <v>4.3</v>
      </c>
      <c r="M89" s="32"/>
      <c r="N89" s="12">
        <f t="shared" si="10"/>
        <v>2.92</v>
      </c>
    </row>
    <row r="90" spans="1:14" x14ac:dyDescent="0.3">
      <c r="A90" s="29">
        <v>1</v>
      </c>
      <c r="B90" s="1" t="s">
        <v>76</v>
      </c>
      <c r="C90" s="1" t="s">
        <v>77</v>
      </c>
      <c r="D90" s="1" t="s">
        <v>78</v>
      </c>
      <c r="E90" s="3" t="s">
        <v>66</v>
      </c>
      <c r="F90" s="3" t="s">
        <v>79</v>
      </c>
      <c r="G90" s="4" t="s">
        <v>10</v>
      </c>
      <c r="H90" s="4" t="s">
        <v>80</v>
      </c>
      <c r="I90" s="2" t="s">
        <v>11</v>
      </c>
      <c r="J90" s="2" t="s">
        <v>81</v>
      </c>
      <c r="K90" s="30">
        <v>0.7</v>
      </c>
      <c r="L90" s="31">
        <v>1.1000000000000001</v>
      </c>
      <c r="M90" s="32"/>
      <c r="N90" s="12">
        <f t="shared" si="10"/>
        <v>0.7</v>
      </c>
    </row>
    <row r="91" spans="1:14" x14ac:dyDescent="0.3">
      <c r="A91" s="66"/>
      <c r="B91" s="67" t="s">
        <v>207</v>
      </c>
      <c r="C91" s="67"/>
      <c r="D91" s="67"/>
      <c r="E91" s="68"/>
      <c r="F91" s="68"/>
      <c r="G91" s="69"/>
      <c r="H91" s="69"/>
      <c r="I91" s="70"/>
      <c r="J91" s="70"/>
      <c r="K91" s="71"/>
      <c r="L91" s="72"/>
      <c r="M91" s="57"/>
      <c r="N91" s="60">
        <f>SUM(N85:N90)</f>
        <v>11.41</v>
      </c>
    </row>
    <row r="92" spans="1:14" x14ac:dyDescent="0.3">
      <c r="A92" s="41"/>
      <c r="B92" s="42"/>
      <c r="C92" s="42"/>
      <c r="D92" s="42"/>
      <c r="E92" s="43"/>
      <c r="F92" s="43"/>
      <c r="G92" s="44"/>
      <c r="H92" s="44"/>
      <c r="I92" s="45"/>
      <c r="J92" s="45"/>
      <c r="K92" s="46"/>
      <c r="L92" s="47"/>
      <c r="M92" s="23"/>
      <c r="N92" s="48"/>
    </row>
    <row r="93" spans="1:14" ht="16.8" x14ac:dyDescent="0.4">
      <c r="A93" s="65" t="s">
        <v>215</v>
      </c>
      <c r="B93" s="61"/>
      <c r="C93" s="42"/>
      <c r="D93" s="42"/>
      <c r="E93" s="43"/>
      <c r="F93" s="43"/>
      <c r="G93" s="44"/>
      <c r="H93" s="44"/>
      <c r="I93" s="45"/>
      <c r="J93" s="45"/>
      <c r="K93" s="46"/>
      <c r="L93" s="47"/>
      <c r="M93" s="23"/>
      <c r="N93" s="48"/>
    </row>
    <row r="94" spans="1:14" x14ac:dyDescent="0.3">
      <c r="A94" s="29">
        <v>1</v>
      </c>
      <c r="B94" s="1" t="s">
        <v>151</v>
      </c>
      <c r="C94" s="1"/>
      <c r="D94" s="1"/>
      <c r="E94" s="3"/>
      <c r="F94" s="3"/>
      <c r="G94" s="4"/>
      <c r="H94" s="4"/>
      <c r="I94" s="2"/>
      <c r="J94" s="2"/>
      <c r="K94" s="30"/>
      <c r="L94" s="50"/>
      <c r="M94" s="32"/>
      <c r="N94" s="12">
        <v>12.5</v>
      </c>
    </row>
    <row r="95" spans="1:14" x14ac:dyDescent="0.3">
      <c r="A95" s="29">
        <v>3</v>
      </c>
      <c r="B95" s="1" t="s">
        <v>51</v>
      </c>
      <c r="C95" s="1" t="s">
        <v>52</v>
      </c>
      <c r="D95" s="1" t="s">
        <v>53</v>
      </c>
      <c r="E95" s="3" t="s">
        <v>54</v>
      </c>
      <c r="F95" s="3" t="s">
        <v>55</v>
      </c>
      <c r="G95" s="4" t="s">
        <v>10</v>
      </c>
      <c r="H95" s="4" t="s">
        <v>56</v>
      </c>
      <c r="I95" s="2" t="s">
        <v>11</v>
      </c>
      <c r="J95" s="2" t="s">
        <v>57</v>
      </c>
      <c r="K95" s="30">
        <v>0.74</v>
      </c>
      <c r="L95" s="31">
        <v>0.73699999999999999</v>
      </c>
      <c r="M95" s="32"/>
      <c r="N95" s="12">
        <f t="shared" ref="N95:N125" si="11">K95*A95</f>
        <v>2.2199999999999998</v>
      </c>
    </row>
    <row r="96" spans="1:14" x14ac:dyDescent="0.3">
      <c r="A96" s="29">
        <v>2</v>
      </c>
      <c r="B96" s="1" t="s">
        <v>58</v>
      </c>
      <c r="C96" s="1" t="s">
        <v>52</v>
      </c>
      <c r="D96" s="1" t="s">
        <v>59</v>
      </c>
      <c r="E96" s="3" t="s">
        <v>54</v>
      </c>
      <c r="F96" s="3" t="s">
        <v>60</v>
      </c>
      <c r="G96" s="4" t="s">
        <v>10</v>
      </c>
      <c r="H96" s="4" t="s">
        <v>61</v>
      </c>
      <c r="I96" s="2" t="s">
        <v>11</v>
      </c>
      <c r="J96" s="2" t="s">
        <v>62</v>
      </c>
      <c r="K96" s="30">
        <v>0.13</v>
      </c>
      <c r="L96" s="31">
        <v>0.20799999999999999</v>
      </c>
      <c r="M96" s="32"/>
      <c r="N96" s="12">
        <f t="shared" si="11"/>
        <v>0.26</v>
      </c>
    </row>
    <row r="97" spans="1:14" x14ac:dyDescent="0.3">
      <c r="A97" s="29">
        <v>1</v>
      </c>
      <c r="B97" s="1" t="s">
        <v>70</v>
      </c>
      <c r="C97" s="1" t="s">
        <v>71</v>
      </c>
      <c r="D97" s="1" t="s">
        <v>72</v>
      </c>
      <c r="E97" s="3" t="s">
        <v>66</v>
      </c>
      <c r="F97" s="3" t="s">
        <v>73</v>
      </c>
      <c r="G97" s="4" t="s">
        <v>10</v>
      </c>
      <c r="H97" s="4" t="s">
        <v>74</v>
      </c>
      <c r="I97" s="2" t="s">
        <v>11</v>
      </c>
      <c r="J97" s="2" t="s">
        <v>75</v>
      </c>
      <c r="K97" s="30">
        <v>2.92</v>
      </c>
      <c r="L97" s="31">
        <v>4.3</v>
      </c>
      <c r="M97" s="32"/>
      <c r="N97" s="12">
        <f t="shared" si="11"/>
        <v>2.92</v>
      </c>
    </row>
    <row r="98" spans="1:14" x14ac:dyDescent="0.3">
      <c r="A98" s="29">
        <v>1</v>
      </c>
      <c r="B98" s="1" t="s">
        <v>82</v>
      </c>
      <c r="C98" s="1" t="s">
        <v>83</v>
      </c>
      <c r="D98" s="1" t="s">
        <v>84</v>
      </c>
      <c r="E98" s="3" t="s">
        <v>34</v>
      </c>
      <c r="F98" s="3" t="s">
        <v>85</v>
      </c>
      <c r="G98" s="4" t="s">
        <v>10</v>
      </c>
      <c r="H98" s="4" t="s">
        <v>86</v>
      </c>
      <c r="I98" s="2" t="s">
        <v>11</v>
      </c>
      <c r="J98" s="2" t="s">
        <v>87</v>
      </c>
      <c r="K98" s="30">
        <v>0.62</v>
      </c>
      <c r="L98" s="31">
        <v>0.96</v>
      </c>
      <c r="M98" s="32"/>
      <c r="N98" s="12">
        <f t="shared" si="11"/>
        <v>0.62</v>
      </c>
    </row>
    <row r="99" spans="1:14" x14ac:dyDescent="0.3">
      <c r="A99" s="29">
        <v>2</v>
      </c>
      <c r="B99" s="1" t="s">
        <v>88</v>
      </c>
      <c r="C99" s="1" t="s">
        <v>89</v>
      </c>
      <c r="D99" s="1" t="s">
        <v>90</v>
      </c>
      <c r="E99" s="3" t="s">
        <v>34</v>
      </c>
      <c r="F99" s="3" t="s">
        <v>91</v>
      </c>
      <c r="G99" s="4" t="s">
        <v>10</v>
      </c>
      <c r="H99" s="4" t="s">
        <v>92</v>
      </c>
      <c r="I99" s="2" t="s">
        <v>11</v>
      </c>
      <c r="J99" s="2" t="s">
        <v>93</v>
      </c>
      <c r="K99" s="30">
        <v>0.42</v>
      </c>
      <c r="L99" s="31">
        <v>0.65600000000000003</v>
      </c>
      <c r="M99" s="32"/>
      <c r="N99" s="12">
        <f t="shared" si="11"/>
        <v>0.84</v>
      </c>
    </row>
    <row r="100" spans="1:14" x14ac:dyDescent="0.3">
      <c r="A100" s="1">
        <v>1</v>
      </c>
      <c r="B100" s="1"/>
      <c r="C100" s="1" t="s">
        <v>33</v>
      </c>
      <c r="D100" s="1" t="s">
        <v>12</v>
      </c>
      <c r="E100" s="3" t="s">
        <v>34</v>
      </c>
      <c r="F100" s="3" t="s">
        <v>35</v>
      </c>
      <c r="G100" s="4" t="s">
        <v>10</v>
      </c>
      <c r="H100" s="4" t="s">
        <v>36</v>
      </c>
      <c r="I100" s="2" t="s">
        <v>11</v>
      </c>
      <c r="J100" s="2" t="s">
        <v>37</v>
      </c>
      <c r="K100" s="8">
        <v>0.22</v>
      </c>
      <c r="L100" s="11">
        <v>0.219</v>
      </c>
      <c r="M100" s="16"/>
      <c r="N100" s="12">
        <f>K100*A100</f>
        <v>0.22</v>
      </c>
    </row>
    <row r="101" spans="1:14" x14ac:dyDescent="0.3">
      <c r="A101" s="1">
        <v>2</v>
      </c>
      <c r="B101" s="1"/>
      <c r="C101" s="1" t="s">
        <v>38</v>
      </c>
      <c r="D101" s="1" t="s">
        <v>12</v>
      </c>
      <c r="E101" s="3" t="s">
        <v>34</v>
      </c>
      <c r="F101" s="3" t="s">
        <v>39</v>
      </c>
      <c r="G101" s="4" t="s">
        <v>10</v>
      </c>
      <c r="H101" s="4" t="s">
        <v>40</v>
      </c>
      <c r="I101" s="2" t="s">
        <v>11</v>
      </c>
      <c r="J101" s="2" t="s">
        <v>41</v>
      </c>
      <c r="K101" s="8">
        <v>0.18</v>
      </c>
      <c r="L101" s="11">
        <v>0.16900000000000001</v>
      </c>
      <c r="M101" s="16"/>
      <c r="N101" s="12">
        <f>K101*A101</f>
        <v>0.36</v>
      </c>
    </row>
    <row r="102" spans="1:14" x14ac:dyDescent="0.3">
      <c r="A102" s="1">
        <v>20</v>
      </c>
      <c r="B102" s="1"/>
      <c r="C102" s="1" t="s">
        <v>42</v>
      </c>
      <c r="D102" s="1" t="s">
        <v>12</v>
      </c>
      <c r="E102" s="3" t="s">
        <v>34</v>
      </c>
      <c r="F102" s="3" t="s">
        <v>43</v>
      </c>
      <c r="G102" s="4" t="s">
        <v>10</v>
      </c>
      <c r="H102" s="4" t="s">
        <v>44</v>
      </c>
      <c r="I102" s="2" t="s">
        <v>11</v>
      </c>
      <c r="J102" s="2" t="s">
        <v>45</v>
      </c>
      <c r="K102" s="8">
        <v>7.6899999999999996E-2</v>
      </c>
      <c r="L102" s="11">
        <v>6.5000000000000002E-2</v>
      </c>
      <c r="M102" s="16"/>
      <c r="N102" s="12">
        <f>K102*A102</f>
        <v>1.5379999999999998</v>
      </c>
    </row>
    <row r="103" spans="1:14" x14ac:dyDescent="0.3">
      <c r="A103" s="41"/>
      <c r="B103" s="51" t="s">
        <v>207</v>
      </c>
      <c r="C103" s="51"/>
      <c r="D103" s="51"/>
      <c r="E103" s="52"/>
      <c r="F103" s="52"/>
      <c r="G103" s="53"/>
      <c r="H103" s="53"/>
      <c r="I103" s="54"/>
      <c r="J103" s="54"/>
      <c r="K103" s="55"/>
      <c r="L103" s="56"/>
      <c r="M103" s="57"/>
      <c r="N103" s="60">
        <f>SUM(N93:N102)</f>
        <v>21.477999999999998</v>
      </c>
    </row>
    <row r="104" spans="1:14" x14ac:dyDescent="0.3">
      <c r="A104" s="41"/>
      <c r="B104" s="51"/>
      <c r="C104" s="51"/>
      <c r="D104" s="51"/>
      <c r="E104" s="52"/>
      <c r="F104" s="52"/>
      <c r="G104" s="53"/>
      <c r="H104" s="53"/>
      <c r="I104" s="54"/>
      <c r="J104" s="54"/>
      <c r="K104" s="55"/>
      <c r="L104" s="56"/>
      <c r="M104" s="57"/>
      <c r="N104" s="58"/>
    </row>
    <row r="105" spans="1:14" ht="16.8" x14ac:dyDescent="0.4">
      <c r="A105" s="64" t="s">
        <v>216</v>
      </c>
      <c r="B105" s="42"/>
      <c r="C105" s="42"/>
      <c r="D105" s="42"/>
      <c r="E105" s="43"/>
      <c r="F105" s="43"/>
      <c r="G105" s="44"/>
      <c r="H105" s="44"/>
      <c r="I105" s="45"/>
      <c r="J105" s="45"/>
      <c r="K105" s="46"/>
      <c r="L105" s="47"/>
      <c r="M105" s="23"/>
      <c r="N105" s="48"/>
    </row>
    <row r="106" spans="1:14" x14ac:dyDescent="0.3">
      <c r="A106" s="29">
        <v>1</v>
      </c>
      <c r="B106" s="1" t="s">
        <v>151</v>
      </c>
      <c r="C106" s="1"/>
      <c r="D106" s="1"/>
      <c r="E106" s="3"/>
      <c r="F106" s="3"/>
      <c r="G106" s="4"/>
      <c r="H106" s="4"/>
      <c r="I106" s="2"/>
      <c r="J106" s="2"/>
      <c r="K106" s="30"/>
      <c r="L106" s="50"/>
      <c r="M106" s="23"/>
      <c r="N106" s="12">
        <v>12.5</v>
      </c>
    </row>
    <row r="107" spans="1:14" x14ac:dyDescent="0.3">
      <c r="A107" s="29">
        <v>3</v>
      </c>
      <c r="B107" s="1" t="s">
        <v>161</v>
      </c>
      <c r="C107" s="1" t="s">
        <v>153</v>
      </c>
      <c r="D107" s="1" t="s">
        <v>175</v>
      </c>
      <c r="E107" s="3"/>
      <c r="F107" s="3"/>
      <c r="G107" s="4" t="s">
        <v>10</v>
      </c>
      <c r="H107" s="4" t="s">
        <v>187</v>
      </c>
      <c r="I107" s="2"/>
      <c r="J107" s="2"/>
      <c r="K107" s="12">
        <v>0.61</v>
      </c>
      <c r="L107" s="50"/>
      <c r="M107" s="73"/>
      <c r="N107" s="12">
        <f t="shared" si="11"/>
        <v>1.83</v>
      </c>
    </row>
    <row r="108" spans="1:14" x14ac:dyDescent="0.3">
      <c r="A108" s="29">
        <v>2</v>
      </c>
      <c r="B108" s="1" t="s">
        <v>162</v>
      </c>
      <c r="C108" s="1" t="s">
        <v>153</v>
      </c>
      <c r="D108" s="1" t="s">
        <v>175</v>
      </c>
      <c r="E108" s="3"/>
      <c r="F108" s="3"/>
      <c r="G108" s="4" t="s">
        <v>10</v>
      </c>
      <c r="H108" s="4" t="s">
        <v>188</v>
      </c>
      <c r="I108" s="2"/>
      <c r="J108" s="2"/>
      <c r="K108" s="12"/>
      <c r="L108" s="50"/>
      <c r="M108" s="73"/>
      <c r="N108" s="12">
        <f t="shared" si="11"/>
        <v>0</v>
      </c>
    </row>
    <row r="109" spans="1:14" x14ac:dyDescent="0.3">
      <c r="A109" s="29">
        <v>2</v>
      </c>
      <c r="B109" s="1" t="s">
        <v>163</v>
      </c>
      <c r="C109" s="1" t="s">
        <v>52</v>
      </c>
      <c r="D109" s="1" t="s">
        <v>176</v>
      </c>
      <c r="E109" s="3"/>
      <c r="F109" s="3"/>
      <c r="G109" s="4" t="s">
        <v>10</v>
      </c>
      <c r="H109" s="4" t="s">
        <v>189</v>
      </c>
      <c r="I109" s="2"/>
      <c r="J109" s="2"/>
      <c r="K109" s="12">
        <v>0.1</v>
      </c>
      <c r="L109" s="50"/>
      <c r="M109" s="73"/>
      <c r="N109" s="12">
        <f t="shared" si="11"/>
        <v>0.2</v>
      </c>
    </row>
    <row r="110" spans="1:14" x14ac:dyDescent="0.3">
      <c r="A110" s="29">
        <v>3</v>
      </c>
      <c r="B110" s="1" t="s">
        <v>164</v>
      </c>
      <c r="C110" s="1" t="s">
        <v>154</v>
      </c>
      <c r="D110" s="1" t="s">
        <v>177</v>
      </c>
      <c r="E110" s="3"/>
      <c r="F110" s="3"/>
      <c r="G110" s="4" t="s">
        <v>10</v>
      </c>
      <c r="H110" s="4" t="s">
        <v>190</v>
      </c>
      <c r="I110" s="2"/>
      <c r="J110" s="2"/>
      <c r="K110" s="12">
        <v>0.41</v>
      </c>
      <c r="L110" s="50"/>
      <c r="M110" s="73"/>
      <c r="N110" s="12">
        <f t="shared" si="11"/>
        <v>1.23</v>
      </c>
    </row>
    <row r="111" spans="1:14" x14ac:dyDescent="0.3">
      <c r="A111" s="29">
        <v>1</v>
      </c>
      <c r="B111" s="1" t="s">
        <v>165</v>
      </c>
      <c r="C111" s="1" t="s">
        <v>155</v>
      </c>
      <c r="D111" s="1" t="s">
        <v>178</v>
      </c>
      <c r="E111" s="3"/>
      <c r="F111" s="3"/>
      <c r="G111" s="4" t="s">
        <v>10</v>
      </c>
      <c r="H111" s="4" t="s">
        <v>191</v>
      </c>
      <c r="I111" s="2"/>
      <c r="J111" s="2"/>
      <c r="K111" s="12">
        <v>2.63</v>
      </c>
      <c r="L111" s="50"/>
      <c r="M111" s="73"/>
      <c r="N111" s="12">
        <f t="shared" si="11"/>
        <v>2.63</v>
      </c>
    </row>
    <row r="112" spans="1:14" x14ac:dyDescent="0.3">
      <c r="A112" s="29">
        <v>1</v>
      </c>
      <c r="B112" s="1" t="s">
        <v>164</v>
      </c>
      <c r="C112" s="1" t="s">
        <v>156</v>
      </c>
      <c r="D112" s="1" t="s">
        <v>179</v>
      </c>
      <c r="E112" s="3"/>
      <c r="F112" s="3"/>
      <c r="G112" s="4" t="s">
        <v>10</v>
      </c>
      <c r="H112" s="4" t="s">
        <v>192</v>
      </c>
      <c r="I112" s="2"/>
      <c r="J112" s="2"/>
      <c r="K112" s="12">
        <v>0.23</v>
      </c>
      <c r="L112" s="50"/>
      <c r="M112" s="73"/>
      <c r="N112" s="12">
        <f t="shared" si="11"/>
        <v>0.23</v>
      </c>
    </row>
    <row r="113" spans="1:14" x14ac:dyDescent="0.3">
      <c r="A113" s="29">
        <v>1</v>
      </c>
      <c r="B113" s="1" t="s">
        <v>166</v>
      </c>
      <c r="C113" s="1" t="s">
        <v>157</v>
      </c>
      <c r="D113" s="1" t="s">
        <v>180</v>
      </c>
      <c r="E113" s="3"/>
      <c r="F113" s="3"/>
      <c r="G113" s="4" t="s">
        <v>10</v>
      </c>
      <c r="H113" s="4" t="s">
        <v>193</v>
      </c>
      <c r="I113" s="2"/>
      <c r="J113" s="2"/>
      <c r="K113" s="12"/>
      <c r="L113" s="50"/>
      <c r="M113" s="73"/>
      <c r="N113" s="12">
        <f t="shared" si="11"/>
        <v>0</v>
      </c>
    </row>
    <row r="114" spans="1:14" x14ac:dyDescent="0.3">
      <c r="A114" s="29">
        <v>1</v>
      </c>
      <c r="B114" s="1" t="s">
        <v>167</v>
      </c>
      <c r="C114" s="1" t="s">
        <v>157</v>
      </c>
      <c r="D114" s="1" t="s">
        <v>180</v>
      </c>
      <c r="E114" s="3"/>
      <c r="F114" s="3"/>
      <c r="G114" s="4" t="s">
        <v>10</v>
      </c>
      <c r="H114" s="4" t="s">
        <v>194</v>
      </c>
      <c r="I114" s="2"/>
      <c r="J114" s="2"/>
      <c r="K114" s="12"/>
      <c r="L114" s="50"/>
      <c r="M114" s="73"/>
      <c r="N114" s="12">
        <f t="shared" si="11"/>
        <v>0</v>
      </c>
    </row>
    <row r="115" spans="1:14" x14ac:dyDescent="0.3">
      <c r="A115" s="29">
        <v>1</v>
      </c>
      <c r="B115" s="1" t="s">
        <v>168</v>
      </c>
      <c r="C115" s="1" t="s">
        <v>157</v>
      </c>
      <c r="D115" s="1" t="s">
        <v>181</v>
      </c>
      <c r="E115" s="3"/>
      <c r="F115" s="3"/>
      <c r="G115" s="4" t="s">
        <v>10</v>
      </c>
      <c r="H115" s="4" t="s">
        <v>195</v>
      </c>
      <c r="I115" s="2"/>
      <c r="J115" s="2"/>
      <c r="K115" s="12">
        <v>0.1</v>
      </c>
      <c r="L115" s="50"/>
      <c r="M115" s="73"/>
      <c r="N115" s="12">
        <f t="shared" si="11"/>
        <v>0.1</v>
      </c>
    </row>
    <row r="116" spans="1:14" x14ac:dyDescent="0.3">
      <c r="A116" s="29">
        <v>1</v>
      </c>
      <c r="B116" s="1" t="s">
        <v>169</v>
      </c>
      <c r="C116" s="1" t="s">
        <v>157</v>
      </c>
      <c r="D116" s="1" t="s">
        <v>181</v>
      </c>
      <c r="E116" s="3"/>
      <c r="F116" s="3"/>
      <c r="G116" s="4" t="s">
        <v>10</v>
      </c>
      <c r="H116" s="4" t="s">
        <v>196</v>
      </c>
      <c r="I116" s="2"/>
      <c r="J116" s="2"/>
      <c r="K116" s="12">
        <v>0.1</v>
      </c>
      <c r="L116" s="50"/>
      <c r="M116" s="73"/>
      <c r="N116" s="12">
        <f t="shared" si="11"/>
        <v>0.1</v>
      </c>
    </row>
    <row r="117" spans="1:14" x14ac:dyDescent="0.3">
      <c r="A117" s="29">
        <v>1</v>
      </c>
      <c r="B117" s="1" t="s">
        <v>170</v>
      </c>
      <c r="C117" s="1" t="s">
        <v>157</v>
      </c>
      <c r="D117" s="1" t="s">
        <v>176</v>
      </c>
      <c r="E117" s="3"/>
      <c r="F117" s="3"/>
      <c r="G117" s="4" t="s">
        <v>10</v>
      </c>
      <c r="H117" s="4" t="s">
        <v>197</v>
      </c>
      <c r="I117" s="2"/>
      <c r="J117" s="2"/>
      <c r="K117" s="12">
        <v>0.1</v>
      </c>
      <c r="L117" s="50"/>
      <c r="M117" s="73"/>
      <c r="N117" s="12">
        <f t="shared" si="11"/>
        <v>0.1</v>
      </c>
    </row>
    <row r="118" spans="1:14" x14ac:dyDescent="0.3">
      <c r="A118" s="29">
        <v>1</v>
      </c>
      <c r="B118" s="1" t="s">
        <v>171</v>
      </c>
      <c r="C118" s="1" t="s">
        <v>157</v>
      </c>
      <c r="D118" s="1" t="s">
        <v>181</v>
      </c>
      <c r="E118" s="3"/>
      <c r="F118" s="3"/>
      <c r="G118" s="4" t="s">
        <v>10</v>
      </c>
      <c r="H118" s="4" t="s">
        <v>198</v>
      </c>
      <c r="I118" s="2"/>
      <c r="J118" s="2"/>
      <c r="K118" s="12">
        <v>0.1</v>
      </c>
      <c r="L118" s="50"/>
      <c r="M118" s="73"/>
      <c r="N118" s="12">
        <f t="shared" si="11"/>
        <v>0.1</v>
      </c>
    </row>
    <row r="119" spans="1:14" x14ac:dyDescent="0.3">
      <c r="A119" s="29">
        <v>1</v>
      </c>
      <c r="B119" s="1" t="s">
        <v>172</v>
      </c>
      <c r="C119" s="1" t="s">
        <v>157</v>
      </c>
      <c r="D119" s="1" t="s">
        <v>176</v>
      </c>
      <c r="E119" s="3"/>
      <c r="F119" s="3"/>
      <c r="G119" s="4" t="s">
        <v>10</v>
      </c>
      <c r="H119" s="4" t="s">
        <v>199</v>
      </c>
      <c r="I119" s="2"/>
      <c r="J119" s="2"/>
      <c r="K119" s="12"/>
      <c r="L119" s="50"/>
      <c r="M119" s="73"/>
      <c r="N119" s="12">
        <f t="shared" si="11"/>
        <v>0</v>
      </c>
    </row>
    <row r="120" spans="1:14" x14ac:dyDescent="0.3">
      <c r="A120" s="29">
        <v>1</v>
      </c>
      <c r="B120" s="1" t="s">
        <v>173</v>
      </c>
      <c r="C120" s="1" t="s">
        <v>158</v>
      </c>
      <c r="D120" s="1" t="s">
        <v>182</v>
      </c>
      <c r="E120" s="3"/>
      <c r="F120" s="3"/>
      <c r="G120" s="4" t="s">
        <v>10</v>
      </c>
      <c r="H120" s="4" t="s">
        <v>200</v>
      </c>
      <c r="I120" s="2"/>
      <c r="J120" s="2"/>
      <c r="K120" s="12">
        <v>6.53</v>
      </c>
      <c r="L120" s="50"/>
      <c r="M120" s="73"/>
      <c r="N120" s="12">
        <f t="shared" si="11"/>
        <v>6.53</v>
      </c>
    </row>
    <row r="121" spans="1:14" x14ac:dyDescent="0.3">
      <c r="A121" s="29">
        <v>1</v>
      </c>
      <c r="B121" s="1" t="s">
        <v>174</v>
      </c>
      <c r="C121" s="1" t="s">
        <v>159</v>
      </c>
      <c r="D121" s="1" t="s">
        <v>183</v>
      </c>
      <c r="E121" s="3"/>
      <c r="F121" s="3"/>
      <c r="G121" s="4" t="s">
        <v>186</v>
      </c>
      <c r="H121" s="4" t="s">
        <v>201</v>
      </c>
      <c r="I121" s="2"/>
      <c r="J121" s="2"/>
      <c r="K121" s="12"/>
      <c r="L121" s="50"/>
      <c r="M121" s="73"/>
      <c r="N121" s="12">
        <f t="shared" si="11"/>
        <v>0</v>
      </c>
    </row>
    <row r="122" spans="1:14" x14ac:dyDescent="0.3">
      <c r="A122" s="29">
        <v>3</v>
      </c>
      <c r="B122" s="1" t="s">
        <v>164</v>
      </c>
      <c r="C122" s="1" t="s">
        <v>160</v>
      </c>
      <c r="D122" s="1" t="s">
        <v>184</v>
      </c>
      <c r="E122" s="3"/>
      <c r="F122" s="3"/>
      <c r="G122" s="4" t="s">
        <v>10</v>
      </c>
      <c r="H122" s="4" t="s">
        <v>202</v>
      </c>
      <c r="I122" s="2"/>
      <c r="J122" s="2"/>
      <c r="K122" s="12">
        <v>0.57999999999999996</v>
      </c>
      <c r="L122" s="50"/>
      <c r="M122" s="73"/>
      <c r="N122" s="12">
        <f t="shared" si="11"/>
        <v>1.7399999999999998</v>
      </c>
    </row>
    <row r="123" spans="1:14" x14ac:dyDescent="0.3">
      <c r="A123" s="29">
        <v>3</v>
      </c>
      <c r="B123" s="1"/>
      <c r="C123" s="1"/>
      <c r="D123" s="1" t="s">
        <v>185</v>
      </c>
      <c r="E123" s="3"/>
      <c r="F123" s="3"/>
      <c r="G123" s="4" t="s">
        <v>10</v>
      </c>
      <c r="H123" s="4" t="s">
        <v>203</v>
      </c>
      <c r="I123" s="2"/>
      <c r="J123" s="2"/>
      <c r="K123" s="12"/>
      <c r="L123" s="50"/>
      <c r="M123" s="73"/>
      <c r="N123" s="12">
        <f t="shared" si="11"/>
        <v>0</v>
      </c>
    </row>
    <row r="124" spans="1:14" x14ac:dyDescent="0.3">
      <c r="A124" s="29">
        <v>1</v>
      </c>
      <c r="B124" s="1" t="s">
        <v>164</v>
      </c>
      <c r="C124" s="1" t="s">
        <v>160</v>
      </c>
      <c r="D124" s="1" t="s">
        <v>184</v>
      </c>
      <c r="E124" s="3"/>
      <c r="F124" s="3"/>
      <c r="G124" s="4" t="s">
        <v>10</v>
      </c>
      <c r="H124" s="4" t="s">
        <v>204</v>
      </c>
      <c r="I124" s="2"/>
      <c r="J124" s="2"/>
      <c r="K124" s="12">
        <v>0.91</v>
      </c>
      <c r="L124" s="50"/>
      <c r="M124" s="73"/>
      <c r="N124" s="12">
        <f t="shared" si="11"/>
        <v>0.91</v>
      </c>
    </row>
    <row r="125" spans="1:14" x14ac:dyDescent="0.3">
      <c r="A125" s="29">
        <v>1</v>
      </c>
      <c r="B125" s="1"/>
      <c r="C125" s="1"/>
      <c r="D125" s="1" t="s">
        <v>185</v>
      </c>
      <c r="E125" s="3"/>
      <c r="F125" s="3"/>
      <c r="G125" s="4" t="s">
        <v>10</v>
      </c>
      <c r="H125" s="4" t="s">
        <v>205</v>
      </c>
      <c r="I125" s="2"/>
      <c r="J125" s="2"/>
      <c r="K125" s="12"/>
      <c r="L125" s="50"/>
      <c r="M125" s="73"/>
      <c r="N125" s="12">
        <f t="shared" si="11"/>
        <v>0</v>
      </c>
    </row>
    <row r="126" spans="1:14" x14ac:dyDescent="0.3">
      <c r="A126" s="41"/>
      <c r="B126" s="51" t="s">
        <v>206</v>
      </c>
      <c r="C126" s="51"/>
      <c r="D126" s="51"/>
      <c r="E126" s="52"/>
      <c r="F126" s="52"/>
      <c r="G126" s="53"/>
      <c r="H126" s="53"/>
      <c r="I126" s="54"/>
      <c r="J126" s="54"/>
      <c r="K126" s="55"/>
      <c r="L126" s="56"/>
      <c r="M126" s="57"/>
      <c r="N126" s="58">
        <f>SUM(N106:N125)</f>
        <v>28.200000000000006</v>
      </c>
    </row>
  </sheetData>
  <hyperlinks>
    <hyperlink ref="H117" r:id="rId1" display="http://www.digikey.com/product-detail/en/vishay-dale/CRCW04021M18FKED/541-1.18MLCT-ND/1183472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Sensorboard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2016-05-13T14:30:24Z</dcterms:created>
  <dcterms:modified xsi:type="dcterms:W3CDTF">2016-06-28T12:29:29Z</dcterms:modified>
</cp:coreProperties>
</file>