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动画销量跟踪" sheetId="1" r:id="rId1"/>
    <sheet name="2016KR漫画销量" sheetId="6" r:id="rId2"/>
    <sheet name="2017KR漫画销量" sheetId="9" r:id="rId3"/>
    <sheet name="杂项数据" sheetId="4" r:id="rId4"/>
    <sheet name="动画化历程" sheetId="2" r:id="rId5"/>
    <sheet name="动画列表" sheetId="7" r:id="rId6"/>
    <sheet name="动画化分析" sheetId="10" r:id="rId7"/>
  </sheets>
  <calcPr calcId="145621"/>
</workbook>
</file>

<file path=xl/calcChain.xml><?xml version="1.0" encoding="utf-8"?>
<calcChain xmlns="http://schemas.openxmlformats.org/spreadsheetml/2006/main">
  <c r="F107" i="1" l="1"/>
  <c r="I16" i="1"/>
  <c r="H16" i="1"/>
  <c r="F104" i="1"/>
  <c r="F95" i="1"/>
  <c r="F83" i="1" l="1"/>
  <c r="F85" i="1" s="1"/>
  <c r="F14" i="1" l="1"/>
  <c r="F16" i="1" s="1"/>
  <c r="F15" i="1"/>
  <c r="X4" i="1" l="1"/>
  <c r="M6" i="6" l="1"/>
  <c r="F97" i="1" l="1"/>
  <c r="G97" i="1"/>
  <c r="F63" i="1"/>
  <c r="F64" i="1"/>
  <c r="F62" i="1" l="1"/>
  <c r="L64" i="1"/>
  <c r="K64" i="1" l="1"/>
  <c r="G85" i="1" l="1"/>
  <c r="J64" i="1" l="1"/>
  <c r="I64" i="1" l="1"/>
  <c r="F53" i="1" l="1"/>
  <c r="F54" i="1"/>
  <c r="L55" i="1"/>
  <c r="F55" i="1" l="1"/>
  <c r="E8" i="6" l="1"/>
  <c r="H64" i="1" l="1"/>
  <c r="K55" i="1"/>
  <c r="G64" i="1" l="1"/>
  <c r="H55" i="1" l="1"/>
  <c r="E62" i="6" l="1"/>
  <c r="E68" i="6"/>
  <c r="E46" i="6"/>
  <c r="E25" i="6"/>
  <c r="E24" i="6"/>
  <c r="E18" i="6"/>
  <c r="E17" i="6"/>
  <c r="E16" i="6"/>
  <c r="E9" i="6"/>
  <c r="F113" i="1" l="1"/>
  <c r="I19" i="1" l="1"/>
  <c r="F47" i="1" l="1"/>
  <c r="F48" i="1"/>
  <c r="L49" i="1"/>
  <c r="K49" i="1" l="1"/>
  <c r="L93" i="4" l="1"/>
  <c r="K93" i="4"/>
  <c r="J93" i="4"/>
  <c r="I93" i="4"/>
  <c r="H93" i="4"/>
  <c r="G93" i="4"/>
  <c r="F93" i="4"/>
  <c r="E93" i="4"/>
  <c r="D93" i="4"/>
  <c r="C93" i="4"/>
  <c r="V33" i="4" l="1"/>
  <c r="W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L28" i="4"/>
  <c r="C23" i="4"/>
  <c r="J5" i="4"/>
  <c r="R3" i="4"/>
  <c r="F110" i="1" l="1"/>
  <c r="L112" i="1"/>
  <c r="K112" i="1"/>
  <c r="G112" i="1"/>
  <c r="F5" i="1"/>
  <c r="F86" i="1"/>
  <c r="F102" i="1"/>
  <c r="F98" i="1"/>
  <c r="F92" i="1"/>
  <c r="F81" i="1"/>
  <c r="F80" i="1"/>
  <c r="H82" i="1"/>
  <c r="G82" i="1"/>
  <c r="F72" i="1"/>
  <c r="F71" i="1"/>
  <c r="K73" i="1"/>
  <c r="H73" i="1"/>
  <c r="G73" i="1"/>
  <c r="L79" i="1"/>
  <c r="K79" i="1"/>
  <c r="J79" i="1"/>
  <c r="H79" i="1"/>
  <c r="G79" i="1"/>
  <c r="F78" i="1"/>
  <c r="F77" i="1"/>
  <c r="L76" i="1"/>
  <c r="K76" i="1"/>
  <c r="J76" i="1"/>
  <c r="I76" i="1"/>
  <c r="H76" i="1"/>
  <c r="G76" i="1"/>
  <c r="F75" i="1"/>
  <c r="F74" i="1"/>
  <c r="F69" i="1"/>
  <c r="F68" i="1"/>
  <c r="I70" i="1"/>
  <c r="H70" i="1"/>
  <c r="G70" i="1"/>
  <c r="F65" i="1"/>
  <c r="F67" i="1" s="1"/>
  <c r="G67" i="1"/>
  <c r="F59" i="1"/>
  <c r="F61" i="1" s="1"/>
  <c r="G61" i="1"/>
  <c r="F57" i="1"/>
  <c r="F56" i="1"/>
  <c r="L58" i="1"/>
  <c r="G58" i="1"/>
  <c r="F45" i="1"/>
  <c r="F44" i="1"/>
  <c r="L46" i="1"/>
  <c r="J46" i="1"/>
  <c r="I46" i="1"/>
  <c r="H46" i="1"/>
  <c r="G46" i="1"/>
  <c r="I49" i="1"/>
  <c r="H49" i="1"/>
  <c r="G49" i="1"/>
  <c r="J43" i="1"/>
  <c r="F41" i="1"/>
  <c r="F40" i="1"/>
  <c r="F38" i="1"/>
  <c r="F36" i="1"/>
  <c r="F50" i="1"/>
  <c r="F51" i="1"/>
  <c r="K52" i="1"/>
  <c r="G52" i="1"/>
  <c r="F32" i="1"/>
  <c r="F33" i="1"/>
  <c r="L34" i="1"/>
  <c r="H34" i="1"/>
  <c r="G34" i="1"/>
  <c r="F30" i="1"/>
  <c r="F29" i="1"/>
  <c r="L31" i="1"/>
  <c r="K31" i="1"/>
  <c r="J31" i="1"/>
  <c r="I31" i="1"/>
  <c r="H31" i="1"/>
  <c r="G31" i="1"/>
  <c r="F27" i="1"/>
  <c r="F24" i="1"/>
  <c r="F23" i="1"/>
  <c r="G13" i="1"/>
  <c r="L25" i="1"/>
  <c r="K25" i="1"/>
  <c r="J25" i="1"/>
  <c r="I25" i="1"/>
  <c r="H25" i="1"/>
  <c r="G25" i="1"/>
  <c r="F12" i="1"/>
  <c r="F11" i="1"/>
  <c r="L13" i="1"/>
  <c r="K13" i="1"/>
  <c r="J13" i="1"/>
  <c r="I13" i="1"/>
  <c r="H13" i="1"/>
  <c r="F34" i="1" l="1"/>
  <c r="F52" i="1"/>
  <c r="F76" i="1"/>
  <c r="F79" i="1"/>
  <c r="F82" i="1"/>
  <c r="F58" i="1"/>
  <c r="F25" i="1"/>
  <c r="F70" i="1"/>
  <c r="F49" i="1"/>
  <c r="F13" i="1"/>
  <c r="F31" i="1"/>
  <c r="F46" i="1"/>
  <c r="F22" i="1"/>
  <c r="F21" i="1"/>
  <c r="F17" i="1"/>
  <c r="F18" i="1"/>
  <c r="G19" i="1"/>
  <c r="L19" i="1"/>
  <c r="K19" i="1"/>
  <c r="J19" i="1"/>
  <c r="H19" i="1"/>
  <c r="F8" i="1"/>
  <c r="F10" i="1" s="1"/>
  <c r="O10" i="1"/>
  <c r="N10" i="1"/>
  <c r="K10" i="1"/>
  <c r="J7" i="1"/>
  <c r="M7" i="1"/>
  <c r="L7" i="1"/>
  <c r="K7" i="1"/>
  <c r="G7" i="1"/>
  <c r="F19" i="1" l="1"/>
</calcChain>
</file>

<file path=xl/sharedStrings.xml><?xml version="1.0" encoding="utf-8"?>
<sst xmlns="http://schemas.openxmlformats.org/spreadsheetml/2006/main" count="1434" uniqueCount="578">
  <si>
    <t>番组名</t>
    <phoneticPr fontId="10" type="noConversion"/>
  </si>
  <si>
    <t>版本</t>
    <phoneticPr fontId="10" type="noConversion"/>
  </si>
  <si>
    <t>合计卷均</t>
    <phoneticPr fontId="10" type="noConversion"/>
  </si>
  <si>
    <t>平均</t>
    <phoneticPr fontId="10" type="noConversion"/>
  </si>
  <si>
    <t>第一卷</t>
    <phoneticPr fontId="10" type="noConversion"/>
  </si>
  <si>
    <t>第二卷</t>
    <phoneticPr fontId="10" type="noConversion"/>
  </si>
  <si>
    <t>第三卷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</si>
  <si>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</si>
  <si>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</si>
  <si>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</si>
  <si>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</si>
  <si>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</si>
  <si>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第九卷</t>
    <phoneticPr fontId="10" type="noConversion"/>
  </si>
  <si>
    <t>轻音少女 第一季</t>
    <phoneticPr fontId="10" type="noConversion"/>
  </si>
  <si>
    <t>轻音少女 第二季</t>
    <phoneticPr fontId="10" type="noConversion"/>
  </si>
  <si>
    <t>请问您今天要来点兔子吗？ 第一季</t>
    <phoneticPr fontId="10" type="noConversion"/>
  </si>
  <si>
    <t>BD</t>
    <phoneticPr fontId="10" type="noConversion"/>
  </si>
  <si>
    <t>DVD</t>
    <phoneticPr fontId="10" type="noConversion"/>
  </si>
  <si>
    <t>X</t>
    <phoneticPr fontId="10" type="noConversion"/>
  </si>
  <si>
    <t xml:space="preserve"> </t>
    <phoneticPr fontId="10" type="noConversion"/>
  </si>
  <si>
    <t>向阳素描   第二季</t>
    <phoneticPr fontId="10" type="noConversion"/>
  </si>
  <si>
    <t>请问您今天要来点兔子吗？ 第二季</t>
    <phoneticPr fontId="10" type="noConversion"/>
  </si>
  <si>
    <t>向阳素描   第三季</t>
    <phoneticPr fontId="10" type="noConversion"/>
  </si>
  <si>
    <t>向阳素描   第一季</t>
    <phoneticPr fontId="10" type="noConversion"/>
  </si>
  <si>
    <t>黄金拼图   第一季</t>
    <phoneticPr fontId="10" type="noConversion"/>
  </si>
  <si>
    <t>BD</t>
    <phoneticPr fontId="10" type="noConversion"/>
  </si>
  <si>
    <t>DVD</t>
    <phoneticPr fontId="10" type="noConversion"/>
  </si>
  <si>
    <t>GA艺术科美术设计班</t>
    <phoneticPr fontId="10" type="noConversion"/>
  </si>
  <si>
    <t>向阳素描   第四季</t>
    <phoneticPr fontId="10" type="noConversion"/>
  </si>
  <si>
    <t>YUYU式</t>
    <phoneticPr fontId="10" type="noConversion"/>
  </si>
  <si>
    <t>爱杀宝贝</t>
    <phoneticPr fontId="10" type="noConversion"/>
  </si>
  <si>
    <t>A频道</t>
    <phoneticPr fontId="10" type="noConversion"/>
  </si>
  <si>
    <r>
      <t xml:space="preserve">黄金拼图   </t>
    </r>
    <r>
      <rPr>
        <sz val="11"/>
        <color theme="1"/>
        <rFont val="宋体"/>
        <family val="2"/>
        <scheme val="minor"/>
      </rPr>
      <t>第二季</t>
    </r>
    <phoneticPr fontId="10" type="noConversion"/>
  </si>
  <si>
    <t>花舞少女</t>
    <phoneticPr fontId="10" type="noConversion"/>
  </si>
  <si>
    <t>恋爱研究所</t>
    <phoneticPr fontId="10" type="noConversion"/>
  </si>
  <si>
    <t>食梦者玛利</t>
    <phoneticPr fontId="10" type="noConversion"/>
  </si>
  <si>
    <t>樱TRICK</t>
    <phoneticPr fontId="10" type="noConversion"/>
  </si>
  <si>
    <t>一起一起这里那里</t>
    <phoneticPr fontId="10" type="noConversion"/>
  </si>
  <si>
    <t>三者三叶</t>
    <phoneticPr fontId="10" type="noConversion"/>
  </si>
  <si>
    <t>城下町的蒲公英</t>
    <phoneticPr fontId="10" type="noConversion"/>
  </si>
  <si>
    <t>若叶女孩</t>
    <phoneticPr fontId="10" type="noConversion"/>
  </si>
  <si>
    <t>幸腹涂鸦</t>
    <phoneticPr fontId="10" type="noConversion"/>
  </si>
  <si>
    <t>加奈日记</t>
    <phoneticPr fontId="10" type="noConversion"/>
  </si>
  <si>
    <t>灵感！</t>
    <phoneticPr fontId="10" type="noConversion"/>
  </si>
  <si>
    <t>同人WORK</t>
    <phoneticPr fontId="10" type="noConversion"/>
  </si>
  <si>
    <t>房东妹子青春期</t>
    <phoneticPr fontId="10" type="noConversion"/>
  </si>
  <si>
    <t>蟑螂娘</t>
    <phoneticPr fontId="10" type="noConversion"/>
  </si>
  <si>
    <t>未发售</t>
    <phoneticPr fontId="10" type="noConversion"/>
  </si>
  <si>
    <t xml:space="preserve"> </t>
    <phoneticPr fontId="10" type="noConversion"/>
  </si>
  <si>
    <t>X</t>
    <phoneticPr fontId="10" type="noConversion"/>
  </si>
  <si>
    <t>合计</t>
    <phoneticPr fontId="10" type="noConversion"/>
  </si>
  <si>
    <t>初动195位</t>
    <phoneticPr fontId="10" type="noConversion"/>
  </si>
  <si>
    <t>初动254位</t>
  </si>
  <si>
    <t>300位圈外</t>
    <phoneticPr fontId="10" type="noConversion"/>
  </si>
  <si>
    <t>小森同学拒绝不了！</t>
    <phoneticPr fontId="10" type="noConversion"/>
  </si>
  <si>
    <t>未出数据</t>
    <phoneticPr fontId="10" type="noConversion"/>
  </si>
  <si>
    <t>2015.10</t>
    <phoneticPr fontId="10" type="noConversion"/>
  </si>
  <si>
    <t>2007.1</t>
    <phoneticPr fontId="10" type="noConversion"/>
  </si>
  <si>
    <t>2008.7</t>
    <phoneticPr fontId="10" type="noConversion"/>
  </si>
  <si>
    <t>2010.1</t>
    <phoneticPr fontId="10" type="noConversion"/>
  </si>
  <si>
    <t>2012.10</t>
    <phoneticPr fontId="10" type="noConversion"/>
  </si>
  <si>
    <t>2011.4</t>
    <phoneticPr fontId="10" type="noConversion"/>
  </si>
  <si>
    <t>2013.7</t>
    <phoneticPr fontId="10" type="noConversion"/>
  </si>
  <si>
    <t>2015.4</t>
    <phoneticPr fontId="10" type="noConversion"/>
  </si>
  <si>
    <t>2009.7</t>
    <phoneticPr fontId="10" type="noConversion"/>
  </si>
  <si>
    <t>2013.4</t>
    <phoneticPr fontId="10" type="noConversion"/>
  </si>
  <si>
    <t>2012.1</t>
    <phoneticPr fontId="10" type="noConversion"/>
  </si>
  <si>
    <t>2016.7</t>
    <phoneticPr fontId="10" type="noConversion"/>
  </si>
  <si>
    <t>2014.7</t>
    <phoneticPr fontId="10" type="noConversion"/>
  </si>
  <si>
    <t>2011.1</t>
    <phoneticPr fontId="10" type="noConversion"/>
  </si>
  <si>
    <t>2012.4</t>
    <phoneticPr fontId="10" type="noConversion"/>
  </si>
  <si>
    <t>2016.4</t>
    <phoneticPr fontId="10" type="noConversion"/>
  </si>
  <si>
    <t>学园孤岛</t>
    <phoneticPr fontId="10" type="noConversion"/>
  </si>
  <si>
    <t>2015.7</t>
    <phoneticPr fontId="10" type="noConversion"/>
  </si>
  <si>
    <t>2015.1</t>
    <phoneticPr fontId="10" type="noConversion"/>
  </si>
  <si>
    <t>2016.10</t>
    <phoneticPr fontId="10" type="noConversion"/>
  </si>
  <si>
    <t>2007.7</t>
    <phoneticPr fontId="10" type="noConversion"/>
  </si>
  <si>
    <t>2012.9</t>
    <phoneticPr fontId="10" type="noConversion"/>
  </si>
  <si>
    <t>初动120位</t>
    <phoneticPr fontId="10" type="noConversion"/>
  </si>
  <si>
    <t>播出时间</t>
    <phoneticPr fontId="10" type="noConversion"/>
  </si>
  <si>
    <t>Manga Time Kirara</t>
  </si>
  <si>
    <t>Manga Time Kirara MAX</t>
  </si>
  <si>
    <t>Manga Time Kirara Forward</t>
  </si>
  <si>
    <t>Manga Time Kirara Carat</t>
  </si>
  <si>
    <t>杂志</t>
    <phoneticPr fontId="10" type="noConversion"/>
  </si>
  <si>
    <t>动画化数量</t>
    <phoneticPr fontId="10" type="noConversion"/>
  </si>
  <si>
    <t>食梦者玛丽</t>
    <phoneticPr fontId="21" type="noConversion"/>
  </si>
  <si>
    <t>年份</t>
  </si>
  <si>
    <t>11</t>
    <phoneticPr fontId="21" type="noConversion"/>
  </si>
  <si>
    <t>12</t>
    <phoneticPr fontId="21" type="noConversion"/>
  </si>
  <si>
    <t>13</t>
    <phoneticPr fontId="21" type="noConversion"/>
  </si>
  <si>
    <t>年份</t>
    <phoneticPr fontId="21" type="noConversion"/>
  </si>
  <si>
    <t>动画数量</t>
    <phoneticPr fontId="21" type="noConversion"/>
  </si>
  <si>
    <t>卷数</t>
  </si>
  <si>
    <t>杂志</t>
    <phoneticPr fontId="10" type="noConversion"/>
  </si>
  <si>
    <t>Manga Time Kirara Miracle</t>
    <phoneticPr fontId="10" type="noConversion"/>
  </si>
  <si>
    <t>动画化数量</t>
    <phoneticPr fontId="10" type="noConversion"/>
  </si>
  <si>
    <t>Manga Time Kirara Miracle</t>
  </si>
  <si>
    <t xml:space="preserve"> </t>
    <phoneticPr fontId="10" type="noConversion"/>
  </si>
  <si>
    <t xml:space="preserve"> 2</t>
    <phoneticPr fontId="10" type="noConversion"/>
  </si>
  <si>
    <t xml:space="preserve"> 3</t>
    <phoneticPr fontId="10" type="noConversion"/>
  </si>
  <si>
    <t xml:space="preserve"> 4</t>
    <phoneticPr fontId="10" type="noConversion"/>
  </si>
  <si>
    <t xml:space="preserve"> 5</t>
    <phoneticPr fontId="10" type="noConversion"/>
  </si>
  <si>
    <t>数量</t>
    <phoneticPr fontId="21" type="noConversion"/>
  </si>
  <si>
    <t>KR系</t>
    <phoneticPr fontId="10" type="noConversion"/>
  </si>
  <si>
    <t>非KR系</t>
    <phoneticPr fontId="10" type="noConversion"/>
  </si>
  <si>
    <t>300位圈外</t>
    <phoneticPr fontId="10" type="noConversion"/>
  </si>
  <si>
    <t>2015年</t>
    <phoneticPr fontId="10" type="noConversion"/>
  </si>
  <si>
    <t>2016年</t>
    <phoneticPr fontId="10" type="noConversion"/>
  </si>
  <si>
    <t>2017年</t>
    <phoneticPr fontId="10" type="noConversion"/>
  </si>
  <si>
    <t>2014年</t>
    <phoneticPr fontId="10" type="noConversion"/>
  </si>
  <si>
    <t>2013年</t>
    <phoneticPr fontId="10" type="noConversion"/>
  </si>
  <si>
    <t>2012年</t>
    <phoneticPr fontId="10" type="noConversion"/>
  </si>
  <si>
    <t>2011年</t>
    <phoneticPr fontId="10" type="noConversion"/>
  </si>
  <si>
    <t>2010年</t>
    <phoneticPr fontId="10" type="noConversion"/>
  </si>
  <si>
    <t>2009年</t>
    <phoneticPr fontId="10" type="noConversion"/>
  </si>
  <si>
    <t>2008年</t>
    <phoneticPr fontId="10" type="noConversion"/>
  </si>
  <si>
    <t>2007年</t>
    <phoneticPr fontId="10" type="noConversion"/>
  </si>
  <si>
    <t>芳文社动画化历程</t>
    <phoneticPr fontId="10" type="noConversion"/>
  </si>
  <si>
    <t>2017.1</t>
    <phoneticPr fontId="10" type="noConversion"/>
  </si>
  <si>
    <t>Urara迷路帖</t>
    <phoneticPr fontId="10" type="noConversion"/>
  </si>
  <si>
    <t xml:space="preserve"> </t>
    <phoneticPr fontId="10" type="noConversion"/>
  </si>
  <si>
    <t>BOX</t>
    <phoneticPr fontId="10" type="noConversion"/>
  </si>
  <si>
    <t>初动207位</t>
    <phoneticPr fontId="10" type="noConversion"/>
  </si>
  <si>
    <t>300位圈外</t>
    <phoneticPr fontId="10" type="noConversion"/>
  </si>
  <si>
    <t>631</t>
    <phoneticPr fontId="10" type="noConversion"/>
  </si>
  <si>
    <t>二期动画播出后</t>
    <phoneticPr fontId="10" type="noConversion"/>
  </si>
  <si>
    <t>一期动画播出前</t>
    <phoneticPr fontId="10" type="noConversion"/>
  </si>
  <si>
    <t>一期动画播出后</t>
    <phoneticPr fontId="10" type="noConversion"/>
  </si>
  <si>
    <t>第一卷</t>
    <phoneticPr fontId="10" type="noConversion"/>
  </si>
  <si>
    <t>第二卷</t>
    <phoneticPr fontId="10" type="noConversion"/>
  </si>
  <si>
    <t xml:space="preserve">第三卷 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</si>
  <si>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</si>
  <si>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</si>
  <si>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</si>
  <si>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</si>
  <si>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</si>
  <si>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初动220位</t>
    <phoneticPr fontId="10" type="noConversion"/>
  </si>
  <si>
    <t>2017.7</t>
    <phoneticPr fontId="10" type="noConversion"/>
  </si>
  <si>
    <t>调教咖啡厅</t>
    <phoneticPr fontId="10" type="noConversion"/>
  </si>
  <si>
    <t>2017.10</t>
    <phoneticPr fontId="10" type="noConversion"/>
  </si>
  <si>
    <t>摇曳露营△</t>
    <phoneticPr fontId="10" type="noConversion"/>
  </si>
  <si>
    <t>未定</t>
    <phoneticPr fontId="10" type="noConversion"/>
  </si>
  <si>
    <t>300位圈外</t>
    <phoneticPr fontId="10" type="noConversion"/>
  </si>
  <si>
    <t>2018.1</t>
    <phoneticPr fontId="10" type="noConversion"/>
  </si>
  <si>
    <t>Comic Girls</t>
    <phoneticPr fontId="10" type="noConversion"/>
  </si>
  <si>
    <t>初动268位</t>
    <phoneticPr fontId="10" type="noConversion"/>
  </si>
  <si>
    <t>NEW GAME!  第二季</t>
    <phoneticPr fontId="10" type="noConversion"/>
  </si>
  <si>
    <t>遥的接球</t>
    <phoneticPr fontId="10" type="noConversion"/>
  </si>
  <si>
    <t>2018年</t>
    <phoneticPr fontId="10" type="noConversion"/>
  </si>
  <si>
    <t>初动284位</t>
    <phoneticPr fontId="10" type="noConversion"/>
  </si>
  <si>
    <t>2018.1</t>
    <phoneticPr fontId="10" type="noConversion"/>
  </si>
  <si>
    <t>初动147位</t>
    <phoneticPr fontId="10" type="noConversion"/>
  </si>
  <si>
    <t>初动153位</t>
    <phoneticPr fontId="10" type="noConversion"/>
  </si>
  <si>
    <t>初动265位</t>
    <phoneticPr fontId="10" type="noConversion"/>
  </si>
  <si>
    <t>初动257位</t>
    <phoneticPr fontId="10" type="noConversion"/>
  </si>
  <si>
    <t>初动142位</t>
    <phoneticPr fontId="10" type="noConversion"/>
  </si>
  <si>
    <t>初动264位</t>
    <phoneticPr fontId="10" type="noConversion"/>
  </si>
  <si>
    <r>
      <t>ANNE HAPPY</t>
    </r>
    <r>
      <rPr>
        <sz val="11"/>
        <color theme="1"/>
        <rFont val="宋体"/>
        <family val="3"/>
        <charset val="128"/>
        <scheme val="minor"/>
      </rPr>
      <t>♪</t>
    </r>
    <phoneticPr fontId="10" type="noConversion"/>
  </si>
  <si>
    <t>Slow Start</t>
    <phoneticPr fontId="10" type="noConversion"/>
  </si>
  <si>
    <t>斯特拉的魔法</t>
    <phoneticPr fontId="10" type="noConversion"/>
  </si>
  <si>
    <t>2018年</t>
    <phoneticPr fontId="10" type="noConversion"/>
  </si>
  <si>
    <t>300位圈外</t>
    <phoneticPr fontId="10" type="noConversion"/>
  </si>
  <si>
    <t>ゆゆ式</t>
  </si>
  <si>
    <t>恋爱研究所</t>
  </si>
  <si>
    <t>悠悠式</t>
    <phoneticPr fontId="10" type="noConversion"/>
  </si>
  <si>
    <t>漫画原名</t>
    <phoneticPr fontId="10" type="noConversion"/>
  </si>
  <si>
    <t>明日はアイドルれいかちゃん</t>
  </si>
  <si>
    <t>明日はアイドルれいかちゃん</t>
    <phoneticPr fontId="10" type="noConversion"/>
  </si>
  <si>
    <t>ステラのまほう</t>
  </si>
  <si>
    <t>NEW GAME！</t>
  </si>
  <si>
    <t>リメインズ・JC</t>
  </si>
  <si>
    <t>アンネッタの散歩道</t>
  </si>
  <si>
    <t>がっこうぐらし！</t>
  </si>
  <si>
    <t>やさしい新説死霊術</t>
  </si>
  <si>
    <t>しゅばりえーる</t>
  </si>
  <si>
    <t>ハートオブｔｈｅガール</t>
  </si>
  <si>
    <t>ヴぁるばいと!</t>
  </si>
  <si>
    <t>50 865</t>
  </si>
  <si>
    <t>ＧＡ－芸術科アートデザインクラス－</t>
  </si>
  <si>
    <t>彼氏ってどこに行ったら買えますの！？</t>
  </si>
  <si>
    <t>ブレンド・Ｓ</t>
  </si>
  <si>
    <t>鬼が出るか蛇が出るか</t>
  </si>
  <si>
    <t>怪獣の飼育委員</t>
  </si>
  <si>
    <t>夢喰いメリー</t>
  </si>
  <si>
    <t>ビビッド・モンスターズ・クロニクル</t>
  </si>
  <si>
    <t>音無さんは破壊神！</t>
  </si>
  <si>
    <t>異なる次元の管理人さん</t>
  </si>
  <si>
    <t>累平</t>
    <phoneticPr fontId="10" type="noConversion"/>
  </si>
  <si>
    <t>すてマ！</t>
  </si>
  <si>
    <t>三者三葉</t>
  </si>
  <si>
    <t>Aチャンネル</t>
  </si>
  <si>
    <t>35 507</t>
  </si>
  <si>
    <t>ハナイロ</t>
  </si>
  <si>
    <t>おにまん</t>
  </si>
  <si>
    <t>双角カンケイ。</t>
  </si>
  <si>
    <t>はるかなレシーブ</t>
  </si>
  <si>
    <t>となりの柏木さん</t>
  </si>
  <si>
    <t>三者三葉公式ファンブック”元気いっぱい！お腹いっぱい！”</t>
  </si>
  <si>
    <t>おちこぼれフルーツタルト</t>
  </si>
  <si>
    <t>となりで。</t>
  </si>
  <si>
    <t>三者三葉アンソロジーコミック</t>
  </si>
  <si>
    <t>こみっくがーるず</t>
  </si>
  <si>
    <t>そよ風テイクオフ</t>
  </si>
  <si>
    <t>ばーどすとらいく！</t>
  </si>
  <si>
    <t>バミれ、みどりちゃん！</t>
  </si>
  <si>
    <t>ルイは友を呼ぶ</t>
  </si>
  <si>
    <t>あんハピ♪</t>
  </si>
  <si>
    <t>ふるスクらっち！</t>
  </si>
  <si>
    <t>ミソニノミコト</t>
  </si>
  <si>
    <t>きらきら☆スタディー～絶対合格宣言～</t>
  </si>
  <si>
    <t>うらら迷路帖</t>
  </si>
  <si>
    <t>みたきはら幼稚園まほう組</t>
  </si>
  <si>
    <t>アイドル声優☆上村とまり１７歳</t>
  </si>
  <si>
    <t>箱入りドロップス</t>
  </si>
  <si>
    <t>ふたりでひとりぐらし、</t>
  </si>
  <si>
    <t>キルミーベイベー</t>
  </si>
  <si>
    <t>かなめけ</t>
  </si>
  <si>
    <t>魔法少女まどか☆マギカ[魔獣編]</t>
  </si>
  <si>
    <t>ほおばれ！草食女子</t>
  </si>
  <si>
    <t>ALDNOAH. ZERO 2nd Season</t>
  </si>
  <si>
    <t>サクランボッチ</t>
  </si>
  <si>
    <t>ペンにまします神サマの</t>
  </si>
  <si>
    <t>平成生まれ３</t>
  </si>
  <si>
    <t>チェリーブロッサム！</t>
  </si>
  <si>
    <t>ごきチャ</t>
  </si>
  <si>
    <t>〆切ごはん</t>
  </si>
  <si>
    <t>ランキンガール</t>
  </si>
  <si>
    <t>はんどすたんど！</t>
  </si>
  <si>
    <t>ようこそ幻界集落へ！</t>
  </si>
  <si>
    <t>ゆるキャン△</t>
  </si>
  <si>
    <t>みゅ～こん！</t>
  </si>
  <si>
    <t>軍師姫</t>
  </si>
  <si>
    <t>ご注文はうさぎですか？</t>
  </si>
  <si>
    <t>スロウスタート</t>
  </si>
  <si>
    <t>ぱぺっとコール！</t>
  </si>
  <si>
    <t>ふわっとまどか</t>
  </si>
  <si>
    <t>はるみねーしょん</t>
  </si>
  <si>
    <t>ハナヤマタ</t>
  </si>
  <si>
    <t>メイデンス・オーダー</t>
  </si>
  <si>
    <t>リトル・リトル・アリス</t>
  </si>
  <si>
    <t>カスタムメイド！</t>
  </si>
  <si>
    <t>ぱわーおぶすまいる。</t>
  </si>
  <si>
    <t>裏庭には…！</t>
  </si>
  <si>
    <t>幸腹グラフィティ</t>
  </si>
  <si>
    <t>あじさい＊プラネット</t>
  </si>
  <si>
    <t>きらりブックス迷走中！</t>
  </si>
  <si>
    <t>34 787</t>
  </si>
  <si>
    <t>きんいろモザイク</t>
  </si>
  <si>
    <t>そこテストにでます！</t>
  </si>
  <si>
    <t>桜Trick</t>
  </si>
  <si>
    <t>へんてこバスと飴玉くるり</t>
  </si>
  <si>
    <t>まちカドまぞく</t>
  </si>
  <si>
    <t>担当編集ボツ子さん</t>
  </si>
  <si>
    <t>ひなまるすまいる</t>
  </si>
  <si>
    <t>しましまライオン</t>
  </si>
  <si>
    <t>すくりぞ！</t>
  </si>
  <si>
    <t>廃校ドールズ</t>
  </si>
  <si>
    <t>なでしこドレミソラ</t>
  </si>
  <si>
    <t>ひだまりスケッチ</t>
  </si>
  <si>
    <t>オリーブ！Ｂｅｌｉｅｖｅ，“Ｏｌｉｖｅ”？</t>
  </si>
  <si>
    <t>こはる日和。</t>
  </si>
  <si>
    <t>ラストピア</t>
  </si>
  <si>
    <t>魔法少女のカレイなる余生</t>
  </si>
  <si>
    <t>ウィーンで歌ってみて</t>
  </si>
  <si>
    <t>球詠</t>
  </si>
  <si>
    <t>疾風ういんどみる！</t>
  </si>
  <si>
    <t>ジューンフレンド</t>
  </si>
  <si>
    <t>ぽむ☆マギ</t>
  </si>
  <si>
    <t>まどか☆えんがわ</t>
  </si>
  <si>
    <t>神様とクインテット</t>
  </si>
  <si>
    <t>[新約]魔法少女おりこ☆マギカ sadness prayer</t>
  </si>
  <si>
    <t>学园孤岛</t>
    <phoneticPr fontId="10" type="noConversion"/>
  </si>
  <si>
    <t>NEW GAME!</t>
    <phoneticPr fontId="10" type="noConversion"/>
  </si>
  <si>
    <t>斯特拉的魔法</t>
    <phoneticPr fontId="10" type="noConversion"/>
  </si>
  <si>
    <t>向阳素描</t>
    <phoneticPr fontId="10" type="noConversion"/>
  </si>
  <si>
    <t> GA艺术科美术设计班</t>
    <phoneticPr fontId="10" type="noConversion"/>
  </si>
  <si>
    <t>A频道</t>
    <phoneticPr fontId="10" type="noConversion"/>
  </si>
  <si>
    <t>黄金拼图</t>
    <phoneticPr fontId="10" type="noConversion"/>
  </si>
  <si>
    <t>幸腹涂鸦</t>
    <phoneticPr fontId="10" type="noConversion"/>
  </si>
  <si>
    <t>魔法少女小圆 [魔兽篇]</t>
  </si>
  <si>
    <t>食梦者玛利</t>
    <phoneticPr fontId="10" type="noConversion"/>
  </si>
  <si>
    <t>邻桌的柏木同学</t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</si>
  <si>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</si>
  <si>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</si>
  <si>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</si>
  <si>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がっこうぐらし！アンソロジーコミック　極　</t>
    <phoneticPr fontId="10" type="noConversion"/>
  </si>
  <si>
    <t>调教咖啡厅</t>
  </si>
  <si>
    <t>鬼怪情缘</t>
  </si>
  <si>
    <t>深闺drops</t>
  </si>
  <si>
    <t>三者三叶</t>
    <phoneticPr fontId="10" type="noConversion"/>
  </si>
  <si>
    <t>吊车尾水果派</t>
  </si>
  <si>
    <t>樱桃花开了</t>
  </si>
  <si>
    <t> Power of Smile</t>
  </si>
  <si>
    <t>樱Trick</t>
    <phoneticPr fontId="10" type="noConversion"/>
  </si>
  <si>
    <t>异次元的管理员</t>
  </si>
  <si>
    <t>吃吃吃！草食女子</t>
  </si>
  <si>
    <t>两个人单身生活</t>
  </si>
  <si>
    <t>双角关系</t>
    <phoneticPr fontId="10" type="noConversion"/>
  </si>
  <si>
    <t>ゆるキャン△</t>
    <phoneticPr fontId="10" type="noConversion"/>
  </si>
  <si>
    <t>摇曳露营△</t>
    <phoneticPr fontId="10" type="noConversion"/>
  </si>
  <si>
    <t>球咏</t>
  </si>
  <si>
    <t>蟑螂娘</t>
  </si>
  <si>
    <t> [新约]魔法少女织莉子~sadnessprayer</t>
  </si>
  <si>
    <t>slow start</t>
  </si>
  <si>
    <t>Urara迷路帖</t>
    <phoneticPr fontId="10" type="noConversion"/>
  </si>
  <si>
    <t>遥的接球</t>
  </si>
  <si>
    <t>怪兽饲养委员</t>
  </si>
  <si>
    <t>魔法少女小焰☆田村〜平行世界不一定总是平行的。〜</t>
  </si>
  <si>
    <t>魔法少女的华丽余生</t>
  </si>
  <si>
    <t>Comic Girls</t>
    <phoneticPr fontId="10" type="noConversion"/>
  </si>
  <si>
    <t>ALDNOAH.ZERO</t>
  </si>
  <si>
    <r>
      <t>ブレンド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Ｓ</t>
    </r>
  </si>
  <si>
    <r>
      <t>Anne Happy</t>
    </r>
    <r>
      <rPr>
        <sz val="11"/>
        <color theme="1"/>
        <rFont val="宋体"/>
        <family val="2"/>
        <scheme val="minor"/>
      </rPr>
      <t>♪</t>
    </r>
  </si>
  <si>
    <r>
      <t>あんハピ</t>
    </r>
    <r>
      <rPr>
        <sz val="11"/>
        <color theme="1"/>
        <rFont val="宋体"/>
        <family val="2"/>
        <scheme val="minor"/>
      </rPr>
      <t>♪</t>
    </r>
  </si>
  <si>
    <r>
      <t>メイデンス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オーダー</t>
    </r>
  </si>
  <si>
    <r>
      <t>Swap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Swap</t>
    </r>
  </si>
  <si>
    <r>
      <t>すわっぷ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すわっぷ</t>
    </r>
  </si>
  <si>
    <r>
      <t>ビビッド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モンスターズ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クロニクル</t>
    </r>
  </si>
  <si>
    <r>
      <t>スクール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アーキテクト</t>
    </r>
  </si>
  <si>
    <r>
      <t>カラフル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マキアート！－魔法少女は戦わない。－</t>
    </r>
  </si>
  <si>
    <t>魔法少女ほむら☆たむら ～平行世界がいつも平行であるとは限らないのだ。～</t>
    <phoneticPr fontId="10" type="noConversion"/>
  </si>
  <si>
    <t>Custom Maid!</t>
  </si>
  <si>
    <t>Shiny☆Study— ~绝对合格宣言~</t>
  </si>
  <si>
    <t>狐魅家族日记簿</t>
  </si>
  <si>
    <t>幻界集落！</t>
  </si>
  <si>
    <t>Ranking Girl</t>
  </si>
  <si>
    <t>魔法少女贞德</t>
    <phoneticPr fontId="10" type="noConversion"/>
  </si>
  <si>
    <t>ワンダフルデイズ新装版</t>
    <phoneticPr fontId="10" type="noConversion"/>
  </si>
  <si>
    <t>请问您今天要来点兔子吗？</t>
    <phoneticPr fontId="10" type="noConversion"/>
  </si>
  <si>
    <t>魔法少女たると☆マギカ The Legend of “Jeanne d' Arc"</t>
  </si>
  <si>
    <t>2016年芳文社KR系漫画销量累平排行</t>
    <phoneticPr fontId="10" type="noConversion"/>
  </si>
  <si>
    <t>学园孤岛官方同人</t>
    <phoneticPr fontId="10" type="noConversion"/>
  </si>
  <si>
    <t>译名</t>
    <phoneticPr fontId="10" type="noConversion"/>
  </si>
  <si>
    <t>NEW GAME!  第一季</t>
    <phoneticPr fontId="10" type="noConversion"/>
  </si>
  <si>
    <t>12.27发售</t>
    <phoneticPr fontId="10" type="noConversion"/>
  </si>
  <si>
    <t>2013年7月</t>
    <phoneticPr fontId="10" type="noConversion"/>
  </si>
  <si>
    <t>2014年1月</t>
    <phoneticPr fontId="10" type="noConversion"/>
  </si>
  <si>
    <t>2014年4月</t>
    <phoneticPr fontId="10" type="noConversion"/>
  </si>
  <si>
    <t>2007年1月</t>
    <phoneticPr fontId="10" type="noConversion"/>
  </si>
  <si>
    <t>2007年7月</t>
    <phoneticPr fontId="10" type="noConversion"/>
  </si>
  <si>
    <t>2008年7月</t>
    <phoneticPr fontId="10" type="noConversion"/>
  </si>
  <si>
    <t>2009年7月</t>
    <phoneticPr fontId="10" type="noConversion"/>
  </si>
  <si>
    <t>2010年1月</t>
    <phoneticPr fontId="10" type="noConversion"/>
  </si>
  <si>
    <t>2011年1月</t>
    <phoneticPr fontId="10" type="noConversion"/>
  </si>
  <si>
    <t>2011年4月</t>
    <phoneticPr fontId="10" type="noConversion"/>
  </si>
  <si>
    <t>2012年1月</t>
    <phoneticPr fontId="10" type="noConversion"/>
  </si>
  <si>
    <t>2012年10月</t>
    <phoneticPr fontId="10" type="noConversion"/>
  </si>
  <si>
    <t>2012年4月</t>
    <phoneticPr fontId="10" type="noConversion"/>
  </si>
  <si>
    <t>2012年9月</t>
    <phoneticPr fontId="10" type="noConversion"/>
  </si>
  <si>
    <t>2013年4月</t>
    <phoneticPr fontId="10" type="noConversion"/>
  </si>
  <si>
    <t>2014年7月</t>
    <phoneticPr fontId="10" type="noConversion"/>
  </si>
  <si>
    <t>2015年1月</t>
    <phoneticPr fontId="10" type="noConversion"/>
  </si>
  <si>
    <t>2015年10月</t>
    <phoneticPr fontId="10" type="noConversion"/>
  </si>
  <si>
    <t>2015年4月</t>
    <phoneticPr fontId="10" type="noConversion"/>
  </si>
  <si>
    <t>2015年7月</t>
    <phoneticPr fontId="10" type="noConversion"/>
  </si>
  <si>
    <t>2016年1月</t>
    <phoneticPr fontId="10" type="noConversion"/>
  </si>
  <si>
    <t>2016年10月</t>
    <phoneticPr fontId="10" type="noConversion"/>
  </si>
  <si>
    <t>2016年4月</t>
    <phoneticPr fontId="10" type="noConversion"/>
  </si>
  <si>
    <t>2016年7月</t>
    <phoneticPr fontId="10" type="noConversion"/>
  </si>
  <si>
    <t>2017年1月</t>
    <phoneticPr fontId="10" type="noConversion"/>
  </si>
  <si>
    <t>2017年10月</t>
    <phoneticPr fontId="10" type="noConversion"/>
  </si>
  <si>
    <t>2017年7月</t>
    <phoneticPr fontId="10" type="noConversion"/>
  </si>
  <si>
    <t>2018年1月</t>
    <phoneticPr fontId="10" type="noConversion"/>
  </si>
  <si>
    <t>播出时间</t>
    <phoneticPr fontId="10" type="noConversion"/>
  </si>
  <si>
    <t>2018.4</t>
    <phoneticPr fontId="10" type="noConversion"/>
  </si>
  <si>
    <t>Anima Yell!</t>
    <phoneticPr fontId="10" type="noConversion"/>
  </si>
  <si>
    <t>2018.4.25发售</t>
    <phoneticPr fontId="10" type="noConversion"/>
  </si>
  <si>
    <t>累平</t>
    <phoneticPr fontId="10" type="noConversion"/>
  </si>
  <si>
    <t>トモダチヅクリ</t>
  </si>
  <si>
    <t>神様生徒会部！</t>
  </si>
  <si>
    <t>しょーがくせいのあたまのなか</t>
  </si>
  <si>
    <t>あっちこっち</t>
  </si>
  <si>
    <t>いちごの入ったソーダ水</t>
  </si>
  <si>
    <t>ちょっといっぱい！</t>
  </si>
  <si>
    <t>45分間の魔法使い</t>
  </si>
  <si>
    <t>ななかさんの印税生活入門</t>
  </si>
  <si>
    <t>魔王城のお姫様</t>
  </si>
  <si>
    <t>夢見るプリマ・ガール！</t>
  </si>
  <si>
    <t>アニマエール！</t>
  </si>
  <si>
    <t>小学生もゆるくない。</t>
  </si>
  <si>
    <t>いつか私は、君を裏切る</t>
  </si>
  <si>
    <t>黒髪巫女とマリアウィッチ</t>
  </si>
  <si>
    <t>どうして私が美術科に!?</t>
  </si>
  <si>
    <t>暁美ほむらは明日から頑張る！　</t>
  </si>
  <si>
    <t>お願い！ロイヤルニート</t>
  </si>
  <si>
    <t>ゴスロリJK無人島漂流記</t>
  </si>
  <si>
    <t>巴マミの平凡な日常</t>
  </si>
  <si>
    <t>魔法少女部まどか☆マギカ</t>
  </si>
  <si>
    <t>城下町のダンデライオン</t>
  </si>
  <si>
    <t>泣きむしストラテジー</t>
  </si>
  <si>
    <t>TCGirls</t>
  </si>
  <si>
    <t>ななつ神オンリー！　</t>
  </si>
  <si>
    <t>JKすぷらっしゅ！</t>
  </si>
  <si>
    <t>サクラクエスト</t>
  </si>
  <si>
    <t>樱花任务</t>
    <phoneticPr fontId="10" type="noConversion"/>
  </si>
  <si>
    <t>スモーキーゴッドエクスプレス</t>
  </si>
  <si>
    <t>放課後のアルケミスト</t>
  </si>
  <si>
    <t>おいでよ！マギカ堂書店　</t>
  </si>
  <si>
    <t>広がる地図とホウキ星</t>
  </si>
  <si>
    <t>サクラクエスト外伝　織部凛々子の業務日報</t>
  </si>
  <si>
    <t>こじらせBOY meets GIRL！</t>
  </si>
  <si>
    <t>はんどすたんど！　</t>
  </si>
  <si>
    <t>おとめサキュバス</t>
  </si>
  <si>
    <t>のけもの少女同盟</t>
  </si>
  <si>
    <t>ヨツコト</t>
  </si>
  <si>
    <t>ぽんこつヒーローアイリーン</t>
  </si>
  <si>
    <t>まんが家cherry！</t>
  </si>
  <si>
    <t>甘えたい日はそばにいて。</t>
  </si>
  <si>
    <t>にじいろフォトグラフ</t>
  </si>
  <si>
    <t>调教咖啡厅</t>
    <phoneticPr fontId="10" type="noConversion"/>
  </si>
  <si>
    <t>一起一起这里那里</t>
    <phoneticPr fontId="10" type="noConversion"/>
  </si>
  <si>
    <t>Urara迷路帖</t>
    <phoneticPr fontId="10" type="noConversion"/>
  </si>
  <si>
    <t>草莓苏打水</t>
  </si>
  <si>
    <t>双角关系</t>
    <phoneticPr fontId="10" type="noConversion"/>
  </si>
  <si>
    <t>食梦者玛利</t>
  </si>
  <si>
    <t>七香的版税生活入门</t>
    <phoneticPr fontId="10" type="noConversion"/>
  </si>
  <si>
    <t>魔王城的公主</t>
  </si>
  <si>
    <t>棺材、旅人、怪蝙蝠</t>
  </si>
  <si>
    <t>Anima Yell!</t>
  </si>
  <si>
    <t>摇曳露营△</t>
    <phoneticPr fontId="10" type="noConversion"/>
  </si>
  <si>
    <t>学园孤岛</t>
    <phoneticPr fontId="10" type="noConversion"/>
  </si>
  <si>
    <t>NEW GAME！</t>
    <phoneticPr fontId="10" type="noConversion"/>
  </si>
  <si>
    <t>请问您今天要来点兔子吗？</t>
  </si>
  <si>
    <t>巴麻美的平凡日常</t>
  </si>
  <si>
    <t>A频道</t>
    <phoneticPr fontId="10" type="noConversion"/>
  </si>
  <si>
    <t>黄金拼图</t>
    <phoneticPr fontId="10" type="noConversion"/>
  </si>
  <si>
    <t>城下町的蒲公英</t>
    <phoneticPr fontId="10" type="noConversion"/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</si>
  <si>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</si>
  <si>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</si>
  <si>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</si>
  <si>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暖心酒馆！</t>
  </si>
  <si>
    <t>Anne Happy♪ </t>
  </si>
  <si>
    <t>三者三叶</t>
    <phoneticPr fontId="10" type="noConversion"/>
  </si>
  <si>
    <t>我想待在您身边撒娇的日子</t>
  </si>
  <si>
    <t>樱Trick</t>
    <phoneticPr fontId="10" type="noConversion"/>
  </si>
  <si>
    <t>Slow Start</t>
    <phoneticPr fontId="10" type="noConversion"/>
  </si>
  <si>
    <t>Comic Girls</t>
  </si>
  <si>
    <t>街角魔族</t>
  </si>
  <si>
    <t>樱花任务外传</t>
    <phoneticPr fontId="10" type="noConversion"/>
  </si>
  <si>
    <t>斯特拉的魔法</t>
  </si>
  <si>
    <t>虹色相片</t>
  </si>
  <si>
    <t>萌物新生</t>
  </si>
  <si>
    <t>为什么我进了美术科啊！？</t>
  </si>
  <si>
    <t>魔法少女部</t>
  </si>
  <si>
    <t>晓美焰 今日事明日毕</t>
  </si>
  <si>
    <t>SCHOOL RESORT！</t>
  </si>
  <si>
    <t>魔法少女たると☆マギカ The Legend of Jeanne d Arc</t>
  </si>
  <si>
    <t>译名</t>
    <phoneticPr fontId="10" type="noConversion"/>
  </si>
  <si>
    <r>
      <t>はやしたてまつり</t>
    </r>
    <r>
      <rPr>
        <sz val="11"/>
        <color rgb="FF006100"/>
        <rFont val="宋体"/>
        <family val="2"/>
        <scheme val="minor"/>
      </rPr>
      <t>♪</t>
    </r>
  </si>
  <si>
    <t>排名</t>
    <phoneticPr fontId="10" type="noConversion"/>
  </si>
  <si>
    <t>备注</t>
    <phoneticPr fontId="10" type="noConversion"/>
  </si>
  <si>
    <t>棺担ぎのクロ。～懐中旅話～</t>
    <phoneticPr fontId="10" type="noConversion"/>
  </si>
  <si>
    <t>去年无发售</t>
    <phoneticPr fontId="10" type="noConversion"/>
  </si>
  <si>
    <t>去年无发售</t>
    <phoneticPr fontId="10" type="noConversion"/>
  </si>
  <si>
    <t>销量增长前十</t>
    <phoneticPr fontId="10" type="noConversion"/>
  </si>
  <si>
    <t>ラディカル・ホスピタル</t>
  </si>
  <si>
    <t>小森さんは断れない！</t>
  </si>
  <si>
    <t>漫画名</t>
    <phoneticPr fontId="10" type="noConversion"/>
  </si>
  <si>
    <t>ごほうびごはん</t>
  </si>
  <si>
    <t>天国のススメ！</t>
  </si>
  <si>
    <t>信長のシェフ</t>
  </si>
  <si>
    <t>大家さんは思春期！</t>
  </si>
  <si>
    <t>らいか・デイズ</t>
  </si>
  <si>
    <t>レーカン！</t>
  </si>
  <si>
    <t>孔明のヨメ。</t>
  </si>
  <si>
    <t>恋愛ラボ</t>
  </si>
  <si>
    <t>排名</t>
    <phoneticPr fontId="10" type="noConversion"/>
  </si>
  <si>
    <t>译名</t>
    <phoneticPr fontId="10" type="noConversion"/>
  </si>
  <si>
    <t>信长的主厨</t>
  </si>
  <si>
    <t>孔明的新娘。</t>
  </si>
  <si>
    <t>房东妹子青春期</t>
    <phoneticPr fontId="10" type="noConversion"/>
  </si>
  <si>
    <t>小森同学拒绝不了！</t>
  </si>
  <si>
    <t>灵感！</t>
    <phoneticPr fontId="10" type="noConversion"/>
  </si>
  <si>
    <t>累平</t>
    <phoneticPr fontId="10" type="noConversion"/>
  </si>
  <si>
    <t>排名</t>
    <phoneticPr fontId="10" type="noConversion"/>
  </si>
  <si>
    <t>全社排名</t>
    <phoneticPr fontId="10" type="noConversion"/>
  </si>
  <si>
    <t>2017芳文社漫画销量累平前二十</t>
    <phoneticPr fontId="10" type="noConversion"/>
  </si>
  <si>
    <t>2017年芳文社KR系漫画销量累平排行@芳文社吧CYB589</t>
    <phoneticPr fontId="10" type="noConversion"/>
  </si>
  <si>
    <t>2017年芳文社KR系新作销量前十</t>
    <phoneticPr fontId="10" type="noConversion"/>
  </si>
  <si>
    <t>漫画原名</t>
    <phoneticPr fontId="10" type="noConversion"/>
  </si>
  <si>
    <t>漫画原名</t>
    <phoneticPr fontId="10" type="noConversion"/>
  </si>
  <si>
    <t>译名</t>
    <phoneticPr fontId="10" type="noConversion"/>
  </si>
  <si>
    <t>累平</t>
    <phoneticPr fontId="10" type="noConversion"/>
  </si>
  <si>
    <t>2016.1</t>
    <phoneticPr fontId="10" type="noConversion"/>
  </si>
  <si>
    <t>2018.7</t>
    <phoneticPr fontId="10" type="noConversion"/>
  </si>
  <si>
    <t>未上架</t>
    <phoneticPr fontId="10" type="noConversion"/>
  </si>
  <si>
    <t>17年/16年</t>
    <phoneticPr fontId="10" type="noConversion"/>
  </si>
  <si>
    <t>累平计算方式：由于部分漫画一年发售多本单行本，为了数据相对统一，这里的累平是指该漫画在2017年开始发售的多本或一本单行本的平均销量。数据收集范围：2017/01/15 —— 2018/06/24</t>
    <phoneticPr fontId="10" type="noConversion"/>
  </si>
  <si>
    <t>新作</t>
  </si>
  <si>
    <t>新作</t>
    <phoneticPr fontId="10" type="noConversion"/>
  </si>
  <si>
    <t>新作</t>
    <phoneticPr fontId="10" type="noConversion"/>
  </si>
  <si>
    <t>2017芳文社非KR系漫画销量累平前十</t>
    <phoneticPr fontId="10" type="noConversion"/>
  </si>
  <si>
    <t>X</t>
  </si>
  <si>
    <t>KR</t>
  </si>
  <si>
    <t>KR</t>
    <phoneticPr fontId="10" type="noConversion"/>
  </si>
  <si>
    <t>KR MAX</t>
  </si>
  <si>
    <t>KR MAX</t>
    <phoneticPr fontId="10" type="noConversion"/>
  </si>
  <si>
    <t>Manga Time Kirara Carat</t>
    <phoneticPr fontId="10" type="noConversion"/>
  </si>
  <si>
    <t>KR Carat</t>
  </si>
  <si>
    <t>KR Carat</t>
    <phoneticPr fontId="10" type="noConversion"/>
  </si>
  <si>
    <t>向阳素描   第四季</t>
  </si>
  <si>
    <t>向阳素描   第四季</t>
    <phoneticPr fontId="10" type="noConversion"/>
  </si>
  <si>
    <t>GA艺术科美术设计班</t>
  </si>
  <si>
    <t>GA艺术科美术设计班</t>
    <phoneticPr fontId="10" type="noConversion"/>
  </si>
  <si>
    <t>YUYU式</t>
  </si>
  <si>
    <t>YUYU式</t>
    <phoneticPr fontId="10" type="noConversion"/>
  </si>
  <si>
    <t>A频道</t>
  </si>
  <si>
    <t>A频道</t>
    <phoneticPr fontId="10" type="noConversion"/>
  </si>
  <si>
    <t>NEW GAME!  第一季</t>
  </si>
  <si>
    <t>NEW GAME!  第一季</t>
    <phoneticPr fontId="10" type="noConversion"/>
  </si>
  <si>
    <t>灵感！</t>
  </si>
  <si>
    <t>Manga Time Kirara Forward</t>
    <phoneticPr fontId="10" type="noConversion"/>
  </si>
  <si>
    <t>KR Forward</t>
  </si>
  <si>
    <t>KR Forward</t>
    <phoneticPr fontId="10" type="noConversion"/>
  </si>
  <si>
    <t>Manga Time Kirara Miracle</t>
    <phoneticPr fontId="10" type="noConversion"/>
  </si>
  <si>
    <t>KR Miracle</t>
  </si>
  <si>
    <t>KR Miracle</t>
    <phoneticPr fontId="10" type="noConversion"/>
  </si>
  <si>
    <t>三者三叶</t>
  </si>
  <si>
    <t>三者三叶</t>
    <phoneticPr fontId="10" type="noConversion"/>
  </si>
  <si>
    <t>Comic Girls</t>
    <phoneticPr fontId="10" type="noConversion"/>
  </si>
  <si>
    <t>灵感！</t>
    <phoneticPr fontId="10" type="noConversion"/>
  </si>
  <si>
    <t>同人WORK</t>
  </si>
  <si>
    <t>同人WORK</t>
    <phoneticPr fontId="10" type="noConversion"/>
  </si>
  <si>
    <t>小森同学拒绝不了！</t>
    <phoneticPr fontId="10" type="noConversion"/>
  </si>
  <si>
    <t>蟑螂娘</t>
    <phoneticPr fontId="10" type="noConversion"/>
  </si>
  <si>
    <t>遥的接球</t>
    <phoneticPr fontId="10" type="noConversion"/>
  </si>
  <si>
    <t>若叶女孩</t>
  </si>
  <si>
    <t>若叶女孩</t>
    <phoneticPr fontId="10" type="noConversion"/>
  </si>
  <si>
    <t>学园孤岛</t>
  </si>
  <si>
    <t>学园孤岛</t>
    <phoneticPr fontId="10" type="noConversion"/>
  </si>
  <si>
    <t>Slow Start</t>
  </si>
  <si>
    <t>Slow Start</t>
    <phoneticPr fontId="10" type="noConversion"/>
  </si>
  <si>
    <t>杂志类型</t>
    <phoneticPr fontId="10" type="noConversion"/>
  </si>
  <si>
    <t>KR系</t>
    <phoneticPr fontId="10" type="noConversion"/>
  </si>
  <si>
    <t>非KR系</t>
    <phoneticPr fontId="10" type="noConversion"/>
  </si>
  <si>
    <t>动画化数量</t>
    <phoneticPr fontId="10" type="noConversion"/>
  </si>
  <si>
    <t>轻音少女 第二季</t>
  </si>
  <si>
    <t>请问您今天要来点兔子吗？ 第二季</t>
  </si>
  <si>
    <t>摇曳露营△</t>
  </si>
  <si>
    <t>请问您今天要来点兔子吗？ 第一季</t>
  </si>
  <si>
    <t>向阳素描   第二季</t>
  </si>
  <si>
    <t>向阳素描   第三季</t>
  </si>
  <si>
    <t>向阳素描   第一季</t>
  </si>
  <si>
    <t>黄金拼图   第一季</t>
  </si>
  <si>
    <t>爱杀宝贝</t>
  </si>
  <si>
    <t>黄金拼图   第二季</t>
  </si>
  <si>
    <t>NEW GAME!  第二季</t>
  </si>
  <si>
    <t>花舞少女</t>
  </si>
  <si>
    <t>樱TRICK</t>
  </si>
  <si>
    <t>一起一起这里那里</t>
  </si>
  <si>
    <t>城下町的蒲公英</t>
  </si>
  <si>
    <t>ANNE HAPPY♪</t>
  </si>
  <si>
    <t>房东妹子青春期</t>
  </si>
  <si>
    <t>幸腹涂鸦</t>
  </si>
  <si>
    <t>加奈日记</t>
  </si>
  <si>
    <t>Urara迷路帖</t>
  </si>
  <si>
    <t>轻音少女 第一季</t>
    <phoneticPr fontId="10" type="noConversion"/>
  </si>
  <si>
    <t>顺位分析</t>
    <phoneticPr fontId="10" type="noConversion"/>
  </si>
  <si>
    <t>漫画</t>
    <phoneticPr fontId="10" type="noConversion"/>
  </si>
  <si>
    <t>杂志顺位</t>
    <phoneticPr fontId="10" type="noConversion"/>
  </si>
  <si>
    <t>2018.10</t>
    <phoneticPr fontId="10" type="noConversion"/>
  </si>
  <si>
    <t>初动128位</t>
    <phoneticPr fontId="10" type="noConversion"/>
  </si>
  <si>
    <t>初动124位</t>
    <phoneticPr fontId="10" type="noConversion"/>
  </si>
  <si>
    <t>X</t>
    <phoneticPr fontId="10" type="noConversion"/>
  </si>
  <si>
    <t>初动141位</t>
    <phoneticPr fontId="10" type="noConversion"/>
  </si>
  <si>
    <t>300位圈外</t>
    <phoneticPr fontId="10" type="noConversion"/>
  </si>
  <si>
    <t>初动204位</t>
    <phoneticPr fontId="10" type="noConversion"/>
  </si>
  <si>
    <t>初动279位</t>
    <phoneticPr fontId="10" type="noConversion"/>
  </si>
  <si>
    <t>未定</t>
    <phoneticPr fontId="10" type="noConversion"/>
  </si>
  <si>
    <t>街角魔族</t>
    <phoneticPr fontId="10" type="noConversion"/>
  </si>
  <si>
    <t>请问您今天要来点兔子吗？ 第二季</t>
    <phoneticPr fontId="10" type="noConversion"/>
  </si>
  <si>
    <t>请问您今天要来点兔子吗？ 第三季</t>
    <phoneticPr fontId="10" type="noConversion"/>
  </si>
  <si>
    <t>摇曳露营△</t>
    <phoneticPr fontId="10" type="noConversion"/>
  </si>
  <si>
    <t>摇曳露营△ 第二季</t>
    <phoneticPr fontId="10" type="noConversion"/>
  </si>
  <si>
    <t>芳文社漫改动画销量统计（截止20190204付周榜）by芳文社吧@CYB589</t>
    <phoneticPr fontId="10" type="noConversion"/>
  </si>
  <si>
    <t>Anima Yell!</t>
    <phoneticPr fontId="10" type="noConversion"/>
  </si>
  <si>
    <t>783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</si>
</sst>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_);[Red]\(0\)"/>
    <numFmt numFmtId="178" formatCode="yyyy&quot;年&quot;m&quot;月&quot;;@"/>
    <numFmt numFmtId="179" formatCode="0.00_);[Red]\(0.00\)"/>
  </numFmts>
  <fonts count="5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4"/>
      <color rgb="FFFF0000"/>
      <name val="宋体"/>
      <family val="2"/>
      <scheme val="minor"/>
    </font>
    <font>
      <sz val="10"/>
      <color rgb="FF707070"/>
      <name val="ＭＳ Ｐゴシック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4"/>
      <color rgb="FF9C6500"/>
      <name val="宋体"/>
      <family val="2"/>
      <charset val="134"/>
      <scheme val="minor"/>
    </font>
    <font>
      <b/>
      <sz val="14"/>
      <color rgb="FF006100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theme="7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9C0006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b/>
      <sz val="12"/>
      <color rgb="FF9C65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ck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C000"/>
      </bottom>
      <diagonal/>
    </border>
    <border>
      <left style="thin">
        <color auto="1"/>
      </left>
      <right/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/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50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8">
    <xf numFmtId="0" fontId="0" fillId="0" borderId="0"/>
    <xf numFmtId="0" fontId="18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0" fillId="0" borderId="14" xfId="0" applyNumberFormat="1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16" fillId="0" borderId="7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9" fillId="0" borderId="0" xfId="2">
      <alignment vertical="center"/>
    </xf>
    <xf numFmtId="0" fontId="18" fillId="2" borderId="0" xfId="1">
      <alignment vertical="center"/>
    </xf>
    <xf numFmtId="0" fontId="18" fillId="2" borderId="0" xfId="1" applyAlignment="1">
      <alignment horizontal="center" vertical="center"/>
    </xf>
    <xf numFmtId="176" fontId="18" fillId="2" borderId="0" xfId="1" applyNumberFormat="1">
      <alignment vertical="center"/>
    </xf>
    <xf numFmtId="176" fontId="9" fillId="0" borderId="0" xfId="2" applyNumberFormat="1">
      <alignment vertical="center"/>
    </xf>
    <xf numFmtId="0" fontId="9" fillId="0" borderId="0" xfId="2" applyAlignment="1"/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9" fillId="0" borderId="0" xfId="2" applyFill="1" applyBorder="1" applyAlignment="1">
      <alignment horizontal="center" vertical="center"/>
    </xf>
    <xf numFmtId="177" fontId="9" fillId="0" borderId="0" xfId="2" applyNumberFormat="1">
      <alignment vertical="center"/>
    </xf>
    <xf numFmtId="0" fontId="8" fillId="0" borderId="0" xfId="2" applyFont="1">
      <alignment vertical="center"/>
    </xf>
    <xf numFmtId="0" fontId="22" fillId="3" borderId="12" xfId="3" applyFont="1" applyBorder="1" applyAlignment="1">
      <alignment horizontal="center" vertical="center"/>
    </xf>
    <xf numFmtId="0" fontId="7" fillId="4" borderId="12" xfId="4" applyBorder="1" applyAlignment="1">
      <alignment horizontal="center" vertical="center"/>
    </xf>
    <xf numFmtId="0" fontId="23" fillId="3" borderId="12" xfId="3" applyFont="1" applyBorder="1" applyAlignment="1">
      <alignment horizontal="center" vertical="center"/>
    </xf>
    <xf numFmtId="0" fontId="18" fillId="5" borderId="12" xfId="5" applyBorder="1" applyAlignment="1">
      <alignment horizontal="center" vertical="center"/>
    </xf>
    <xf numFmtId="0" fontId="18" fillId="2" borderId="1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2" applyFont="1">
      <alignment vertical="center"/>
    </xf>
    <xf numFmtId="0" fontId="0" fillId="0" borderId="0" xfId="2" applyFont="1">
      <alignment vertical="center"/>
    </xf>
    <xf numFmtId="3" fontId="9" fillId="0" borderId="0" xfId="2" applyNumberFormat="1">
      <alignment vertical="center"/>
    </xf>
    <xf numFmtId="176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12" borderId="12" xfId="11" applyFont="1" applyFill="1" applyBorder="1" applyAlignment="1">
      <alignment horizontal="center"/>
    </xf>
    <xf numFmtId="0" fontId="31" fillId="12" borderId="12" xfId="11" applyFont="1" applyFill="1" applyBorder="1" applyAlignment="1">
      <alignment horizontal="center"/>
    </xf>
    <xf numFmtId="3" fontId="31" fillId="12" borderId="1" xfId="11" applyNumberFormat="1" applyFont="1" applyFill="1" applyBorder="1" applyAlignment="1">
      <alignment horizontal="center"/>
    </xf>
    <xf numFmtId="0" fontId="31" fillId="12" borderId="12" xfId="3" applyFont="1" applyFill="1" applyBorder="1" applyAlignment="1">
      <alignment horizontal="center"/>
    </xf>
    <xf numFmtId="3" fontId="31" fillId="12" borderId="1" xfId="3" applyNumberFormat="1" applyFont="1" applyFill="1" applyBorder="1" applyAlignment="1">
      <alignment horizontal="center"/>
    </xf>
    <xf numFmtId="0" fontId="31" fillId="12" borderId="12" xfId="9" applyFont="1" applyFill="1" applyBorder="1" applyAlignment="1">
      <alignment horizontal="center"/>
    </xf>
    <xf numFmtId="3" fontId="31" fillId="12" borderId="1" xfId="9" applyNumberFormat="1" applyFont="1" applyFill="1" applyBorder="1" applyAlignment="1">
      <alignment horizontal="center"/>
    </xf>
    <xf numFmtId="0" fontId="31" fillId="12" borderId="12" xfId="10" applyFont="1" applyFill="1" applyBorder="1" applyAlignment="1">
      <alignment horizontal="center"/>
    </xf>
    <xf numFmtId="3" fontId="31" fillId="12" borderId="1" xfId="10" applyNumberFormat="1" applyFont="1" applyFill="1" applyBorder="1" applyAlignment="1">
      <alignment horizontal="center"/>
    </xf>
    <xf numFmtId="0" fontId="31" fillId="13" borderId="12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/>
    </xf>
    <xf numFmtId="0" fontId="31" fillId="14" borderId="12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/>
    </xf>
    <xf numFmtId="3" fontId="31" fillId="14" borderId="1" xfId="0" applyNumberFormat="1" applyFont="1" applyFill="1" applyBorder="1" applyAlignment="1">
      <alignment horizontal="center"/>
    </xf>
    <xf numFmtId="3" fontId="31" fillId="13" borderId="1" xfId="0" applyNumberFormat="1" applyFont="1" applyFill="1" applyBorder="1" applyAlignment="1">
      <alignment horizontal="center"/>
    </xf>
    <xf numFmtId="0" fontId="33" fillId="13" borderId="12" xfId="0" applyFont="1" applyFill="1" applyBorder="1" applyAlignment="1">
      <alignment horizontal="center"/>
    </xf>
    <xf numFmtId="0" fontId="34" fillId="8" borderId="12" xfId="8" applyFont="1" applyFill="1" applyBorder="1" applyAlignment="1">
      <alignment horizontal="center" vertical="center"/>
    </xf>
    <xf numFmtId="0" fontId="35" fillId="6" borderId="12" xfId="6" applyFont="1" applyFill="1" applyBorder="1" applyAlignment="1">
      <alignment horizontal="center" vertical="center"/>
    </xf>
    <xf numFmtId="0" fontId="36" fillId="7" borderId="1" xfId="7" applyFont="1" applyFill="1" applyBorder="1" applyAlignment="1">
      <alignment horizontal="center" vertical="center"/>
    </xf>
    <xf numFmtId="0" fontId="31" fillId="12" borderId="12" xfId="10" applyFont="1" applyFill="1" applyBorder="1" applyAlignment="1">
      <alignment horizontal="center" vertical="center"/>
    </xf>
    <xf numFmtId="0" fontId="31" fillId="12" borderId="15" xfId="9" applyFont="1" applyFill="1" applyBorder="1" applyAlignment="1">
      <alignment horizontal="center"/>
    </xf>
    <xf numFmtId="3" fontId="31" fillId="12" borderId="9" xfId="9" applyNumberFormat="1" applyFont="1" applyFill="1" applyBorder="1" applyAlignment="1">
      <alignment horizontal="center"/>
    </xf>
    <xf numFmtId="0" fontId="31" fillId="12" borderId="21" xfId="3" applyFont="1" applyFill="1" applyBorder="1" applyAlignment="1">
      <alignment horizontal="center"/>
    </xf>
    <xf numFmtId="3" fontId="31" fillId="12" borderId="20" xfId="3" applyNumberFormat="1" applyFont="1" applyFill="1" applyBorder="1" applyAlignment="1">
      <alignment horizontal="center"/>
    </xf>
    <xf numFmtId="0" fontId="31" fillId="12" borderId="15" xfId="10" applyFont="1" applyFill="1" applyBorder="1" applyAlignment="1">
      <alignment horizontal="center"/>
    </xf>
    <xf numFmtId="3" fontId="31" fillId="12" borderId="9" xfId="10" applyNumberFormat="1" applyFont="1" applyFill="1" applyBorder="1" applyAlignment="1">
      <alignment horizontal="center"/>
    </xf>
    <xf numFmtId="0" fontId="31" fillId="12" borderId="23" xfId="9" applyFont="1" applyFill="1" applyBorder="1" applyAlignment="1">
      <alignment horizontal="center"/>
    </xf>
    <xf numFmtId="3" fontId="31" fillId="12" borderId="22" xfId="9" applyNumberFormat="1" applyFont="1" applyFill="1" applyBorder="1" applyAlignment="1">
      <alignment horizontal="center"/>
    </xf>
    <xf numFmtId="0" fontId="31" fillId="13" borderId="15" xfId="0" applyFont="1" applyFill="1" applyBorder="1" applyAlignment="1">
      <alignment horizontal="center"/>
    </xf>
    <xf numFmtId="0" fontId="31" fillId="13" borderId="9" xfId="0" applyFont="1" applyFill="1" applyBorder="1" applyAlignment="1">
      <alignment horizontal="center"/>
    </xf>
    <xf numFmtId="0" fontId="31" fillId="12" borderId="25" xfId="10" applyFont="1" applyFill="1" applyBorder="1" applyAlignment="1">
      <alignment horizontal="center"/>
    </xf>
    <xf numFmtId="3" fontId="31" fillId="12" borderId="24" xfId="10" applyNumberFormat="1" applyFont="1" applyFill="1" applyBorder="1" applyAlignment="1">
      <alignment horizontal="center"/>
    </xf>
    <xf numFmtId="0" fontId="37" fillId="14" borderId="27" xfId="0" applyFont="1" applyFill="1" applyBorder="1" applyAlignment="1">
      <alignment horizontal="center"/>
    </xf>
    <xf numFmtId="0" fontId="31" fillId="14" borderId="27" xfId="0" applyFont="1" applyFill="1" applyBorder="1" applyAlignment="1">
      <alignment horizontal="center"/>
    </xf>
    <xf numFmtId="0" fontId="31" fillId="14" borderId="26" xfId="0" applyFont="1" applyFill="1" applyBorder="1" applyAlignment="1">
      <alignment horizontal="center"/>
    </xf>
    <xf numFmtId="57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13" borderId="28" xfId="0" applyFont="1" applyFill="1" applyBorder="1" applyAlignment="1">
      <alignment horizontal="center"/>
    </xf>
    <xf numFmtId="0" fontId="26" fillId="7" borderId="12" xfId="7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25" fillId="6" borderId="12" xfId="6" applyBorder="1" applyAlignment="1">
      <alignment horizontal="center" vertical="center"/>
    </xf>
    <xf numFmtId="0" fontId="4" fillId="15" borderId="12" xfId="12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3" fillId="16" borderId="15" xfId="13" applyFont="1" applyBorder="1" applyAlignment="1">
      <alignment horizontal="center" vertical="center"/>
    </xf>
    <xf numFmtId="0" fontId="0" fillId="0" borderId="7" xfId="0" applyBorder="1"/>
    <xf numFmtId="10" fontId="0" fillId="0" borderId="1" xfId="0" applyNumberFormat="1" applyBorder="1" applyAlignment="1">
      <alignment horizontal="center" vertical="center"/>
    </xf>
    <xf numFmtId="10" fontId="3" fillId="0" borderId="1" xfId="9" applyNumberFormat="1" applyFont="1" applyFill="1" applyBorder="1" applyAlignment="1">
      <alignment horizontal="center" vertical="center"/>
    </xf>
    <xf numFmtId="10" fontId="31" fillId="0" borderId="1" xfId="9" applyNumberFormat="1" applyFont="1" applyFill="1" applyBorder="1" applyAlignment="1">
      <alignment horizontal="center" vertical="center"/>
    </xf>
    <xf numFmtId="0" fontId="0" fillId="0" borderId="0" xfId="0" applyBorder="1"/>
    <xf numFmtId="0" fontId="44" fillId="0" borderId="7" xfId="4" applyFont="1" applyFill="1" applyBorder="1" applyAlignment="1">
      <alignment vertical="center"/>
    </xf>
    <xf numFmtId="10" fontId="45" fillId="0" borderId="7" xfId="9" applyNumberFormat="1" applyFont="1" applyFill="1" applyBorder="1" applyAlignment="1">
      <alignment horizontal="center" vertical="center"/>
    </xf>
    <xf numFmtId="10" fontId="14" fillId="0" borderId="7" xfId="14" applyNumberFormat="1" applyFont="1" applyFill="1" applyBorder="1" applyAlignment="1">
      <alignment horizontal="center" vertical="center"/>
    </xf>
    <xf numFmtId="10" fontId="14" fillId="0" borderId="7" xfId="9" applyNumberFormat="1" applyFont="1" applyFill="1" applyBorder="1" applyAlignment="1">
      <alignment horizontal="center" vertical="center"/>
    </xf>
    <xf numFmtId="0" fontId="46" fillId="0" borderId="7" xfId="15" applyFont="1" applyFill="1" applyBorder="1" applyAlignment="1">
      <alignment vertical="center"/>
    </xf>
    <xf numFmtId="0" fontId="46" fillId="18" borderId="1" xfId="15" applyFont="1" applyBorder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10" fontId="0" fillId="0" borderId="12" xfId="0" applyNumberFormat="1" applyBorder="1" applyAlignment="1">
      <alignment horizontal="center" vertical="center"/>
    </xf>
    <xf numFmtId="10" fontId="3" fillId="0" borderId="12" xfId="9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31" fillId="12" borderId="29" xfId="10" applyNumberFormat="1" applyFont="1" applyFill="1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8" fillId="7" borderId="15" xfId="7" applyFont="1" applyBorder="1" applyAlignment="1">
      <alignment horizontal="center" vertical="center"/>
    </xf>
    <xf numFmtId="0" fontId="49" fillId="6" borderId="15" xfId="6" applyFont="1" applyBorder="1" applyAlignment="1">
      <alignment horizontal="center" vertical="center"/>
    </xf>
    <xf numFmtId="0" fontId="50" fillId="8" borderId="15" xfId="8" applyFont="1" applyBorder="1" applyAlignment="1">
      <alignment horizontal="center" vertical="center"/>
    </xf>
    <xf numFmtId="0" fontId="27" fillId="8" borderId="12" xfId="8" applyBorder="1" applyAlignment="1">
      <alignment horizontal="center" vertical="center"/>
    </xf>
    <xf numFmtId="0" fontId="2" fillId="18" borderId="0" xfId="15" applyFont="1" applyAlignment="1">
      <alignment horizontal="center" vertical="center"/>
    </xf>
    <xf numFmtId="0" fontId="2" fillId="15" borderId="12" xfId="12" applyFont="1" applyBorder="1" applyAlignment="1">
      <alignment horizontal="center" vertical="center"/>
    </xf>
    <xf numFmtId="0" fontId="2" fillId="19" borderId="0" xfId="16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3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4" fillId="4" borderId="12" xfId="4" applyFont="1" applyBorder="1" applyAlignment="1">
      <alignment horizontal="center" vertical="center"/>
    </xf>
    <xf numFmtId="0" fontId="29" fillId="7" borderId="10" xfId="7" applyFont="1" applyBorder="1" applyAlignment="1">
      <alignment horizontal="center" vertical="center"/>
    </xf>
    <xf numFmtId="0" fontId="29" fillId="7" borderId="18" xfId="7" applyFont="1" applyBorder="1" applyAlignment="1">
      <alignment horizontal="center" vertical="center"/>
    </xf>
    <xf numFmtId="0" fontId="29" fillId="7" borderId="14" xfId="7" applyFont="1" applyBorder="1" applyAlignment="1">
      <alignment horizontal="center" vertical="center"/>
    </xf>
    <xf numFmtId="0" fontId="29" fillId="7" borderId="15" xfId="7" applyFont="1" applyBorder="1" applyAlignment="1">
      <alignment horizontal="center" vertical="center"/>
    </xf>
    <xf numFmtId="0" fontId="44" fillId="4" borderId="1" xfId="4" applyFont="1" applyBorder="1" applyAlignment="1">
      <alignment horizontal="center" vertical="center"/>
    </xf>
    <xf numFmtId="0" fontId="44" fillId="4" borderId="2" xfId="4" applyFont="1" applyBorder="1" applyAlignment="1">
      <alignment horizontal="center" vertical="center"/>
    </xf>
    <xf numFmtId="0" fontId="44" fillId="4" borderId="3" xfId="4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7" xfId="0" applyNumberFormat="1" applyFont="1" applyBorder="1" applyAlignment="1">
      <alignment horizontal="left" vertical="center" wrapText="1"/>
    </xf>
    <xf numFmtId="49" fontId="14" fillId="0" borderId="19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8" xfId="0" applyNumberFormat="1" applyFont="1" applyBorder="1" applyAlignment="1">
      <alignment horizontal="left" vertical="center" wrapText="1"/>
    </xf>
    <xf numFmtId="49" fontId="14" fillId="0" borderId="9" xfId="0" applyNumberFormat="1" applyFont="1" applyBorder="1" applyAlignment="1">
      <alignment horizontal="left" vertical="center" wrapText="1"/>
    </xf>
    <xf numFmtId="49" fontId="14" fillId="0" borderId="10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 wrapText="1"/>
    </xf>
    <xf numFmtId="0" fontId="51" fillId="20" borderId="1" xfId="17" applyFont="1" applyBorder="1" applyAlignment="1">
      <alignment horizontal="center" vertical="center"/>
    </xf>
    <xf numFmtId="0" fontId="51" fillId="20" borderId="2" xfId="17" applyFont="1" applyBorder="1" applyAlignment="1">
      <alignment horizontal="center" vertical="center"/>
    </xf>
    <xf numFmtId="0" fontId="51" fillId="20" borderId="3" xfId="17" applyFont="1" applyBorder="1" applyAlignment="1">
      <alignment horizontal="center" vertical="center"/>
    </xf>
    <xf numFmtId="0" fontId="28" fillId="8" borderId="1" xfId="8" applyFont="1" applyBorder="1" applyAlignment="1">
      <alignment horizontal="center"/>
    </xf>
    <xf numFmtId="0" fontId="28" fillId="8" borderId="2" xfId="8" applyFont="1" applyBorder="1" applyAlignment="1">
      <alignment horizontal="center"/>
    </xf>
    <xf numFmtId="0" fontId="28" fillId="8" borderId="3" xfId="8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9" fillId="0" borderId="10" xfId="2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25" fillId="6" borderId="0" xfId="6" applyAlignment="1">
      <alignment horizontal="center"/>
    </xf>
    <xf numFmtId="0" fontId="27" fillId="8" borderId="0" xfId="8" applyAlignment="1">
      <alignment horizontal="center" vertical="center"/>
    </xf>
    <xf numFmtId="0" fontId="26" fillId="7" borderId="0" xfId="7" applyAlignment="1">
      <alignment horizontal="center" vertical="center"/>
    </xf>
  </cellXfs>
  <cellStyles count="18">
    <cellStyle name="20% - 强调文字颜色 1" xfId="12" builtinId="30"/>
    <cellStyle name="20% - 强调文字颜色 2" xfId="4" builtinId="34"/>
    <cellStyle name="20% - 强调文字颜色 3" xfId="14" builtinId="38"/>
    <cellStyle name="20% - 强调文字颜色 4" xfId="15" builtinId="42"/>
    <cellStyle name="20% - 强调文字颜色 5" xfId="13" builtinId="46"/>
    <cellStyle name="20% - 强调文字颜色 6" xfId="16" builtinId="50"/>
    <cellStyle name="40% - 强调文字颜色 4" xfId="17" builtinId="43"/>
    <cellStyle name="60% - 强调文字颜色 2" xfId="5" builtinId="36"/>
    <cellStyle name="60% - 强调文字颜色 3" xfId="10" builtinId="40"/>
    <cellStyle name="差" xfId="7" builtinId="27"/>
    <cellStyle name="常规" xfId="0" builtinId="0"/>
    <cellStyle name="常规 2" xfId="2"/>
    <cellStyle name="好" xfId="6" builtinId="26"/>
    <cellStyle name="强调文字颜色 1" xfId="3" builtinId="29"/>
    <cellStyle name="强调文字颜色 2" xfId="1" builtinId="33"/>
    <cellStyle name="强调文字颜色 3" xfId="9" builtinId="37"/>
    <cellStyle name="强调文字颜色 4" xfId="11" builtinId="41"/>
    <cellStyle name="适中" xfId="8" builtinId="28"/>
  </cellStyles>
  <dxfs count="23"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</dxf>
    <dxf>
      <border>
        <bottom style="thin">
          <color theme="4" tint="0.3999755851924192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colors>
    <mruColors>
      <color rgb="FFC7605D"/>
      <color rgb="FFFF3300"/>
      <color rgb="FFEB2525"/>
      <color rgb="FFEE00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动画销量跟踪!$R$4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cat>
            <c:strRef>
              <c:f>动画销量跟踪!$S$3:$W$3</c:f>
              <c:strCache>
                <c:ptCount val="5"/>
                <c:pt idx="0">
                  <c:v>Manga Time Kirara</c:v>
                </c:pt>
                <c:pt idx="1">
                  <c:v>Manga Time Kirara MAX</c:v>
                </c:pt>
                <c:pt idx="2">
                  <c:v>Manga Time Kirara Forward</c:v>
                </c:pt>
                <c:pt idx="3">
                  <c:v>Manga Time Kirara Carat</c:v>
                </c:pt>
                <c:pt idx="4">
                  <c:v>Manga Time Kirara Miracle</c:v>
                </c:pt>
              </c:strCache>
            </c:strRef>
          </c:cat>
          <c:val>
            <c:numRef>
              <c:f>动画销量跟踪!$S$4:$W$4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71072"/>
        <c:axId val="206708736"/>
      </c:barChart>
      <c:catAx>
        <c:axId val="2071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8736"/>
        <c:crosses val="autoZero"/>
        <c:auto val="1"/>
        <c:lblAlgn val="ctr"/>
        <c:lblOffset val="100"/>
        <c:noMultiLvlLbl val="0"/>
      </c:catAx>
      <c:valAx>
        <c:axId val="2067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动画销量跟踪!$S$31</c:f>
              <c:strCache>
                <c:ptCount val="1"/>
                <c:pt idx="0">
                  <c:v>动画化数量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动画销量跟踪!$T$30:$U$30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动画销量跟踪!$T$31:$U$31</c:f>
              <c:numCache>
                <c:formatCode>General</c:formatCode>
                <c:ptCount val="2"/>
                <c:pt idx="0">
                  <c:v>30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71062992125983"/>
          <c:y val="0.17825240594925632"/>
          <c:w val="0.74310907903331158"/>
          <c:h val="0.6789391951006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0512"/>
        <c:axId val="206713920"/>
      </c:barChart>
      <c:catAx>
        <c:axId val="20800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713920"/>
        <c:crosses val="autoZero"/>
        <c:auto val="1"/>
        <c:lblAlgn val="ctr"/>
        <c:lblOffset val="100"/>
        <c:noMultiLvlLbl val="0"/>
      </c:catAx>
      <c:valAx>
        <c:axId val="20671392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208000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629998405653243"/>
          <c:y val="0.87314860958835838"/>
          <c:w val="0.53529900859061463"/>
          <c:h val="5.8691701998788613E-2"/>
        </c:manualLayout>
      </c:layout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193646248765"/>
          <c:y val="0.14279572812019187"/>
          <c:w val="0.65988801399825026"/>
          <c:h val="0.76437234138836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杂项数据!$D$45</c:f>
              <c:strCache>
                <c:ptCount val="1"/>
                <c:pt idx="0">
                  <c:v>一期动画播出前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杂项数据!$E$45:$I$45</c:f>
              <c:numCache>
                <c:formatCode>General</c:formatCode>
                <c:ptCount val="5"/>
                <c:pt idx="0">
                  <c:v>0</c:v>
                </c:pt>
                <c:pt idx="1">
                  <c:v>5112</c:v>
                </c:pt>
                <c:pt idx="2">
                  <c:v>15633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杂项数据!$D$46</c:f>
              <c:strCache>
                <c:ptCount val="1"/>
                <c:pt idx="0">
                  <c:v>一期动画播出后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杂项数据!$E$46:$I$46</c:f>
              <c:numCache>
                <c:formatCode>General</c:formatCode>
                <c:ptCount val="5"/>
                <c:pt idx="0" formatCode="#,##0">
                  <c:v>41746</c:v>
                </c:pt>
                <c:pt idx="1">
                  <c:v>27584</c:v>
                </c:pt>
                <c:pt idx="2">
                  <c:v>29335</c:v>
                </c:pt>
                <c:pt idx="3">
                  <c:v>86488</c:v>
                </c:pt>
                <c:pt idx="4">
                  <c:v>91356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02048"/>
        <c:axId val="206716224"/>
      </c:barChart>
      <c:catAx>
        <c:axId val="2080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6224"/>
        <c:crosses val="autoZero"/>
        <c:auto val="1"/>
        <c:lblAlgn val="ctr"/>
        <c:lblOffset val="100"/>
        <c:noMultiLvlLbl val="0"/>
      </c:catAx>
      <c:valAx>
        <c:axId val="2067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3866820366462"/>
          <c:y val="0.4350470065164268"/>
          <c:w val="0.17116192087559304"/>
          <c:h val="0.129905986967146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38189583378858"/>
          <c:y val="8.2066187088748591E-2"/>
          <c:w val="0.75691579177602797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2560"/>
        <c:axId val="206563008"/>
      </c:barChart>
      <c:catAx>
        <c:axId val="2080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3008"/>
        <c:crosses val="autoZero"/>
        <c:auto val="1"/>
        <c:lblAlgn val="ctr"/>
        <c:lblOffset val="100"/>
        <c:noMultiLvlLbl val="0"/>
      </c:catAx>
      <c:valAx>
        <c:axId val="20656300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800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798753280839894"/>
          <c:y val="2.1228856809565471E-2"/>
          <c:w val="7.5345800524934378E-2"/>
          <c:h val="0.878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杂项数据!$N$54</c:f>
              <c:strCache>
                <c:ptCount val="1"/>
                <c:pt idx="0">
                  <c:v>杂志</c:v>
                </c:pt>
              </c:strCache>
            </c:strRef>
          </c:tx>
          <c:invertIfNegative val="0"/>
          <c:val>
            <c:numRef>
              <c:f>杂项数据!$O$54:$T$54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杂项数据!$N$55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val>
            <c:numRef>
              <c:f>杂项数据!$O$55:$T$55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4000"/>
        <c:axId val="206565312"/>
      </c:barChart>
      <c:catAx>
        <c:axId val="2083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5312"/>
        <c:crosses val="autoZero"/>
        <c:auto val="1"/>
        <c:lblAlgn val="ctr"/>
        <c:lblOffset val="100"/>
        <c:noMultiLvlLbl val="0"/>
      </c:catAx>
      <c:valAx>
        <c:axId val="206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芳文社每年漫改动画平均销量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48598068300952"/>
          <c:y val="0.14119610413839459"/>
          <c:w val="0.85573970392511134"/>
          <c:h val="0.69377106829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2726387536514119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4623459013312164E-17"/>
                  <c:y val="0.3148328464784159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2008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4965920155793573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杂项数据!$G$2</c:f>
              <c:strCache>
                <c:ptCount val="1"/>
                <c:pt idx="0">
                  <c:v>Manga Time Kirara Carat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6491398896462187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杂项数据!$H$2</c:f>
              <c:strCache>
                <c:ptCount val="1"/>
                <c:pt idx="0">
                  <c:v>Manga Time Kirara Miracle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428107757221682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杂项数据!$I$2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3972E-3"/>
                  <c:y val="0.1720220707562479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杂项数据!$I$3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杂项数据!$J$2</c:f>
              <c:strCache>
                <c:ptCount val="1"/>
                <c:pt idx="0">
                  <c:v>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850048685491724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杂项数据!$J$3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杂项数据!$K$2</c:f>
              <c:strCache>
                <c:ptCount val="1"/>
                <c:pt idx="0">
                  <c:v>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849383605324866E-16"/>
                  <c:y val="0.1914962674456345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杂项数据!$K$3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杂项数据!$L$2</c:f>
              <c:strCache>
                <c:ptCount val="1"/>
                <c:pt idx="0">
                  <c:v>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298277223623581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杂项数据!$L$3</c:f>
              <c:numCache>
                <c:formatCode>0_ </c:formatCode>
                <c:ptCount val="1"/>
              </c:numCache>
            </c:numRef>
          </c:val>
        </c:ser>
        <c:ser>
          <c:idx val="9"/>
          <c:order val="9"/>
          <c:tx>
            <c:strRef>
              <c:f>杂项数据!$M$2</c:f>
              <c:strCache>
                <c:ptCount val="1"/>
                <c:pt idx="0">
                  <c:v>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135994806880884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杂项数据!$M$3</c:f>
              <c:numCache>
                <c:formatCode>0_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67488"/>
        <c:axId val="206567040"/>
      </c:barChart>
      <c:catAx>
        <c:axId val="207167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67040"/>
        <c:crosses val="autoZero"/>
        <c:auto val="1"/>
        <c:lblAlgn val="ctr"/>
        <c:lblOffset val="600"/>
        <c:noMultiLvlLbl val="0"/>
      </c:catAx>
      <c:valAx>
        <c:axId val="20656704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2071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070161961462118E-2"/>
          <c:y val="0.22724166951957092"/>
          <c:w val="0.68825662036147917"/>
          <c:h val="0.646965936323177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杂项数据!$D$2:$E$2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杂项数据!$D$3:$E$3</c:f>
              <c:numCache>
                <c:formatCode>0_ 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650534536841437"/>
          <c:y val="0.30125492125984249"/>
          <c:w val="0.12902310991613852"/>
          <c:h val="0.267961171973068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6</xdr:row>
      <xdr:rowOff>163830</xdr:rowOff>
    </xdr:from>
    <xdr:to>
      <xdr:col>23</xdr:col>
      <xdr:colOff>342900</xdr:colOff>
      <xdr:row>26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12700</xdr:rowOff>
    </xdr:from>
    <xdr:to>
      <xdr:col>21</xdr:col>
      <xdr:colOff>1583266</xdr:colOff>
      <xdr:row>47</xdr:row>
      <xdr:rowOff>148167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163830</xdr:rowOff>
    </xdr:from>
    <xdr:to>
      <xdr:col>11</xdr:col>
      <xdr:colOff>426720</xdr:colOff>
      <xdr:row>25</xdr:row>
      <xdr:rowOff>53340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662940</xdr:colOff>
      <xdr:row>57</xdr:row>
      <xdr:rowOff>38100</xdr:rowOff>
    </xdr:from>
    <xdr:to>
      <xdr:col>26</xdr:col>
      <xdr:colOff>244231</xdr:colOff>
      <xdr:row>71</xdr:row>
      <xdr:rowOff>129770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4800" y="10576560"/>
          <a:ext cx="4511431" cy="2651990"/>
        </a:xfrm>
        <a:prstGeom prst="rect">
          <a:avLst/>
        </a:prstGeom>
      </xdr:spPr>
    </xdr:pic>
    <xdr:clientData/>
  </xdr:twoCellAnchor>
  <xdr:twoCellAnchor>
    <xdr:from>
      <xdr:col>2</xdr:col>
      <xdr:colOff>449580</xdr:colOff>
      <xdr:row>49</xdr:row>
      <xdr:rowOff>38100</xdr:rowOff>
    </xdr:from>
    <xdr:to>
      <xdr:col>11</xdr:col>
      <xdr:colOff>106680</xdr:colOff>
      <xdr:row>68</xdr:row>
      <xdr:rowOff>99060</xdr:rowOff>
    </xdr:to>
    <xdr:graphicFrame macro="">
      <xdr:nvGraphicFramePr>
        <xdr:cNvPr id="4" name="图表 3" title="点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548640</xdr:colOff>
      <xdr:row>6</xdr:row>
      <xdr:rowOff>106680</xdr:rowOff>
    </xdr:from>
    <xdr:to>
      <xdr:col>0</xdr:col>
      <xdr:colOff>556260</xdr:colOff>
      <xdr:row>17</xdr:row>
      <xdr:rowOff>53340</xdr:rowOff>
    </xdr:to>
    <xdr:cxnSp macro="">
      <xdr:nvCxnSpPr>
        <xdr:cNvPr id="5" name="直接连接符 4"/>
        <xdr:cNvCxnSpPr/>
      </xdr:nvCxnSpPr>
      <xdr:spPr>
        <a:xfrm flipH="1">
          <a:off x="548640" y="131826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</xdr:colOff>
      <xdr:row>7</xdr:row>
      <xdr:rowOff>144780</xdr:rowOff>
    </xdr:from>
    <xdr:to>
      <xdr:col>1</xdr:col>
      <xdr:colOff>53340</xdr:colOff>
      <xdr:row>18</xdr:row>
      <xdr:rowOff>91440</xdr:rowOff>
    </xdr:to>
    <xdr:cxnSp macro="">
      <xdr:nvCxnSpPr>
        <xdr:cNvPr id="6" name="直接连接符 5"/>
        <xdr:cNvCxnSpPr/>
      </xdr:nvCxnSpPr>
      <xdr:spPr>
        <a:xfrm flipH="1">
          <a:off x="655320" y="15392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7</xdr:row>
      <xdr:rowOff>30480</xdr:rowOff>
    </xdr:from>
    <xdr:to>
      <xdr:col>1</xdr:col>
      <xdr:colOff>320040</xdr:colOff>
      <xdr:row>17</xdr:row>
      <xdr:rowOff>160020</xdr:rowOff>
    </xdr:to>
    <xdr:cxnSp macro="">
      <xdr:nvCxnSpPr>
        <xdr:cNvPr id="7" name="直接连接符 6"/>
        <xdr:cNvCxnSpPr/>
      </xdr:nvCxnSpPr>
      <xdr:spPr>
        <a:xfrm flipH="1">
          <a:off x="922020" y="14249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3</xdr:row>
      <xdr:rowOff>38100</xdr:rowOff>
    </xdr:from>
    <xdr:to>
      <xdr:col>26</xdr:col>
      <xdr:colOff>472440</xdr:colOff>
      <xdr:row>19</xdr:row>
      <xdr:rowOff>144780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175260</xdr:colOff>
      <xdr:row>57</xdr:row>
      <xdr:rowOff>41910</xdr:rowOff>
    </xdr:from>
    <xdr:to>
      <xdr:col>17</xdr:col>
      <xdr:colOff>1074420</xdr:colOff>
      <xdr:row>72</xdr:row>
      <xdr:rowOff>15240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1341120</xdr:colOff>
      <xdr:row>26</xdr:row>
      <xdr:rowOff>114300</xdr:rowOff>
    </xdr:from>
    <xdr:to>
      <xdr:col>29</xdr:col>
      <xdr:colOff>582930</xdr:colOff>
      <xdr:row>48</xdr:row>
      <xdr:rowOff>3810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274320</xdr:colOff>
      <xdr:row>19</xdr:row>
      <xdr:rowOff>60960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</xdr:col>
      <xdr:colOff>914400</xdr:colOff>
      <xdr:row>49</xdr:row>
      <xdr:rowOff>137160</xdr:rowOff>
    </xdr:from>
    <xdr:ext cx="3416320" cy="325730"/>
    <xdr:sp macro="" textlink="">
      <xdr:nvSpPr>
        <xdr:cNvPr id="11" name="TextBox 10"/>
        <xdr:cNvSpPr txBox="1"/>
      </xdr:nvSpPr>
      <xdr:spPr>
        <a:xfrm>
          <a:off x="2743200" y="9212580"/>
          <a:ext cx="341632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/>
            <a:t>《</a:t>
          </a:r>
          <a:r>
            <a:rPr lang="zh-CN" altLang="en-US" sz="1400" b="1"/>
            <a:t>请问你今天要来点兔子吗？</a:t>
          </a:r>
          <a:r>
            <a:rPr lang="en-US" altLang="zh-CN" sz="1400" b="1"/>
            <a:t>》</a:t>
          </a:r>
          <a:r>
            <a:rPr lang="zh-CN" altLang="en-US" sz="1400" b="1"/>
            <a:t>漫画销量</a:t>
          </a:r>
        </a:p>
      </xdr:txBody>
    </xdr:sp>
    <xdr:clientData/>
  </xdr:oneCellAnchor>
  <xdr:twoCellAnchor>
    <xdr:from>
      <xdr:col>5</xdr:col>
      <xdr:colOff>746760</xdr:colOff>
      <xdr:row>51</xdr:row>
      <xdr:rowOff>167640</xdr:rowOff>
    </xdr:from>
    <xdr:to>
      <xdr:col>6</xdr:col>
      <xdr:colOff>7620</xdr:colOff>
      <xdr:row>66</xdr:row>
      <xdr:rowOff>121920</xdr:rowOff>
    </xdr:to>
    <xdr:cxnSp macro="">
      <xdr:nvCxnSpPr>
        <xdr:cNvPr id="13" name="直接连接符 12"/>
        <xdr:cNvCxnSpPr/>
      </xdr:nvCxnSpPr>
      <xdr:spPr>
        <a:xfrm flipH="1">
          <a:off x="438150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51</xdr:row>
      <xdr:rowOff>167640</xdr:rowOff>
    </xdr:from>
    <xdr:to>
      <xdr:col>7</xdr:col>
      <xdr:colOff>160020</xdr:colOff>
      <xdr:row>66</xdr:row>
      <xdr:rowOff>121920</xdr:rowOff>
    </xdr:to>
    <xdr:cxnSp macro="">
      <xdr:nvCxnSpPr>
        <xdr:cNvPr id="19" name="直接连接符 18"/>
        <xdr:cNvCxnSpPr/>
      </xdr:nvCxnSpPr>
      <xdr:spPr>
        <a:xfrm flipH="1">
          <a:off x="528828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表5" displayName="表5" ref="C7:E81" totalsRowShown="0" headerRowDxfId="22" dataDxfId="20" headerRowBorderDxfId="21" tableBorderDxfId="19" totalsRowBorderDxfId="18">
  <autoFilter ref="C7:E81"/>
  <sortState ref="C8:E81">
    <sortCondition descending="1" ref="E7:E81"/>
  </sortState>
  <tableColumns count="3">
    <tableColumn id="1" name="漫画原名" dataDxfId="17"/>
    <tableColumn id="2" name="译名" dataDxfId="16"/>
    <tableColumn id="3" name="累平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4" displayName="表4" ref="C2:P3" totalsRowShown="0" headerRowDxfId="14" headerRowCellStyle="强调文字颜色 2" dataCellStyle="强调文字颜色 2">
  <autoFilter ref="C2:P3"/>
  <tableColumns count="14">
    <tableColumn id="1" name="年份" dataCellStyle="强调文字颜色 2"/>
    <tableColumn id="2" name="KR系" dataDxfId="13" dataCellStyle="强调文字颜色 2"/>
    <tableColumn id="3" name="非KR系" dataDxfId="12" dataCellStyle="强调文字颜色 2"/>
    <tableColumn id="4" name="Manga Time Kirara Forward" dataDxfId="11" dataCellStyle="强调文字颜色 2"/>
    <tableColumn id="5" name="Manga Time Kirara Carat" dataDxfId="10" dataCellStyle="强调文字颜色 2"/>
    <tableColumn id="6" name="Manga Time Kirara Miracle" dataDxfId="9" dataCellStyle="强调文字颜色 2"/>
    <tableColumn id="7" name=" " dataDxfId="8" dataCellStyle="强调文字颜色 2"/>
    <tableColumn id="8" name=" 2" dataDxfId="7" dataCellStyle="强调文字颜色 2"/>
    <tableColumn id="9" name=" 3" dataDxfId="6" dataCellStyle="强调文字颜色 2"/>
    <tableColumn id="10" name=" 4" dataDxfId="5" dataCellStyle="强调文字颜色 2"/>
    <tableColumn id="11" name=" 5" dataDxfId="4" dataCellStyle="强调文字颜色 2"/>
    <tableColumn id="12" name="11" dataDxfId="3" dataCellStyle="强调文字颜色 2"/>
    <tableColumn id="13" name="12" dataDxfId="2" dataCellStyle="强调文字颜色 2"/>
    <tableColumn id="14" name="13" dataDxfId="1" dataCellStyle="强调文字颜色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表6" displayName="表6" ref="D44:I46" totalsRowShown="0" headerRowDxfId="0">
  <autoFilter ref="D44:I46"/>
  <tableColumns count="6">
    <tableColumn id="1" name="卷数"/>
    <tableColumn id="2" name="第一卷"/>
    <tableColumn id="3" name="第二卷"/>
    <tableColumn id="4" name="第三卷 "/>
    <tableColumn id="5" name="第四卷"/>
    <tableColumn id="6" name="第五卷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ike.baidu.com/subview/4601701/18757294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aike.baidu.com/subview/4601701/18757294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A96" zoomScale="90" zoomScaleNormal="90" workbookViewId="0">
      <selection activeCell="R107" sqref="R107"/>
    </sheetView>
  </sheetViews>
  <sheetFormatPr defaultRowHeight="14.4"/>
  <cols>
    <col min="1" max="1" width="23.109375" customWidth="1"/>
    <col min="2" max="2" width="10.44140625" customWidth="1"/>
    <col min="3" max="3" width="33.44140625" customWidth="1"/>
    <col min="4" max="4" width="11.5546875" customWidth="1"/>
    <col min="6" max="6" width="9.33203125" customWidth="1"/>
    <col min="16" max="16" width="15" bestFit="1" customWidth="1"/>
    <col min="18" max="18" width="11.21875" customWidth="1"/>
    <col min="19" max="19" width="16.6640625" customWidth="1"/>
    <col min="20" max="20" width="22.5546875" customWidth="1"/>
    <col min="21" max="21" width="21" customWidth="1"/>
    <col min="22" max="22" width="24.21875" customWidth="1"/>
    <col min="23" max="23" width="21.6640625" customWidth="1"/>
  </cols>
  <sheetData>
    <row r="1" spans="1:24" ht="50.4" customHeight="1">
      <c r="L1" s="21"/>
      <c r="Q1" s="21"/>
    </row>
    <row r="2" spans="1:24" ht="18" customHeight="1">
      <c r="B2" s="211" t="s">
        <v>575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</row>
    <row r="3" spans="1:24" ht="16.2" customHeight="1">
      <c r="B3" s="214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6"/>
      <c r="R3" t="s">
        <v>84</v>
      </c>
      <c r="S3" s="36" t="s">
        <v>80</v>
      </c>
      <c r="T3" s="37" t="s">
        <v>81</v>
      </c>
      <c r="U3" s="37" t="s">
        <v>512</v>
      </c>
      <c r="V3" s="37" t="s">
        <v>498</v>
      </c>
      <c r="W3" s="37" t="s">
        <v>515</v>
      </c>
    </row>
    <row r="4" spans="1:24">
      <c r="A4" s="65"/>
      <c r="B4" s="1" t="s">
        <v>79</v>
      </c>
      <c r="C4" s="2" t="s">
        <v>0</v>
      </c>
      <c r="D4" s="3" t="s">
        <v>2</v>
      </c>
      <c r="E4" s="2" t="s">
        <v>1</v>
      </c>
      <c r="F4" s="2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122</v>
      </c>
      <c r="R4" s="15" t="s">
        <v>85</v>
      </c>
      <c r="S4">
        <v>6</v>
      </c>
      <c r="T4">
        <v>6</v>
      </c>
      <c r="U4">
        <v>6</v>
      </c>
      <c r="V4">
        <v>8</v>
      </c>
      <c r="W4">
        <v>4</v>
      </c>
      <c r="X4">
        <f>SUM(S4:W4)</f>
        <v>30</v>
      </c>
    </row>
    <row r="5" spans="1:24">
      <c r="A5" s="65"/>
      <c r="B5" s="186">
        <v>2009.4</v>
      </c>
      <c r="C5" s="189" t="s">
        <v>13</v>
      </c>
      <c r="D5" s="204">
        <v>57971</v>
      </c>
      <c r="E5" s="12" t="s">
        <v>16</v>
      </c>
      <c r="F5" s="23">
        <f>AVERAGE(G5:M5)</f>
        <v>35818.714285714283</v>
      </c>
      <c r="G5" s="16">
        <v>42625</v>
      </c>
      <c r="H5" s="16">
        <v>36632</v>
      </c>
      <c r="I5" s="16">
        <v>34290</v>
      </c>
      <c r="J5" s="16">
        <v>33549</v>
      </c>
      <c r="K5" s="16">
        <v>33086</v>
      </c>
      <c r="L5" s="4">
        <v>33109</v>
      </c>
      <c r="M5" s="4">
        <v>37440</v>
      </c>
      <c r="N5" s="4" t="s">
        <v>18</v>
      </c>
      <c r="O5" s="4" t="s">
        <v>18</v>
      </c>
      <c r="P5" s="201">
        <v>14088</v>
      </c>
    </row>
    <row r="6" spans="1:24">
      <c r="A6" s="61">
        <v>1</v>
      </c>
      <c r="B6" s="187"/>
      <c r="C6" s="190"/>
      <c r="D6" s="205"/>
      <c r="E6" s="13" t="s">
        <v>17</v>
      </c>
      <c r="F6" s="24">
        <v>8064</v>
      </c>
      <c r="G6" s="17">
        <v>10847</v>
      </c>
      <c r="H6" s="17" t="s">
        <v>19</v>
      </c>
      <c r="I6" s="17" t="s">
        <v>19</v>
      </c>
      <c r="J6" s="17" t="s">
        <v>19</v>
      </c>
      <c r="K6" s="17">
        <v>6537</v>
      </c>
      <c r="L6" s="5">
        <v>6415</v>
      </c>
      <c r="M6" s="5">
        <v>7969</v>
      </c>
      <c r="N6" s="5" t="s">
        <v>18</v>
      </c>
      <c r="O6" s="5" t="s">
        <v>18</v>
      </c>
      <c r="P6" s="202"/>
      <c r="Q6" s="21"/>
    </row>
    <row r="7" spans="1:24">
      <c r="A7" s="65" t="s">
        <v>495</v>
      </c>
      <c r="B7" s="196"/>
      <c r="C7" s="197"/>
      <c r="D7" s="206"/>
      <c r="E7" s="14" t="s">
        <v>50</v>
      </c>
      <c r="F7" s="25">
        <v>43883</v>
      </c>
      <c r="G7" s="18">
        <f>SUM(G5:G6)</f>
        <v>53472</v>
      </c>
      <c r="H7" s="18">
        <v>44535</v>
      </c>
      <c r="I7" s="18">
        <v>41516</v>
      </c>
      <c r="J7" s="18">
        <f>SUM(J5:J6)</f>
        <v>33549</v>
      </c>
      <c r="K7" s="18">
        <f>SUM(K5:K6)</f>
        <v>39623</v>
      </c>
      <c r="L7" s="6">
        <f>SUM(L5:L6)</f>
        <v>39524</v>
      </c>
      <c r="M7" s="6">
        <f>SUM(M5:M6)</f>
        <v>45409</v>
      </c>
      <c r="N7" s="6" t="s">
        <v>18</v>
      </c>
      <c r="O7" s="6" t="s">
        <v>18</v>
      </c>
      <c r="P7" s="203"/>
    </row>
    <row r="8" spans="1:24">
      <c r="A8" s="65"/>
      <c r="B8" s="186">
        <v>2010.4</v>
      </c>
      <c r="C8" s="189" t="s">
        <v>14</v>
      </c>
      <c r="D8" s="204">
        <v>49422</v>
      </c>
      <c r="E8" s="12" t="s">
        <v>16</v>
      </c>
      <c r="F8" s="23">
        <f>AVERAGE(G8:O8)</f>
        <v>34687.333333333336</v>
      </c>
      <c r="G8" s="16">
        <v>38452</v>
      </c>
      <c r="H8" s="16">
        <v>35465</v>
      </c>
      <c r="I8" s="16">
        <v>34880</v>
      </c>
      <c r="J8" s="16">
        <v>34078</v>
      </c>
      <c r="K8" s="16">
        <v>35601</v>
      </c>
      <c r="L8" s="4">
        <v>33233</v>
      </c>
      <c r="M8" s="4">
        <v>31981</v>
      </c>
      <c r="N8" s="4">
        <v>32492</v>
      </c>
      <c r="O8" s="4">
        <v>36004</v>
      </c>
      <c r="P8" s="201">
        <v>10037</v>
      </c>
    </row>
    <row r="9" spans="1:24">
      <c r="A9" s="61"/>
      <c r="B9" s="187"/>
      <c r="C9" s="190"/>
      <c r="D9" s="205"/>
      <c r="E9" s="13" t="s">
        <v>17</v>
      </c>
      <c r="F9" s="24">
        <v>4698</v>
      </c>
      <c r="G9" s="17" t="s">
        <v>19</v>
      </c>
      <c r="H9" s="17" t="s">
        <v>19</v>
      </c>
      <c r="I9" s="17" t="s">
        <v>19</v>
      </c>
      <c r="J9" s="17" t="s">
        <v>19</v>
      </c>
      <c r="K9" s="17">
        <v>4883</v>
      </c>
      <c r="L9" s="5" t="s">
        <v>19</v>
      </c>
      <c r="M9" s="7" t="s">
        <v>19</v>
      </c>
      <c r="N9" s="5">
        <v>4351</v>
      </c>
      <c r="O9" s="5">
        <v>5042</v>
      </c>
      <c r="P9" s="202"/>
      <c r="Q9" s="21"/>
    </row>
    <row r="10" spans="1:24">
      <c r="A10" s="65"/>
      <c r="B10" s="196"/>
      <c r="C10" s="197"/>
      <c r="D10" s="206"/>
      <c r="E10" s="14" t="s">
        <v>50</v>
      </c>
      <c r="F10" s="25">
        <f>SUM(F8:F9)</f>
        <v>39385.333333333336</v>
      </c>
      <c r="G10" s="18">
        <v>42433</v>
      </c>
      <c r="H10" s="18">
        <v>39247</v>
      </c>
      <c r="I10" s="18">
        <v>38747</v>
      </c>
      <c r="J10" s="18">
        <v>38019</v>
      </c>
      <c r="K10" s="18">
        <f>SUM(K8:K9)</f>
        <v>40484</v>
      </c>
      <c r="L10" s="6">
        <v>37009</v>
      </c>
      <c r="M10" s="6">
        <v>35800</v>
      </c>
      <c r="N10" s="6">
        <f>SUM(N8:N9)</f>
        <v>36843</v>
      </c>
      <c r="O10" s="6">
        <f>SUM(O8:O9)</f>
        <v>41046</v>
      </c>
      <c r="P10" s="203"/>
    </row>
    <row r="11" spans="1:24">
      <c r="A11" s="65"/>
      <c r="B11" s="186" t="s">
        <v>56</v>
      </c>
      <c r="C11" s="189" t="s">
        <v>571</v>
      </c>
      <c r="D11" s="204">
        <v>15163</v>
      </c>
      <c r="E11" s="12" t="s">
        <v>16</v>
      </c>
      <c r="F11" s="23">
        <f>AVERAGE(G11:L11)</f>
        <v>10819.166666666666</v>
      </c>
      <c r="G11" s="16">
        <v>13578</v>
      </c>
      <c r="H11" s="16">
        <v>12084</v>
      </c>
      <c r="I11" s="16">
        <v>10212</v>
      </c>
      <c r="J11" s="16">
        <v>9751</v>
      </c>
      <c r="K11" s="16">
        <v>9769</v>
      </c>
      <c r="L11" s="12">
        <v>9521</v>
      </c>
      <c r="M11" s="4" t="s">
        <v>18</v>
      </c>
      <c r="N11" s="4" t="s">
        <v>18</v>
      </c>
      <c r="O11" s="4" t="s">
        <v>18</v>
      </c>
      <c r="P11" s="201">
        <v>2663</v>
      </c>
    </row>
    <row r="12" spans="1:24">
      <c r="A12" s="61">
        <v>2</v>
      </c>
      <c r="B12" s="187"/>
      <c r="C12" s="190"/>
      <c r="D12" s="205"/>
      <c r="E12" s="13" t="s">
        <v>17</v>
      </c>
      <c r="F12" s="24">
        <f>AVERAGE(G12:L12)</f>
        <v>1680.5</v>
      </c>
      <c r="G12" s="19">
        <v>2452</v>
      </c>
      <c r="H12" s="19">
        <v>2185</v>
      </c>
      <c r="I12" s="19">
        <v>1270</v>
      </c>
      <c r="J12" s="19">
        <v>1354</v>
      </c>
      <c r="K12" s="19">
        <v>1409</v>
      </c>
      <c r="L12" s="5">
        <v>1413</v>
      </c>
      <c r="M12" s="5" t="s">
        <v>18</v>
      </c>
      <c r="N12" s="5" t="s">
        <v>18</v>
      </c>
      <c r="O12" s="5" t="s">
        <v>18</v>
      </c>
      <c r="P12" s="202"/>
      <c r="Q12" s="21"/>
    </row>
    <row r="13" spans="1:24">
      <c r="A13" s="65" t="s">
        <v>497</v>
      </c>
      <c r="B13" s="187"/>
      <c r="C13" s="190"/>
      <c r="D13" s="205"/>
      <c r="E13" s="104" t="s">
        <v>50</v>
      </c>
      <c r="F13" s="26">
        <f>AVERAGE(G13:L13)</f>
        <v>12499.666666666666</v>
      </c>
      <c r="G13" s="17">
        <f t="shared" ref="G13:L13" si="0">SUM(G11:G12)</f>
        <v>16030</v>
      </c>
      <c r="H13" s="17">
        <f t="shared" si="0"/>
        <v>14269</v>
      </c>
      <c r="I13" s="17">
        <f t="shared" si="0"/>
        <v>11482</v>
      </c>
      <c r="J13" s="17">
        <f t="shared" si="0"/>
        <v>11105</v>
      </c>
      <c r="K13" s="17">
        <f t="shared" si="0"/>
        <v>11178</v>
      </c>
      <c r="L13" s="104">
        <f t="shared" si="0"/>
        <v>10934</v>
      </c>
      <c r="M13" s="5" t="s">
        <v>18</v>
      </c>
      <c r="N13" s="5" t="s">
        <v>18</v>
      </c>
      <c r="O13" s="5" t="s">
        <v>18</v>
      </c>
      <c r="P13" s="202"/>
    </row>
    <row r="14" spans="1:24">
      <c r="A14" s="65"/>
      <c r="B14" s="186" t="s">
        <v>144</v>
      </c>
      <c r="C14" s="189" t="s">
        <v>573</v>
      </c>
      <c r="D14" s="192">
        <v>14239</v>
      </c>
      <c r="E14" s="9" t="s">
        <v>16</v>
      </c>
      <c r="F14" s="32">
        <f>AVERAGE(G14:I14)</f>
        <v>13302</v>
      </c>
      <c r="G14" s="4">
        <v>14178</v>
      </c>
      <c r="H14" s="4">
        <v>12711</v>
      </c>
      <c r="I14" s="4">
        <v>13017</v>
      </c>
      <c r="J14" s="4" t="s">
        <v>18</v>
      </c>
      <c r="K14" s="4" t="s">
        <v>18</v>
      </c>
      <c r="L14" s="4" t="s">
        <v>18</v>
      </c>
      <c r="M14" s="4" t="s">
        <v>18</v>
      </c>
      <c r="N14" s="4" t="s">
        <v>18</v>
      </c>
      <c r="O14" s="4" t="s">
        <v>18</v>
      </c>
      <c r="P14" s="201"/>
    </row>
    <row r="15" spans="1:24">
      <c r="A15" s="61">
        <v>3</v>
      </c>
      <c r="B15" s="187"/>
      <c r="C15" s="190"/>
      <c r="D15" s="217"/>
      <c r="E15" s="10" t="s">
        <v>17</v>
      </c>
      <c r="F15" s="33">
        <f>AVERAGE(G15:I15)</f>
        <v>937.33333333333337</v>
      </c>
      <c r="G15" s="5">
        <v>923</v>
      </c>
      <c r="H15" s="5">
        <v>904</v>
      </c>
      <c r="I15" s="5">
        <v>985</v>
      </c>
      <c r="J15" s="5" t="s">
        <v>18</v>
      </c>
      <c r="K15" s="5" t="s">
        <v>18</v>
      </c>
      <c r="L15" s="5" t="s">
        <v>18</v>
      </c>
      <c r="M15" s="5" t="s">
        <v>18</v>
      </c>
      <c r="N15" s="5" t="s">
        <v>18</v>
      </c>
      <c r="O15" s="5" t="s">
        <v>18</v>
      </c>
      <c r="P15" s="202"/>
      <c r="Q15" s="21"/>
    </row>
    <row r="16" spans="1:24">
      <c r="A16" s="61" t="s">
        <v>513</v>
      </c>
      <c r="B16" s="196"/>
      <c r="C16" s="197"/>
      <c r="D16" s="218"/>
      <c r="E16" s="11" t="s">
        <v>50</v>
      </c>
      <c r="F16" s="168">
        <f>SUM(F14:F15)</f>
        <v>14239.333333333334</v>
      </c>
      <c r="G16" s="6">
        <v>15101</v>
      </c>
      <c r="H16" s="6">
        <f>SUM(H14:H15)</f>
        <v>13615</v>
      </c>
      <c r="I16" s="6">
        <f>SUM(I14:I15)</f>
        <v>14002</v>
      </c>
      <c r="J16" s="6" t="s">
        <v>18</v>
      </c>
      <c r="K16" s="6" t="s">
        <v>18</v>
      </c>
      <c r="L16" s="6" t="s">
        <v>18</v>
      </c>
      <c r="M16" s="6" t="s">
        <v>18</v>
      </c>
      <c r="N16" s="6" t="s">
        <v>18</v>
      </c>
      <c r="O16" s="6" t="s">
        <v>18</v>
      </c>
      <c r="P16" s="203"/>
    </row>
    <row r="17" spans="1:21" ht="14.4" customHeight="1">
      <c r="A17" s="61"/>
      <c r="B17" s="186">
        <v>2014.4</v>
      </c>
      <c r="C17" s="189" t="s">
        <v>15</v>
      </c>
      <c r="D17" s="204">
        <v>13585</v>
      </c>
      <c r="E17" s="103" t="s">
        <v>16</v>
      </c>
      <c r="F17" s="23">
        <f>AVERAGE(G17:L17)</f>
        <v>9862</v>
      </c>
      <c r="G17" s="106">
        <v>11525</v>
      </c>
      <c r="H17" s="106">
        <v>10525</v>
      </c>
      <c r="I17" s="106">
        <v>9590</v>
      </c>
      <c r="J17" s="106">
        <v>8746</v>
      </c>
      <c r="K17" s="106">
        <v>9717</v>
      </c>
      <c r="L17" s="107">
        <v>9069</v>
      </c>
      <c r="M17" s="4" t="s">
        <v>18</v>
      </c>
      <c r="N17" s="4" t="s">
        <v>18</v>
      </c>
      <c r="O17" s="4" t="s">
        <v>18</v>
      </c>
      <c r="P17" s="201">
        <v>2450</v>
      </c>
    </row>
    <row r="18" spans="1:21" ht="14.4" customHeight="1">
      <c r="A18" s="61"/>
      <c r="B18" s="187"/>
      <c r="C18" s="190"/>
      <c r="D18" s="205"/>
      <c r="E18" s="104" t="s">
        <v>17</v>
      </c>
      <c r="F18" s="24">
        <f>AVERAGE(G18:L18)</f>
        <v>1176</v>
      </c>
      <c r="G18" s="19">
        <v>1471</v>
      </c>
      <c r="H18" s="19">
        <v>1302</v>
      </c>
      <c r="I18" s="17">
        <v>1069</v>
      </c>
      <c r="J18" s="19">
        <v>897</v>
      </c>
      <c r="K18" s="19">
        <v>1181</v>
      </c>
      <c r="L18" s="8">
        <v>1136</v>
      </c>
      <c r="M18" s="5" t="s">
        <v>18</v>
      </c>
      <c r="N18" s="5" t="s">
        <v>18</v>
      </c>
      <c r="O18" s="5" t="s">
        <v>18</v>
      </c>
      <c r="P18" s="202"/>
      <c r="Q18" s="21"/>
    </row>
    <row r="19" spans="1:21" ht="14.4" customHeight="1">
      <c r="A19" s="61"/>
      <c r="B19" s="196"/>
      <c r="C19" s="197"/>
      <c r="D19" s="206"/>
      <c r="E19" s="105" t="s">
        <v>50</v>
      </c>
      <c r="F19" s="25">
        <f>AVERAGE(G19:L19)</f>
        <v>11038</v>
      </c>
      <c r="G19" s="18">
        <f t="shared" ref="G19:L19" si="1">SUM(G17:G18)</f>
        <v>12996</v>
      </c>
      <c r="H19" s="18">
        <f t="shared" si="1"/>
        <v>11827</v>
      </c>
      <c r="I19" s="18">
        <f>SUM(I17:I18)</f>
        <v>10659</v>
      </c>
      <c r="J19" s="18">
        <f t="shared" si="1"/>
        <v>9643</v>
      </c>
      <c r="K19" s="18">
        <f t="shared" si="1"/>
        <v>10898</v>
      </c>
      <c r="L19" s="6">
        <f t="shared" si="1"/>
        <v>10205</v>
      </c>
      <c r="M19" s="6" t="s">
        <v>18</v>
      </c>
      <c r="N19" s="6" t="s">
        <v>18</v>
      </c>
      <c r="O19" s="6" t="s">
        <v>18</v>
      </c>
      <c r="P19" s="203"/>
    </row>
    <row r="20" spans="1:21">
      <c r="A20" s="61"/>
      <c r="B20" s="186" t="s">
        <v>58</v>
      </c>
      <c r="C20" s="189" t="s">
        <v>20</v>
      </c>
      <c r="D20" s="204">
        <v>12744</v>
      </c>
      <c r="E20" s="12" t="s">
        <v>16</v>
      </c>
      <c r="F20" s="23"/>
      <c r="G20" s="20"/>
      <c r="H20" s="16"/>
      <c r="I20" s="16"/>
      <c r="J20" s="16"/>
      <c r="K20" s="16"/>
      <c r="L20" s="12"/>
      <c r="M20" s="12"/>
      <c r="N20" s="4" t="s">
        <v>18</v>
      </c>
      <c r="O20" s="4" t="s">
        <v>18</v>
      </c>
      <c r="P20" s="201">
        <v>4623</v>
      </c>
    </row>
    <row r="21" spans="1:21">
      <c r="A21" s="61">
        <v>4</v>
      </c>
      <c r="B21" s="187"/>
      <c r="C21" s="190"/>
      <c r="D21" s="205"/>
      <c r="E21" s="13" t="s">
        <v>17</v>
      </c>
      <c r="F21" s="24">
        <f>AVERAGE(G21:M21)</f>
        <v>8120.7142857142853</v>
      </c>
      <c r="G21" s="17">
        <v>10026</v>
      </c>
      <c r="H21" s="17">
        <v>8912</v>
      </c>
      <c r="I21" s="17">
        <v>8266</v>
      </c>
      <c r="J21" s="17">
        <v>6522</v>
      </c>
      <c r="K21" s="17">
        <v>8153</v>
      </c>
      <c r="L21" s="5">
        <v>7472</v>
      </c>
      <c r="M21" s="5">
        <v>7494</v>
      </c>
      <c r="N21" s="5" t="s">
        <v>18</v>
      </c>
      <c r="O21" s="5" t="s">
        <v>18</v>
      </c>
      <c r="P21" s="202"/>
      <c r="Q21" s="21"/>
    </row>
    <row r="22" spans="1:21">
      <c r="A22" s="61" t="s">
        <v>500</v>
      </c>
      <c r="B22" s="187"/>
      <c r="C22" s="190"/>
      <c r="D22" s="205"/>
      <c r="E22" s="167" t="s">
        <v>50</v>
      </c>
      <c r="F22" s="26">
        <f>AVERAGE(G22:M22)</f>
        <v>8120.7142857142853</v>
      </c>
      <c r="G22" s="17">
        <v>10026</v>
      </c>
      <c r="H22" s="17">
        <v>8912</v>
      </c>
      <c r="I22" s="17">
        <v>8266</v>
      </c>
      <c r="J22" s="17">
        <v>6522</v>
      </c>
      <c r="K22" s="17">
        <v>8153</v>
      </c>
      <c r="L22" s="5">
        <v>7472</v>
      </c>
      <c r="M22" s="5">
        <v>7494</v>
      </c>
      <c r="N22" s="5" t="s">
        <v>18</v>
      </c>
      <c r="O22" s="5" t="s">
        <v>18</v>
      </c>
      <c r="P22" s="202"/>
    </row>
    <row r="23" spans="1:21">
      <c r="A23" s="61"/>
      <c r="B23" s="186" t="s">
        <v>59</v>
      </c>
      <c r="C23" s="189" t="s">
        <v>22</v>
      </c>
      <c r="D23" s="204">
        <v>11122</v>
      </c>
      <c r="E23" s="12" t="s">
        <v>16</v>
      </c>
      <c r="F23" s="23">
        <f>AVERAGE(G23:L23)</f>
        <v>5429.5</v>
      </c>
      <c r="G23" s="16">
        <v>5618</v>
      </c>
      <c r="H23" s="16">
        <v>5342</v>
      </c>
      <c r="I23" s="16">
        <v>5558</v>
      </c>
      <c r="J23" s="16">
        <v>5476</v>
      </c>
      <c r="K23" s="16">
        <v>5256</v>
      </c>
      <c r="L23" s="12">
        <v>5327</v>
      </c>
      <c r="M23" s="4" t="s">
        <v>18</v>
      </c>
      <c r="N23" s="4" t="s">
        <v>18</v>
      </c>
      <c r="O23" s="4" t="s">
        <v>18</v>
      </c>
      <c r="P23" s="201">
        <v>2610</v>
      </c>
    </row>
    <row r="24" spans="1:21">
      <c r="A24" s="61"/>
      <c r="B24" s="187"/>
      <c r="C24" s="190"/>
      <c r="D24" s="205"/>
      <c r="E24" s="13" t="s">
        <v>17</v>
      </c>
      <c r="F24" s="24">
        <f>AVERAGE(G24:L24)</f>
        <v>3075.5</v>
      </c>
      <c r="G24" s="17">
        <v>3743</v>
      </c>
      <c r="H24" s="17">
        <v>3006</v>
      </c>
      <c r="I24" s="17">
        <v>3116</v>
      </c>
      <c r="J24" s="19">
        <v>2933</v>
      </c>
      <c r="K24" s="19">
        <v>2762</v>
      </c>
      <c r="L24" s="15">
        <v>2893</v>
      </c>
      <c r="M24" s="5" t="s">
        <v>18</v>
      </c>
      <c r="N24" s="5" t="s">
        <v>18</v>
      </c>
      <c r="O24" s="5" t="s">
        <v>18</v>
      </c>
      <c r="P24" s="202"/>
      <c r="Q24" s="21"/>
    </row>
    <row r="25" spans="1:21">
      <c r="A25" s="61"/>
      <c r="B25" s="196"/>
      <c r="C25" s="197"/>
      <c r="D25" s="206"/>
      <c r="E25" s="14" t="s">
        <v>50</v>
      </c>
      <c r="F25" s="25">
        <f>AVERAGE(G25:L25)</f>
        <v>8505</v>
      </c>
      <c r="G25" s="18">
        <f t="shared" ref="G25:L25" si="2">SUM(G23:G24)</f>
        <v>9361</v>
      </c>
      <c r="H25" s="18">
        <f t="shared" si="2"/>
        <v>8348</v>
      </c>
      <c r="I25" s="18">
        <f t="shared" si="2"/>
        <v>8674</v>
      </c>
      <c r="J25" s="18">
        <f t="shared" si="2"/>
        <v>8409</v>
      </c>
      <c r="K25" s="18">
        <f t="shared" si="2"/>
        <v>8018</v>
      </c>
      <c r="L25" s="14">
        <f t="shared" si="2"/>
        <v>8220</v>
      </c>
      <c r="M25" s="6" t="s">
        <v>18</v>
      </c>
      <c r="N25" s="6" t="s">
        <v>18</v>
      </c>
      <c r="O25" s="6" t="s">
        <v>18</v>
      </c>
      <c r="P25" s="203"/>
    </row>
    <row r="26" spans="1:21" ht="14.4" customHeight="1">
      <c r="A26" s="61"/>
      <c r="B26" s="186" t="s">
        <v>57</v>
      </c>
      <c r="C26" s="189" t="s">
        <v>23</v>
      </c>
      <c r="D26" s="204">
        <v>10537</v>
      </c>
      <c r="E26" s="12" t="s">
        <v>16</v>
      </c>
      <c r="F26" s="23"/>
      <c r="G26" s="16"/>
      <c r="H26" s="16"/>
      <c r="I26" s="16"/>
      <c r="J26" s="16"/>
      <c r="K26" s="16"/>
      <c r="L26" s="12"/>
      <c r="M26" s="4" t="s">
        <v>18</v>
      </c>
      <c r="N26" s="4" t="s">
        <v>18</v>
      </c>
      <c r="O26" s="4" t="s">
        <v>18</v>
      </c>
      <c r="P26" s="201">
        <v>4651</v>
      </c>
    </row>
    <row r="27" spans="1:21" ht="14.4" customHeight="1">
      <c r="A27" s="61"/>
      <c r="B27" s="187"/>
      <c r="C27" s="190"/>
      <c r="D27" s="205"/>
      <c r="E27" s="13" t="s">
        <v>17</v>
      </c>
      <c r="F27" s="27">
        <f>AVERAGE(G27:L27)</f>
        <v>5885.5</v>
      </c>
      <c r="G27" s="17">
        <v>7388</v>
      </c>
      <c r="H27" s="17">
        <v>5505</v>
      </c>
      <c r="I27" s="17">
        <v>6477</v>
      </c>
      <c r="J27" s="19">
        <v>5515</v>
      </c>
      <c r="K27" s="19">
        <v>5329</v>
      </c>
      <c r="L27" s="15">
        <v>5099</v>
      </c>
      <c r="M27" s="5" t="s">
        <v>18</v>
      </c>
      <c r="N27" s="5" t="s">
        <v>18</v>
      </c>
      <c r="O27" s="5" t="s">
        <v>18</v>
      </c>
      <c r="P27" s="202"/>
      <c r="Q27" s="21"/>
    </row>
    <row r="28" spans="1:21" ht="14.4" customHeight="1">
      <c r="A28" s="61"/>
      <c r="B28" s="196"/>
      <c r="C28" s="197"/>
      <c r="D28" s="206"/>
      <c r="E28" s="14" t="s">
        <v>50</v>
      </c>
      <c r="F28" s="25">
        <v>5886</v>
      </c>
      <c r="G28" s="17">
        <v>7388</v>
      </c>
      <c r="H28" s="17">
        <v>5505</v>
      </c>
      <c r="I28" s="17">
        <v>6477</v>
      </c>
      <c r="J28" s="19">
        <v>5515</v>
      </c>
      <c r="K28" s="19">
        <v>5329</v>
      </c>
      <c r="L28" s="15">
        <v>5099</v>
      </c>
      <c r="M28" s="6" t="s">
        <v>18</v>
      </c>
      <c r="N28" s="6" t="s">
        <v>18</v>
      </c>
      <c r="O28" s="6" t="s">
        <v>18</v>
      </c>
      <c r="P28" s="203"/>
    </row>
    <row r="29" spans="1:21" ht="14.4" customHeight="1">
      <c r="A29" s="61"/>
      <c r="B29" s="186" t="s">
        <v>60</v>
      </c>
      <c r="C29" s="189" t="s">
        <v>502</v>
      </c>
      <c r="D29" s="204">
        <v>9573</v>
      </c>
      <c r="E29" s="12" t="s">
        <v>25</v>
      </c>
      <c r="F29" s="23">
        <f>AVERAGE(G29:L29)</f>
        <v>6268.666666666667</v>
      </c>
      <c r="G29" s="16">
        <v>8318</v>
      </c>
      <c r="H29" s="16">
        <v>6211</v>
      </c>
      <c r="I29" s="16">
        <v>5997</v>
      </c>
      <c r="J29" s="16">
        <v>5765</v>
      </c>
      <c r="K29" s="16">
        <v>5654</v>
      </c>
      <c r="L29" s="12">
        <v>5667</v>
      </c>
      <c r="M29" s="4" t="s">
        <v>18</v>
      </c>
      <c r="N29" s="4" t="s">
        <v>18</v>
      </c>
      <c r="O29" s="4" t="s">
        <v>18</v>
      </c>
      <c r="P29" s="201">
        <v>2157</v>
      </c>
    </row>
    <row r="30" spans="1:21" ht="14.4" customHeight="1">
      <c r="A30" s="61"/>
      <c r="B30" s="187"/>
      <c r="C30" s="190"/>
      <c r="D30" s="205"/>
      <c r="E30" s="13" t="s">
        <v>26</v>
      </c>
      <c r="F30" s="24">
        <f>AVERAGE(G30:L30)</f>
        <v>1147.5</v>
      </c>
      <c r="G30" s="17">
        <v>1610</v>
      </c>
      <c r="H30" s="17">
        <v>1096</v>
      </c>
      <c r="I30" s="17">
        <v>1121</v>
      </c>
      <c r="J30" s="19">
        <v>1059</v>
      </c>
      <c r="K30" s="19">
        <v>990</v>
      </c>
      <c r="L30" s="15">
        <v>1009</v>
      </c>
      <c r="M30" s="5" t="s">
        <v>18</v>
      </c>
      <c r="N30" s="5" t="s">
        <v>18</v>
      </c>
      <c r="O30" s="5" t="s">
        <v>18</v>
      </c>
      <c r="P30" s="202"/>
      <c r="Q30" s="21"/>
      <c r="S30" t="s">
        <v>533</v>
      </c>
      <c r="T30" t="s">
        <v>534</v>
      </c>
      <c r="U30" t="s">
        <v>535</v>
      </c>
    </row>
    <row r="31" spans="1:21" ht="14.4" customHeight="1">
      <c r="A31" s="61"/>
      <c r="B31" s="196"/>
      <c r="C31" s="197"/>
      <c r="D31" s="206"/>
      <c r="E31" s="14" t="s">
        <v>50</v>
      </c>
      <c r="F31" s="25">
        <f>AVERAGE(G31:L31)</f>
        <v>7416.166666666667</v>
      </c>
      <c r="G31" s="18">
        <f t="shared" ref="G31:L31" si="3">SUM(G29:G30)</f>
        <v>9928</v>
      </c>
      <c r="H31" s="18">
        <f t="shared" si="3"/>
        <v>7307</v>
      </c>
      <c r="I31" s="18">
        <f t="shared" si="3"/>
        <v>7118</v>
      </c>
      <c r="J31" s="18">
        <f t="shared" si="3"/>
        <v>6824</v>
      </c>
      <c r="K31" s="18">
        <f t="shared" si="3"/>
        <v>6644</v>
      </c>
      <c r="L31" s="14">
        <f t="shared" si="3"/>
        <v>6676</v>
      </c>
      <c r="M31" s="6" t="s">
        <v>18</v>
      </c>
      <c r="N31" s="6" t="s">
        <v>18</v>
      </c>
      <c r="O31" s="6" t="s">
        <v>18</v>
      </c>
      <c r="P31" s="203"/>
      <c r="S31" t="s">
        <v>536</v>
      </c>
      <c r="T31">
        <v>30</v>
      </c>
      <c r="U31">
        <v>4</v>
      </c>
    </row>
    <row r="32" spans="1:21" ht="14.4" customHeight="1">
      <c r="A32" s="61"/>
      <c r="B32" s="186" t="s">
        <v>62</v>
      </c>
      <c r="C32" s="189" t="s">
        <v>24</v>
      </c>
      <c r="D32" s="204">
        <v>8503</v>
      </c>
      <c r="E32" s="12" t="s">
        <v>25</v>
      </c>
      <c r="F32" s="24">
        <f>AVERAGE(G32:L32)</f>
        <v>6045.333333333333</v>
      </c>
      <c r="G32" s="16">
        <v>7575</v>
      </c>
      <c r="H32" s="16">
        <v>6109</v>
      </c>
      <c r="I32" s="16">
        <v>5844</v>
      </c>
      <c r="J32" s="16">
        <v>5567</v>
      </c>
      <c r="K32" s="16">
        <v>5596</v>
      </c>
      <c r="L32" s="12">
        <v>5581</v>
      </c>
      <c r="M32" s="4" t="s">
        <v>18</v>
      </c>
      <c r="N32" s="4" t="s">
        <v>18</v>
      </c>
      <c r="O32" s="4" t="s">
        <v>18</v>
      </c>
      <c r="P32" s="201">
        <v>1921</v>
      </c>
    </row>
    <row r="33" spans="1:17" ht="14.4" customHeight="1">
      <c r="A33" s="61">
        <v>5</v>
      </c>
      <c r="B33" s="187"/>
      <c r="C33" s="190"/>
      <c r="D33" s="205"/>
      <c r="E33" s="13" t="s">
        <v>26</v>
      </c>
      <c r="F33" s="24">
        <f>AVERAGE(H33,L33)</f>
        <v>537</v>
      </c>
      <c r="G33" s="20"/>
      <c r="H33" s="17">
        <v>568</v>
      </c>
      <c r="I33" s="17"/>
      <c r="J33" s="17"/>
      <c r="K33" s="17"/>
      <c r="L33" s="13">
        <v>506</v>
      </c>
      <c r="M33" s="5" t="s">
        <v>18</v>
      </c>
      <c r="N33" s="5" t="s">
        <v>18</v>
      </c>
      <c r="O33" s="5" t="s">
        <v>18</v>
      </c>
      <c r="P33" s="202"/>
      <c r="Q33" s="21"/>
    </row>
    <row r="34" spans="1:17" ht="14.4" customHeight="1">
      <c r="A34" s="65" t="s">
        <v>497</v>
      </c>
      <c r="B34" s="196"/>
      <c r="C34" s="197"/>
      <c r="D34" s="206"/>
      <c r="E34" s="14" t="s">
        <v>50</v>
      </c>
      <c r="F34" s="26">
        <f>SUM(F32:F33)</f>
        <v>6582.333333333333</v>
      </c>
      <c r="G34" s="18">
        <f>SUM(G32)</f>
        <v>7575</v>
      </c>
      <c r="H34" s="18">
        <f>SUM(H32:H33)</f>
        <v>6677</v>
      </c>
      <c r="I34" s="18">
        <v>5844</v>
      </c>
      <c r="J34" s="18">
        <v>5567</v>
      </c>
      <c r="K34" s="18">
        <v>5596</v>
      </c>
      <c r="L34" s="14">
        <f>SUM(L32:L33)</f>
        <v>6087</v>
      </c>
      <c r="M34" s="6" t="s">
        <v>18</v>
      </c>
      <c r="N34" s="6" t="s">
        <v>18</v>
      </c>
      <c r="O34" s="6" t="s">
        <v>18</v>
      </c>
      <c r="P34" s="203"/>
    </row>
    <row r="35" spans="1:17" ht="14.4" customHeight="1">
      <c r="A35" s="61"/>
      <c r="B35" s="186" t="s">
        <v>64</v>
      </c>
      <c r="C35" s="189" t="s">
        <v>504</v>
      </c>
      <c r="D35" s="204">
        <v>7804</v>
      </c>
      <c r="E35" s="12" t="s">
        <v>25</v>
      </c>
      <c r="F35" s="23"/>
      <c r="G35" s="21"/>
      <c r="H35" s="21"/>
      <c r="I35" s="21"/>
      <c r="J35" s="21"/>
      <c r="K35" s="21"/>
      <c r="M35" s="4" t="s">
        <v>18</v>
      </c>
      <c r="N35" s="4" t="s">
        <v>18</v>
      </c>
      <c r="O35" s="4" t="s">
        <v>18</v>
      </c>
      <c r="P35" s="201">
        <v>3160</v>
      </c>
    </row>
    <row r="36" spans="1:17" ht="14.4" customHeight="1">
      <c r="A36" s="61">
        <v>6</v>
      </c>
      <c r="B36" s="187"/>
      <c r="C36" s="190"/>
      <c r="D36" s="205"/>
      <c r="E36" s="13" t="s">
        <v>26</v>
      </c>
      <c r="F36" s="24">
        <f>AVERAGE(G36:L36)</f>
        <v>4643.5</v>
      </c>
      <c r="G36" s="17">
        <v>5281</v>
      </c>
      <c r="H36" s="17">
        <v>4049</v>
      </c>
      <c r="I36" s="17">
        <v>4940</v>
      </c>
      <c r="J36" s="17">
        <v>4775</v>
      </c>
      <c r="K36" s="17">
        <v>4771</v>
      </c>
      <c r="L36" s="13">
        <v>4045</v>
      </c>
      <c r="M36" s="5" t="s">
        <v>18</v>
      </c>
      <c r="N36" s="5" t="s">
        <v>18</v>
      </c>
      <c r="O36" s="5" t="s">
        <v>18</v>
      </c>
      <c r="P36" s="202"/>
      <c r="Q36" s="21"/>
    </row>
    <row r="37" spans="1:17" ht="14.4" customHeight="1">
      <c r="A37" s="61" t="s">
        <v>499</v>
      </c>
      <c r="B37" s="196"/>
      <c r="C37" s="197"/>
      <c r="D37" s="206"/>
      <c r="E37" s="14" t="s">
        <v>50</v>
      </c>
      <c r="F37" s="25">
        <v>4644</v>
      </c>
      <c r="G37" s="18">
        <v>5281</v>
      </c>
      <c r="H37" s="18">
        <v>4049</v>
      </c>
      <c r="I37" s="18">
        <v>4940</v>
      </c>
      <c r="J37" s="18">
        <v>4775</v>
      </c>
      <c r="K37" s="18">
        <v>4771</v>
      </c>
      <c r="L37" s="14">
        <v>4045</v>
      </c>
      <c r="M37" s="6" t="s">
        <v>18</v>
      </c>
      <c r="N37" s="6" t="s">
        <v>18</v>
      </c>
      <c r="O37" s="6" t="s">
        <v>18</v>
      </c>
      <c r="P37" s="203"/>
    </row>
    <row r="38" spans="1:17" ht="14.4" customHeight="1">
      <c r="A38" s="61"/>
      <c r="B38" s="186" t="s">
        <v>65</v>
      </c>
      <c r="C38" s="189" t="s">
        <v>506</v>
      </c>
      <c r="D38" s="204">
        <v>7301</v>
      </c>
      <c r="E38" s="12" t="s">
        <v>25</v>
      </c>
      <c r="F38" s="23">
        <f>AVERAGE(G38:L38)</f>
        <v>3081.8333333333335</v>
      </c>
      <c r="G38" s="16">
        <v>2813</v>
      </c>
      <c r="H38" s="16">
        <v>3798</v>
      </c>
      <c r="I38" s="16">
        <v>3066</v>
      </c>
      <c r="J38" s="16">
        <v>2809</v>
      </c>
      <c r="K38" s="16">
        <v>2817</v>
      </c>
      <c r="L38" s="12">
        <v>3188</v>
      </c>
      <c r="M38" s="4" t="s">
        <v>18</v>
      </c>
      <c r="N38" s="4" t="s">
        <v>18</v>
      </c>
      <c r="O38" s="4" t="s">
        <v>18</v>
      </c>
      <c r="P38" s="201">
        <v>4219</v>
      </c>
    </row>
    <row r="39" spans="1:17" ht="14.4" customHeight="1">
      <c r="A39" s="61">
        <v>7</v>
      </c>
      <c r="B39" s="187"/>
      <c r="C39" s="190"/>
      <c r="D39" s="205"/>
      <c r="E39" s="13" t="s">
        <v>26</v>
      </c>
      <c r="F39" s="24"/>
      <c r="G39" s="17"/>
      <c r="H39" s="17"/>
      <c r="I39" s="17"/>
      <c r="J39" s="17"/>
      <c r="K39" s="17"/>
      <c r="L39" s="13"/>
      <c r="M39" s="5" t="s">
        <v>18</v>
      </c>
      <c r="N39" s="5" t="s">
        <v>18</v>
      </c>
      <c r="O39" s="5" t="s">
        <v>18</v>
      </c>
      <c r="P39" s="202"/>
      <c r="Q39" s="21"/>
    </row>
    <row r="40" spans="1:17" ht="14.4" customHeight="1">
      <c r="A40" s="61" t="s">
        <v>495</v>
      </c>
      <c r="B40" s="196"/>
      <c r="C40" s="197"/>
      <c r="D40" s="206"/>
      <c r="E40" s="14" t="s">
        <v>50</v>
      </c>
      <c r="F40" s="25">
        <f>AVERAGE(G40:L40)</f>
        <v>3081.8333333333335</v>
      </c>
      <c r="G40" s="18">
        <v>2813</v>
      </c>
      <c r="H40" s="18">
        <v>3798</v>
      </c>
      <c r="I40" s="18">
        <v>3066</v>
      </c>
      <c r="J40" s="18">
        <v>2809</v>
      </c>
      <c r="K40" s="18">
        <v>2817</v>
      </c>
      <c r="L40" s="14">
        <v>3188</v>
      </c>
      <c r="M40" s="6" t="s">
        <v>18</v>
      </c>
      <c r="N40" s="6" t="s">
        <v>18</v>
      </c>
      <c r="O40" s="6" t="s">
        <v>18</v>
      </c>
      <c r="P40" s="203"/>
    </row>
    <row r="41" spans="1:17" ht="14.4" customHeight="1">
      <c r="A41" s="61"/>
      <c r="B41" s="186" t="s">
        <v>66</v>
      </c>
      <c r="C41" s="189" t="s">
        <v>30</v>
      </c>
      <c r="D41" s="204">
        <v>6734</v>
      </c>
      <c r="E41" s="12" t="s">
        <v>25</v>
      </c>
      <c r="F41" s="23">
        <f>AVERAGE(G41:L41)</f>
        <v>700</v>
      </c>
      <c r="G41" s="16">
        <v>686</v>
      </c>
      <c r="H41" s="16">
        <v>671</v>
      </c>
      <c r="I41" s="16">
        <v>672</v>
      </c>
      <c r="J41" s="16">
        <v>721</v>
      </c>
      <c r="K41" s="16">
        <v>716</v>
      </c>
      <c r="L41" s="12">
        <v>734</v>
      </c>
      <c r="M41" s="4" t="s">
        <v>18</v>
      </c>
      <c r="N41" s="4" t="s">
        <v>18</v>
      </c>
      <c r="O41" s="4" t="s">
        <v>18</v>
      </c>
      <c r="P41" s="201">
        <v>5741</v>
      </c>
    </row>
    <row r="42" spans="1:17" ht="14.4" customHeight="1">
      <c r="A42" s="61">
        <v>8</v>
      </c>
      <c r="B42" s="187"/>
      <c r="C42" s="190"/>
      <c r="D42" s="205"/>
      <c r="E42" s="13" t="s">
        <v>26</v>
      </c>
      <c r="F42" s="24">
        <v>293</v>
      </c>
      <c r="G42" s="17"/>
      <c r="H42" s="17"/>
      <c r="I42" s="17"/>
      <c r="J42" s="17">
        <v>293</v>
      </c>
      <c r="K42" s="17"/>
      <c r="L42" s="13"/>
      <c r="M42" s="5" t="s">
        <v>18</v>
      </c>
      <c r="N42" s="5" t="s">
        <v>18</v>
      </c>
      <c r="O42" s="5" t="s">
        <v>18</v>
      </c>
      <c r="P42" s="202"/>
      <c r="Q42" s="21"/>
    </row>
    <row r="43" spans="1:17" ht="14.4" customHeight="1">
      <c r="A43" s="61" t="s">
        <v>499</v>
      </c>
      <c r="B43" s="196"/>
      <c r="C43" s="197"/>
      <c r="D43" s="206"/>
      <c r="E43" s="14" t="s">
        <v>50</v>
      </c>
      <c r="F43" s="25">
        <v>993</v>
      </c>
      <c r="G43" s="18">
        <v>686</v>
      </c>
      <c r="H43" s="18">
        <v>671</v>
      </c>
      <c r="I43" s="18">
        <v>672</v>
      </c>
      <c r="J43" s="18">
        <f>SUM(J41:J42)</f>
        <v>1014</v>
      </c>
      <c r="K43" s="18">
        <v>716</v>
      </c>
      <c r="L43" s="14">
        <v>734</v>
      </c>
      <c r="M43" s="6" t="s">
        <v>18</v>
      </c>
      <c r="N43" s="6" t="s">
        <v>18</v>
      </c>
      <c r="O43" s="6" t="s">
        <v>18</v>
      </c>
      <c r="P43" s="203"/>
    </row>
    <row r="44" spans="1:17">
      <c r="A44" s="61"/>
      <c r="B44" s="186" t="s">
        <v>61</v>
      </c>
      <c r="C44" s="189" t="s">
        <v>508</v>
      </c>
      <c r="D44" s="204">
        <v>6623</v>
      </c>
      <c r="E44" s="12" t="s">
        <v>16</v>
      </c>
      <c r="F44" s="23">
        <f>AVERAGE(G44:L44)</f>
        <v>3954.3333333333335</v>
      </c>
      <c r="G44" s="16">
        <v>4740</v>
      </c>
      <c r="H44" s="16">
        <v>4149</v>
      </c>
      <c r="I44" s="16">
        <v>3887</v>
      </c>
      <c r="J44" s="16">
        <v>3659</v>
      </c>
      <c r="K44" s="16">
        <v>3746</v>
      </c>
      <c r="L44" s="12">
        <v>3545</v>
      </c>
      <c r="M44" s="4" t="s">
        <v>18</v>
      </c>
      <c r="N44" s="4" t="s">
        <v>18</v>
      </c>
      <c r="O44" s="4" t="s">
        <v>18</v>
      </c>
      <c r="P44" s="208">
        <v>1334</v>
      </c>
    </row>
    <row r="45" spans="1:17">
      <c r="A45" s="61">
        <v>9</v>
      </c>
      <c r="B45" s="187"/>
      <c r="C45" s="190"/>
      <c r="D45" s="205"/>
      <c r="E45" s="13" t="s">
        <v>17</v>
      </c>
      <c r="F45" s="24">
        <f>AVERAGE(G45:J45,L45)</f>
        <v>1334.2</v>
      </c>
      <c r="G45" s="17">
        <v>1594</v>
      </c>
      <c r="H45" s="17">
        <v>1312</v>
      </c>
      <c r="I45" s="17">
        <v>1353</v>
      </c>
      <c r="J45" s="17">
        <v>1253</v>
      </c>
      <c r="K45" s="17"/>
      <c r="L45" s="13">
        <v>1159</v>
      </c>
      <c r="M45" s="5" t="s">
        <v>18</v>
      </c>
      <c r="N45" s="5" t="s">
        <v>18</v>
      </c>
      <c r="O45" s="5" t="s">
        <v>18</v>
      </c>
      <c r="P45" s="209"/>
      <c r="Q45" s="21"/>
    </row>
    <row r="46" spans="1:17">
      <c r="A46" s="61" t="s">
        <v>499</v>
      </c>
      <c r="B46" s="196"/>
      <c r="C46" s="197"/>
      <c r="D46" s="206"/>
      <c r="E46" s="14" t="s">
        <v>50</v>
      </c>
      <c r="F46" s="25">
        <f>SUM(F44:F45)</f>
        <v>5288.5333333333338</v>
      </c>
      <c r="G46" s="18">
        <f>SUM(G44:G45)</f>
        <v>6334</v>
      </c>
      <c r="H46" s="18">
        <f>SUM(H44:H45)</f>
        <v>5461</v>
      </c>
      <c r="I46" s="18">
        <f>SUM(I44:I45)</f>
        <v>5240</v>
      </c>
      <c r="J46" s="18">
        <f>SUM(J44:J45)</f>
        <v>4912</v>
      </c>
      <c r="K46" s="18">
        <v>3746</v>
      </c>
      <c r="L46" s="14">
        <f>SUM(L44:L45)</f>
        <v>4704</v>
      </c>
      <c r="M46" s="6" t="s">
        <v>18</v>
      </c>
      <c r="N46" s="6" t="s">
        <v>18</v>
      </c>
      <c r="O46" s="6" t="s">
        <v>18</v>
      </c>
      <c r="P46" s="210"/>
    </row>
    <row r="47" spans="1:17">
      <c r="A47" s="61"/>
      <c r="B47" s="186" t="s">
        <v>67</v>
      </c>
      <c r="C47" s="189" t="s">
        <v>510</v>
      </c>
      <c r="D47" s="204">
        <v>5864</v>
      </c>
      <c r="E47" s="12" t="s">
        <v>25</v>
      </c>
      <c r="F47" s="23">
        <f>AVERAGE(G47:L47)</f>
        <v>5293.333333333333</v>
      </c>
      <c r="G47" s="16">
        <v>6544</v>
      </c>
      <c r="H47" s="16">
        <v>5384</v>
      </c>
      <c r="I47" s="16">
        <v>4967</v>
      </c>
      <c r="J47" s="16">
        <v>4915</v>
      </c>
      <c r="K47" s="16">
        <v>4842</v>
      </c>
      <c r="L47" s="12">
        <v>5108</v>
      </c>
      <c r="M47" s="4" t="s">
        <v>18</v>
      </c>
      <c r="N47" s="4" t="s">
        <v>18</v>
      </c>
      <c r="O47" s="4" t="s">
        <v>18</v>
      </c>
      <c r="P47" s="201"/>
    </row>
    <row r="48" spans="1:17">
      <c r="A48" s="61">
        <v>10</v>
      </c>
      <c r="B48" s="187"/>
      <c r="C48" s="190"/>
      <c r="D48" s="205"/>
      <c r="E48" s="13" t="s">
        <v>26</v>
      </c>
      <c r="F48" s="24">
        <f>AVERAGE(K48:L48,G48:I48)</f>
        <v>570.6</v>
      </c>
      <c r="G48" s="17">
        <v>736</v>
      </c>
      <c r="H48" s="17">
        <v>584</v>
      </c>
      <c r="I48" s="17">
        <v>477</v>
      </c>
      <c r="J48" s="17"/>
      <c r="K48" s="17">
        <v>545</v>
      </c>
      <c r="L48" s="13">
        <v>511</v>
      </c>
      <c r="M48" s="5" t="s">
        <v>18</v>
      </c>
      <c r="N48" s="5" t="s">
        <v>18</v>
      </c>
      <c r="O48" s="5" t="s">
        <v>18</v>
      </c>
      <c r="P48" s="202"/>
      <c r="Q48" s="21"/>
    </row>
    <row r="49" spans="1:17">
      <c r="A49" s="61" t="s">
        <v>499</v>
      </c>
      <c r="B49" s="196"/>
      <c r="C49" s="197"/>
      <c r="D49" s="206"/>
      <c r="E49" s="14" t="s">
        <v>50</v>
      </c>
      <c r="F49" s="25">
        <f>SUM(F47:F48)</f>
        <v>5863.9333333333334</v>
      </c>
      <c r="G49" s="18">
        <f>SUM(G47:G48)</f>
        <v>7280</v>
      </c>
      <c r="H49" s="18">
        <f>SUM(H47:H48)</f>
        <v>5968</v>
      </c>
      <c r="I49" s="18">
        <f>SUM(I47:I48)</f>
        <v>5444</v>
      </c>
      <c r="J49" s="18">
        <v>4915</v>
      </c>
      <c r="K49" s="18">
        <f>SUM(K47:K48)</f>
        <v>5387</v>
      </c>
      <c r="L49" s="14">
        <f>SUM(L47:L48)</f>
        <v>5619</v>
      </c>
      <c r="M49" s="6" t="s">
        <v>18</v>
      </c>
      <c r="N49" s="6" t="s">
        <v>18</v>
      </c>
      <c r="O49" s="6" t="s">
        <v>18</v>
      </c>
      <c r="P49" s="203"/>
    </row>
    <row r="50" spans="1:17">
      <c r="A50" s="61"/>
      <c r="B50" s="186" t="s">
        <v>63</v>
      </c>
      <c r="C50" s="189" t="s">
        <v>32</v>
      </c>
      <c r="D50" s="204">
        <v>5094</v>
      </c>
      <c r="E50" s="12" t="s">
        <v>16</v>
      </c>
      <c r="F50" s="23">
        <f>AVERAGE(G50:L50)</f>
        <v>4533.833333333333</v>
      </c>
      <c r="G50" s="16">
        <v>5842</v>
      </c>
      <c r="H50" s="16">
        <v>4558</v>
      </c>
      <c r="I50" s="16">
        <v>4523</v>
      </c>
      <c r="J50" s="16">
        <v>4298</v>
      </c>
      <c r="K50" s="16">
        <v>3877</v>
      </c>
      <c r="L50" s="12">
        <v>4105</v>
      </c>
      <c r="M50" s="4" t="s">
        <v>18</v>
      </c>
      <c r="N50" s="4" t="s">
        <v>18</v>
      </c>
      <c r="O50" s="4" t="s">
        <v>18</v>
      </c>
      <c r="P50" s="201"/>
    </row>
    <row r="51" spans="1:17">
      <c r="A51" s="61"/>
      <c r="B51" s="187"/>
      <c r="C51" s="190"/>
      <c r="D51" s="205"/>
      <c r="E51" s="13" t="s">
        <v>17</v>
      </c>
      <c r="F51" s="24">
        <f>AVERAGE(G51,K51)</f>
        <v>560.5</v>
      </c>
      <c r="G51" s="17">
        <v>717</v>
      </c>
      <c r="H51" s="17"/>
      <c r="I51" s="17"/>
      <c r="J51" s="17"/>
      <c r="K51" s="17">
        <v>404</v>
      </c>
      <c r="L51" s="13"/>
      <c r="M51" s="5" t="s">
        <v>49</v>
      </c>
      <c r="N51" s="5" t="s">
        <v>18</v>
      </c>
      <c r="O51" s="5" t="s">
        <v>18</v>
      </c>
      <c r="P51" s="202"/>
      <c r="Q51" s="21"/>
    </row>
    <row r="52" spans="1:17">
      <c r="A52" s="61"/>
      <c r="B52" s="196"/>
      <c r="C52" s="197"/>
      <c r="D52" s="206"/>
      <c r="E52" s="14" t="s">
        <v>50</v>
      </c>
      <c r="F52" s="25">
        <f>SUM(F50:F51)</f>
        <v>5094.333333333333</v>
      </c>
      <c r="G52" s="18">
        <f>SUM(G50:G51)</f>
        <v>6559</v>
      </c>
      <c r="H52" s="18">
        <v>4558</v>
      </c>
      <c r="I52" s="18">
        <v>4523</v>
      </c>
      <c r="J52" s="18">
        <v>4298</v>
      </c>
      <c r="K52" s="18">
        <f>SUM(K50:K51)</f>
        <v>4281</v>
      </c>
      <c r="L52" s="14">
        <v>4105</v>
      </c>
      <c r="M52" s="6" t="s">
        <v>18</v>
      </c>
      <c r="N52" s="6" t="s">
        <v>18</v>
      </c>
      <c r="O52" s="6" t="s">
        <v>18</v>
      </c>
      <c r="P52" s="203"/>
    </row>
    <row r="53" spans="1:17" ht="14.4" customHeight="1">
      <c r="A53" s="61"/>
      <c r="B53" s="186" t="s">
        <v>138</v>
      </c>
      <c r="C53" s="189" t="s">
        <v>147</v>
      </c>
      <c r="D53" s="192">
        <v>3636</v>
      </c>
      <c r="E53" s="9" t="s">
        <v>16</v>
      </c>
      <c r="F53" s="32">
        <f>AVERAGE(G53:L53)</f>
        <v>3235.8333333333335</v>
      </c>
      <c r="G53" s="4">
        <v>4273</v>
      </c>
      <c r="H53" s="4">
        <v>3633</v>
      </c>
      <c r="I53" s="4">
        <v>3149</v>
      </c>
      <c r="J53" s="4">
        <v>2513</v>
      </c>
      <c r="K53" s="4">
        <v>3198</v>
      </c>
      <c r="L53" s="4">
        <v>2649</v>
      </c>
      <c r="M53" s="4" t="s">
        <v>18</v>
      </c>
      <c r="N53" s="4" t="s">
        <v>18</v>
      </c>
      <c r="O53" s="4" t="s">
        <v>18</v>
      </c>
      <c r="P53" s="201"/>
    </row>
    <row r="54" spans="1:17" ht="14.4" customHeight="1">
      <c r="A54" s="61"/>
      <c r="B54" s="187"/>
      <c r="C54" s="190" t="s">
        <v>46</v>
      </c>
      <c r="D54" s="193"/>
      <c r="E54" s="10" t="s">
        <v>17</v>
      </c>
      <c r="F54" s="33">
        <f>AVERAGE(G54:L54)</f>
        <v>399.8</v>
      </c>
      <c r="G54" s="5">
        <v>558</v>
      </c>
      <c r="H54" s="5">
        <v>395</v>
      </c>
      <c r="I54" s="5">
        <v>384</v>
      </c>
      <c r="J54" s="5"/>
      <c r="K54" s="5">
        <v>347</v>
      </c>
      <c r="L54" s="5">
        <v>315</v>
      </c>
      <c r="M54" s="5" t="s">
        <v>18</v>
      </c>
      <c r="N54" s="5" t="s">
        <v>18</v>
      </c>
      <c r="O54" s="5" t="s">
        <v>18</v>
      </c>
      <c r="P54" s="202"/>
      <c r="Q54" s="21"/>
    </row>
    <row r="55" spans="1:17" ht="14.4" customHeight="1">
      <c r="A55" s="61"/>
      <c r="B55" s="187"/>
      <c r="C55" s="190"/>
      <c r="D55" s="193"/>
      <c r="E55" s="10" t="s">
        <v>50</v>
      </c>
      <c r="F55" s="25">
        <f>SUM(F53:F54)</f>
        <v>3635.6333333333337</v>
      </c>
      <c r="G55" s="5">
        <v>4831</v>
      </c>
      <c r="H55" s="5">
        <f>SUM(H53:H54)</f>
        <v>4028</v>
      </c>
      <c r="I55" s="5">
        <v>3533</v>
      </c>
      <c r="J55" s="5">
        <v>2513</v>
      </c>
      <c r="K55" s="5">
        <f>SUM(K53:K54)</f>
        <v>3545</v>
      </c>
      <c r="L55" s="5">
        <f>SUM(L53:L54)</f>
        <v>2964</v>
      </c>
      <c r="M55" s="5" t="s">
        <v>18</v>
      </c>
      <c r="N55" s="5" t="s">
        <v>18</v>
      </c>
      <c r="O55" s="5" t="s">
        <v>18</v>
      </c>
      <c r="P55" s="202"/>
    </row>
    <row r="56" spans="1:17">
      <c r="A56" s="61"/>
      <c r="B56" s="186" t="s">
        <v>68</v>
      </c>
      <c r="C56" s="189" t="s">
        <v>33</v>
      </c>
      <c r="D56" s="204">
        <v>3508</v>
      </c>
      <c r="E56" s="12" t="s">
        <v>16</v>
      </c>
      <c r="F56" s="23">
        <f>AVERAGE(G56:L56)</f>
        <v>3001.6666666666665</v>
      </c>
      <c r="G56" s="16">
        <v>4194</v>
      </c>
      <c r="H56" s="16">
        <v>2816</v>
      </c>
      <c r="I56" s="16">
        <v>2312</v>
      </c>
      <c r="J56" s="16">
        <v>2636</v>
      </c>
      <c r="K56" s="16">
        <v>2616</v>
      </c>
      <c r="L56" s="12">
        <v>3436</v>
      </c>
      <c r="M56" s="4" t="s">
        <v>18</v>
      </c>
      <c r="N56" s="4" t="s">
        <v>18</v>
      </c>
      <c r="O56" s="4" t="s">
        <v>18</v>
      </c>
      <c r="P56" s="201"/>
    </row>
    <row r="57" spans="1:17">
      <c r="A57" s="61">
        <v>11</v>
      </c>
      <c r="B57" s="187"/>
      <c r="C57" s="190"/>
      <c r="D57" s="205"/>
      <c r="E57" s="13" t="s">
        <v>17</v>
      </c>
      <c r="F57" s="24">
        <f>(541+471)/2</f>
        <v>506</v>
      </c>
      <c r="G57" s="17">
        <v>541</v>
      </c>
      <c r="H57" s="17"/>
      <c r="I57" s="17"/>
      <c r="J57" s="17"/>
      <c r="K57" s="17"/>
      <c r="L57" s="13">
        <v>471</v>
      </c>
      <c r="M57" s="5" t="s">
        <v>49</v>
      </c>
      <c r="N57" s="5" t="s">
        <v>18</v>
      </c>
      <c r="O57" s="5" t="s">
        <v>18</v>
      </c>
      <c r="P57" s="202"/>
      <c r="Q57" s="21"/>
    </row>
    <row r="58" spans="1:17">
      <c r="A58" s="61" t="s">
        <v>513</v>
      </c>
      <c r="B58" s="196"/>
      <c r="C58" s="197"/>
      <c r="D58" s="206"/>
      <c r="E58" s="14" t="s">
        <v>50</v>
      </c>
      <c r="F58" s="25">
        <f>SUM(F56:F57)</f>
        <v>3507.6666666666665</v>
      </c>
      <c r="G58" s="18">
        <f>SUM(G56:G57)</f>
        <v>4735</v>
      </c>
      <c r="H58" s="18">
        <v>2816</v>
      </c>
      <c r="I58" s="18">
        <v>2312</v>
      </c>
      <c r="J58" s="18">
        <v>2636</v>
      </c>
      <c r="K58" s="18">
        <v>2616</v>
      </c>
      <c r="L58" s="14">
        <f>SUM(L56:L57)</f>
        <v>3907</v>
      </c>
      <c r="M58" s="6" t="s">
        <v>18</v>
      </c>
      <c r="N58" s="6" t="s">
        <v>18</v>
      </c>
      <c r="O58" s="6" t="s">
        <v>18</v>
      </c>
      <c r="P58" s="203"/>
    </row>
    <row r="59" spans="1:17">
      <c r="A59" s="61"/>
      <c r="B59" s="186">
        <v>2013.7</v>
      </c>
      <c r="C59" s="189" t="s">
        <v>34</v>
      </c>
      <c r="D59" s="204">
        <v>3205</v>
      </c>
      <c r="E59" s="12" t="s">
        <v>16</v>
      </c>
      <c r="F59" s="23">
        <f>AVERAGE(G59:M59)</f>
        <v>2251.4285714285716</v>
      </c>
      <c r="G59" s="16">
        <v>4047</v>
      </c>
      <c r="H59" s="16">
        <v>2556</v>
      </c>
      <c r="I59" s="16">
        <v>1972</v>
      </c>
      <c r="J59" s="16">
        <v>2041</v>
      </c>
      <c r="K59" s="16">
        <v>1764</v>
      </c>
      <c r="L59" s="12">
        <v>1633</v>
      </c>
      <c r="M59" s="12">
        <v>1747</v>
      </c>
      <c r="N59" s="4" t="s">
        <v>18</v>
      </c>
      <c r="O59" s="4" t="s">
        <v>18</v>
      </c>
      <c r="P59" s="201"/>
    </row>
    <row r="60" spans="1:17">
      <c r="A60" s="61">
        <v>12</v>
      </c>
      <c r="B60" s="187"/>
      <c r="C60" s="190"/>
      <c r="D60" s="205"/>
      <c r="E60" s="13" t="s">
        <v>17</v>
      </c>
      <c r="F60" s="24">
        <v>954</v>
      </c>
      <c r="G60" s="17">
        <v>954</v>
      </c>
      <c r="H60" s="17"/>
      <c r="I60" s="17"/>
      <c r="J60" s="17"/>
      <c r="K60" s="17"/>
      <c r="L60" s="13"/>
      <c r="M60" s="13"/>
      <c r="N60" s="5" t="s">
        <v>18</v>
      </c>
      <c r="O60" s="5" t="s">
        <v>18</v>
      </c>
      <c r="P60" s="202"/>
      <c r="Q60" s="21"/>
    </row>
    <row r="61" spans="1:17">
      <c r="A61" s="61"/>
      <c r="B61" s="196"/>
      <c r="C61" s="197"/>
      <c r="D61" s="206"/>
      <c r="E61" s="14" t="s">
        <v>50</v>
      </c>
      <c r="F61" s="25">
        <f>SUM(F59:F60)</f>
        <v>3205.4285714285716</v>
      </c>
      <c r="G61" s="18">
        <f>SUM(G59:G60)</f>
        <v>5001</v>
      </c>
      <c r="H61" s="18">
        <v>2556</v>
      </c>
      <c r="I61" s="18">
        <v>1972</v>
      </c>
      <c r="J61" s="18">
        <v>2041</v>
      </c>
      <c r="K61" s="18">
        <v>1764</v>
      </c>
      <c r="L61" s="14">
        <v>1633</v>
      </c>
      <c r="M61" s="14">
        <v>1747</v>
      </c>
      <c r="N61" s="6" t="s">
        <v>18</v>
      </c>
      <c r="O61" s="6" t="s">
        <v>18</v>
      </c>
      <c r="P61" s="203"/>
    </row>
    <row r="62" spans="1:17">
      <c r="A62" s="61"/>
      <c r="B62" s="186" t="s">
        <v>140</v>
      </c>
      <c r="C62" s="189" t="s">
        <v>139</v>
      </c>
      <c r="D62" s="192">
        <v>3167</v>
      </c>
      <c r="E62" s="9" t="s">
        <v>16</v>
      </c>
      <c r="F62" s="32">
        <f>AVERAGE(G62:L62)</f>
        <v>2384.1666666666665</v>
      </c>
      <c r="G62" s="4">
        <v>2889</v>
      </c>
      <c r="H62" s="4">
        <v>2759</v>
      </c>
      <c r="I62" s="4">
        <v>1959</v>
      </c>
      <c r="J62" s="4">
        <v>1875</v>
      </c>
      <c r="K62" s="4">
        <v>1722</v>
      </c>
      <c r="L62" s="4">
        <v>3101</v>
      </c>
      <c r="M62" s="4" t="s">
        <v>18</v>
      </c>
      <c r="N62" s="4" t="s">
        <v>18</v>
      </c>
      <c r="O62" s="4" t="s">
        <v>18</v>
      </c>
      <c r="P62" s="201"/>
    </row>
    <row r="63" spans="1:17">
      <c r="A63" s="61">
        <v>13</v>
      </c>
      <c r="B63" s="187"/>
      <c r="C63" s="190" t="s">
        <v>46</v>
      </c>
      <c r="D63" s="193"/>
      <c r="E63" s="10" t="s">
        <v>17</v>
      </c>
      <c r="F63" s="33">
        <f>AVERAGE(G63:L63)</f>
        <v>782.83333333333337</v>
      </c>
      <c r="G63" s="5">
        <v>996</v>
      </c>
      <c r="H63" s="5">
        <v>909</v>
      </c>
      <c r="I63" s="5">
        <v>514</v>
      </c>
      <c r="J63" s="5">
        <v>472</v>
      </c>
      <c r="K63" s="5">
        <v>446</v>
      </c>
      <c r="L63" s="5">
        <v>1360</v>
      </c>
      <c r="M63" s="5" t="s">
        <v>18</v>
      </c>
      <c r="N63" s="5" t="s">
        <v>18</v>
      </c>
      <c r="O63" s="5" t="s">
        <v>18</v>
      </c>
      <c r="P63" s="202"/>
      <c r="Q63" s="21"/>
    </row>
    <row r="64" spans="1:17">
      <c r="A64" s="61" t="s">
        <v>499</v>
      </c>
      <c r="B64" s="196"/>
      <c r="C64" s="197"/>
      <c r="D64" s="193"/>
      <c r="E64" s="11" t="s">
        <v>50</v>
      </c>
      <c r="F64" s="25">
        <f>AVERAGE(G64:L64)</f>
        <v>3167</v>
      </c>
      <c r="G64" s="6">
        <f t="shared" ref="G64:L64" si="4">SUM(G62:G63)</f>
        <v>3885</v>
      </c>
      <c r="H64" s="6">
        <f t="shared" si="4"/>
        <v>3668</v>
      </c>
      <c r="I64" s="6">
        <f t="shared" si="4"/>
        <v>2473</v>
      </c>
      <c r="J64" s="6">
        <f t="shared" si="4"/>
        <v>2347</v>
      </c>
      <c r="K64" s="6">
        <f t="shared" si="4"/>
        <v>2168</v>
      </c>
      <c r="L64" s="6">
        <f t="shared" si="4"/>
        <v>4461</v>
      </c>
      <c r="M64" s="6" t="s">
        <v>18</v>
      </c>
      <c r="N64" s="6" t="s">
        <v>18</v>
      </c>
      <c r="O64" s="6" t="s">
        <v>18</v>
      </c>
      <c r="P64" s="203"/>
    </row>
    <row r="65" spans="1:17" ht="14.4" customHeight="1">
      <c r="A65" s="61"/>
      <c r="B65" s="186" t="s">
        <v>69</v>
      </c>
      <c r="C65" s="189" t="s">
        <v>35</v>
      </c>
      <c r="D65" s="204">
        <v>2851</v>
      </c>
      <c r="E65" s="12" t="s">
        <v>16</v>
      </c>
      <c r="F65" s="23">
        <f>AVERAGE(G65:M65)</f>
        <v>1749</v>
      </c>
      <c r="G65" s="16">
        <v>3744</v>
      </c>
      <c r="H65" s="16">
        <v>1658</v>
      </c>
      <c r="I65" s="16">
        <v>1776</v>
      </c>
      <c r="J65" s="16">
        <v>1325</v>
      </c>
      <c r="K65" s="16">
        <v>1322</v>
      </c>
      <c r="L65" s="12">
        <v>1188</v>
      </c>
      <c r="M65" s="12">
        <v>1230</v>
      </c>
      <c r="N65" s="4" t="s">
        <v>18</v>
      </c>
      <c r="O65" s="4" t="s">
        <v>18</v>
      </c>
      <c r="P65" s="201"/>
    </row>
    <row r="66" spans="1:17" ht="14.4" customHeight="1">
      <c r="A66" s="61">
        <v>14</v>
      </c>
      <c r="B66" s="187"/>
      <c r="C66" s="190"/>
      <c r="D66" s="205"/>
      <c r="E66" s="13" t="s">
        <v>17</v>
      </c>
      <c r="F66" s="24">
        <v>1102</v>
      </c>
      <c r="G66" s="17">
        <v>1102</v>
      </c>
      <c r="H66" s="17"/>
      <c r="I66" s="17"/>
      <c r="J66" s="17"/>
      <c r="K66" s="17"/>
      <c r="L66" s="13"/>
      <c r="M66" s="13"/>
      <c r="N66" s="5" t="s">
        <v>18</v>
      </c>
      <c r="O66" s="5" t="s">
        <v>18</v>
      </c>
      <c r="P66" s="202"/>
      <c r="Q66" s="21"/>
    </row>
    <row r="67" spans="1:17" ht="14.4" customHeight="1">
      <c r="A67" s="61" t="s">
        <v>513</v>
      </c>
      <c r="B67" s="196"/>
      <c r="C67" s="197"/>
      <c r="D67" s="206"/>
      <c r="E67" s="14" t="s">
        <v>50</v>
      </c>
      <c r="F67" s="25">
        <f>SUM(F65:F66)</f>
        <v>2851</v>
      </c>
      <c r="G67" s="18">
        <f>SUM(G65:G66)</f>
        <v>4846</v>
      </c>
      <c r="H67" s="18">
        <v>1658</v>
      </c>
      <c r="I67" s="18">
        <v>1776</v>
      </c>
      <c r="J67" s="18">
        <v>1325</v>
      </c>
      <c r="K67" s="18">
        <v>1322</v>
      </c>
      <c r="L67" s="14">
        <v>1188</v>
      </c>
      <c r="M67" s="14">
        <v>1230</v>
      </c>
      <c r="N67" s="6" t="s">
        <v>18</v>
      </c>
      <c r="O67" s="6" t="s">
        <v>18</v>
      </c>
      <c r="P67" s="203"/>
    </row>
    <row r="68" spans="1:17">
      <c r="A68" s="61"/>
      <c r="B68" s="186">
        <v>2014.1</v>
      </c>
      <c r="C68" s="189" t="s">
        <v>36</v>
      </c>
      <c r="D68" s="204">
        <v>2838</v>
      </c>
      <c r="E68" s="12" t="s">
        <v>16</v>
      </c>
      <c r="F68" s="23">
        <f>AVERAGE(G68:L68)</f>
        <v>1843.1666666666667</v>
      </c>
      <c r="G68" s="16">
        <v>2238</v>
      </c>
      <c r="H68" s="16">
        <v>1735</v>
      </c>
      <c r="I68" s="16">
        <v>1723</v>
      </c>
      <c r="J68" s="16">
        <v>1656</v>
      </c>
      <c r="K68" s="16">
        <v>1838</v>
      </c>
      <c r="L68" s="12">
        <v>1869</v>
      </c>
      <c r="M68" s="4" t="s">
        <v>18</v>
      </c>
      <c r="N68" s="4" t="s">
        <v>18</v>
      </c>
      <c r="O68" s="4" t="s">
        <v>18</v>
      </c>
      <c r="P68" s="201">
        <v>728</v>
      </c>
    </row>
    <row r="69" spans="1:17">
      <c r="A69" s="61">
        <v>15</v>
      </c>
      <c r="B69" s="187"/>
      <c r="C69" s="190"/>
      <c r="D69" s="205"/>
      <c r="E69" s="13" t="s">
        <v>17</v>
      </c>
      <c r="F69" s="24">
        <f>AVERAGE(G69:I69)</f>
        <v>266.33333333333331</v>
      </c>
      <c r="G69" s="17">
        <v>317</v>
      </c>
      <c r="H69" s="17">
        <v>252</v>
      </c>
      <c r="I69" s="17">
        <v>230</v>
      </c>
      <c r="J69" s="17"/>
      <c r="K69" s="17"/>
      <c r="L69" s="13"/>
      <c r="M69" s="5" t="s">
        <v>49</v>
      </c>
      <c r="N69" s="5" t="s">
        <v>18</v>
      </c>
      <c r="O69" s="5" t="s">
        <v>18</v>
      </c>
      <c r="P69" s="202"/>
      <c r="Q69" s="21"/>
    </row>
    <row r="70" spans="1:17">
      <c r="A70" s="61" t="s">
        <v>516</v>
      </c>
      <c r="B70" s="196"/>
      <c r="C70" s="197"/>
      <c r="D70" s="206"/>
      <c r="E70" s="14" t="s">
        <v>50</v>
      </c>
      <c r="F70" s="25">
        <f>SUM(F68:F69)</f>
        <v>2109.5</v>
      </c>
      <c r="G70" s="18">
        <f>SUM(G68:G69)</f>
        <v>2555</v>
      </c>
      <c r="H70" s="18">
        <f>SUM(H68:H69)</f>
        <v>1987</v>
      </c>
      <c r="I70" s="18">
        <f>SUM(I68:I69)</f>
        <v>1953</v>
      </c>
      <c r="J70" s="18">
        <v>1656</v>
      </c>
      <c r="K70" s="18">
        <v>1838</v>
      </c>
      <c r="L70" s="14">
        <v>1869</v>
      </c>
      <c r="M70" s="6" t="s">
        <v>18</v>
      </c>
      <c r="N70" s="6" t="s">
        <v>18</v>
      </c>
      <c r="O70" s="6" t="s">
        <v>18</v>
      </c>
      <c r="P70" s="203"/>
    </row>
    <row r="71" spans="1:17">
      <c r="A71" s="61"/>
      <c r="B71" s="186" t="s">
        <v>73</v>
      </c>
      <c r="C71" s="189" t="s">
        <v>530</v>
      </c>
      <c r="D71" s="192">
        <v>2802</v>
      </c>
      <c r="E71" s="9" t="s">
        <v>16</v>
      </c>
      <c r="F71" s="23">
        <f>AVERAGE(G71:L71)</f>
        <v>2033.1666666666667</v>
      </c>
      <c r="G71" s="16">
        <v>2743</v>
      </c>
      <c r="H71" s="16">
        <v>2306</v>
      </c>
      <c r="I71" s="16">
        <v>1855</v>
      </c>
      <c r="J71" s="16">
        <v>1515</v>
      </c>
      <c r="K71" s="16">
        <v>1889</v>
      </c>
      <c r="L71" s="12">
        <v>1891</v>
      </c>
      <c r="M71" s="4" t="s">
        <v>18</v>
      </c>
      <c r="N71" s="4" t="s">
        <v>18</v>
      </c>
      <c r="O71" s="4" t="s">
        <v>18</v>
      </c>
      <c r="P71" s="201">
        <v>376</v>
      </c>
    </row>
    <row r="72" spans="1:17">
      <c r="A72" s="61">
        <v>16</v>
      </c>
      <c r="B72" s="187"/>
      <c r="C72" s="190"/>
      <c r="D72" s="193"/>
      <c r="E72" s="10" t="s">
        <v>17</v>
      </c>
      <c r="F72" s="24">
        <f>AVERAGE(K72,G72:H72)</f>
        <v>392.33333333333331</v>
      </c>
      <c r="G72" s="17">
        <v>345</v>
      </c>
      <c r="H72" s="17">
        <v>403</v>
      </c>
      <c r="I72" s="17"/>
      <c r="J72" s="17"/>
      <c r="K72" s="17">
        <v>429</v>
      </c>
      <c r="L72" s="13"/>
      <c r="M72" s="5" t="s">
        <v>49</v>
      </c>
      <c r="N72" s="5" t="s">
        <v>18</v>
      </c>
      <c r="O72" s="5" t="s">
        <v>18</v>
      </c>
      <c r="P72" s="202"/>
      <c r="Q72" s="21"/>
    </row>
    <row r="73" spans="1:17">
      <c r="A73" s="61" t="s">
        <v>514</v>
      </c>
      <c r="B73" s="196"/>
      <c r="C73" s="197"/>
      <c r="D73" s="195"/>
      <c r="E73" s="11" t="s">
        <v>50</v>
      </c>
      <c r="F73" s="25">
        <v>2426</v>
      </c>
      <c r="G73" s="18">
        <f>SUM(G71:G72)</f>
        <v>3088</v>
      </c>
      <c r="H73" s="18">
        <f>SUM(H71:H72)</f>
        <v>2709</v>
      </c>
      <c r="I73" s="18">
        <v>1855</v>
      </c>
      <c r="J73" s="18">
        <v>1515</v>
      </c>
      <c r="K73" s="18">
        <f>SUM(K71:K72)</f>
        <v>2318</v>
      </c>
      <c r="L73" s="14">
        <v>1891</v>
      </c>
      <c r="M73" s="6" t="s">
        <v>18</v>
      </c>
      <c r="N73" s="6" t="s">
        <v>18</v>
      </c>
      <c r="O73" s="6" t="s">
        <v>18</v>
      </c>
      <c r="P73" s="203"/>
    </row>
    <row r="74" spans="1:17">
      <c r="A74" s="61"/>
      <c r="B74" s="186" t="s">
        <v>70</v>
      </c>
      <c r="C74" s="189" t="s">
        <v>37</v>
      </c>
      <c r="D74" s="192">
        <v>2748</v>
      </c>
      <c r="E74" s="9" t="s">
        <v>16</v>
      </c>
      <c r="F74" s="23">
        <f>AVERAGE(G74:L74)</f>
        <v>1454.1666666666667</v>
      </c>
      <c r="G74" s="16">
        <v>1640</v>
      </c>
      <c r="H74" s="16">
        <v>1400</v>
      </c>
      <c r="I74" s="16">
        <v>1438</v>
      </c>
      <c r="J74" s="16">
        <v>1459</v>
      </c>
      <c r="K74" s="16">
        <v>1422</v>
      </c>
      <c r="L74" s="12">
        <v>1366</v>
      </c>
      <c r="M74" s="4" t="s">
        <v>18</v>
      </c>
      <c r="N74" s="4" t="s">
        <v>18</v>
      </c>
      <c r="O74" s="4" t="s">
        <v>18</v>
      </c>
      <c r="P74" s="201">
        <v>524</v>
      </c>
    </row>
    <row r="75" spans="1:17">
      <c r="A75" s="61">
        <v>17</v>
      </c>
      <c r="B75" s="187"/>
      <c r="C75" s="190"/>
      <c r="D75" s="193"/>
      <c r="E75" s="10" t="s">
        <v>17</v>
      </c>
      <c r="F75" s="24">
        <f>AVERAGE(G75:L75)</f>
        <v>769.33333333333337</v>
      </c>
      <c r="G75" s="17">
        <v>880</v>
      </c>
      <c r="H75" s="17">
        <v>752</v>
      </c>
      <c r="I75" s="17">
        <v>754</v>
      </c>
      <c r="J75" s="17">
        <v>786</v>
      </c>
      <c r="K75" s="17">
        <v>748</v>
      </c>
      <c r="L75" s="13">
        <v>696</v>
      </c>
      <c r="M75" s="5" t="s">
        <v>49</v>
      </c>
      <c r="N75" s="5" t="s">
        <v>18</v>
      </c>
      <c r="O75" s="5" t="s">
        <v>18</v>
      </c>
      <c r="P75" s="202"/>
      <c r="Q75" s="21"/>
    </row>
    <row r="76" spans="1:17">
      <c r="A76" s="61" t="s">
        <v>494</v>
      </c>
      <c r="B76" s="196"/>
      <c r="C76" s="197"/>
      <c r="D76" s="195"/>
      <c r="E76" s="11" t="s">
        <v>50</v>
      </c>
      <c r="F76" s="25">
        <f t="shared" ref="F76:L76" si="5">SUM(F74:F75)</f>
        <v>2223.5</v>
      </c>
      <c r="G76" s="18">
        <f t="shared" si="5"/>
        <v>2520</v>
      </c>
      <c r="H76" s="18">
        <f t="shared" si="5"/>
        <v>2152</v>
      </c>
      <c r="I76" s="18">
        <f t="shared" si="5"/>
        <v>2192</v>
      </c>
      <c r="J76" s="18">
        <f t="shared" si="5"/>
        <v>2245</v>
      </c>
      <c r="K76" s="18">
        <f t="shared" si="5"/>
        <v>2170</v>
      </c>
      <c r="L76" s="14">
        <f t="shared" si="5"/>
        <v>2062</v>
      </c>
      <c r="M76" s="6" t="s">
        <v>18</v>
      </c>
      <c r="N76" s="6" t="s">
        <v>18</v>
      </c>
      <c r="O76" s="6" t="s">
        <v>18</v>
      </c>
      <c r="P76" s="203"/>
    </row>
    <row r="77" spans="1:17">
      <c r="A77" s="61"/>
      <c r="B77" s="186" t="s">
        <v>71</v>
      </c>
      <c r="C77" s="189" t="s">
        <v>519</v>
      </c>
      <c r="D77" s="192">
        <v>2099</v>
      </c>
      <c r="E77" s="9" t="s">
        <v>16</v>
      </c>
      <c r="F77" s="23">
        <f>AVERAGE(G77:L77)</f>
        <v>1815.5</v>
      </c>
      <c r="G77" s="16">
        <v>2620</v>
      </c>
      <c r="H77" s="16">
        <v>1916</v>
      </c>
      <c r="I77" s="16">
        <v>1721</v>
      </c>
      <c r="J77" s="16">
        <v>1613</v>
      </c>
      <c r="K77" s="16">
        <v>1405</v>
      </c>
      <c r="L77" s="12">
        <v>1618</v>
      </c>
      <c r="M77" s="4" t="s">
        <v>18</v>
      </c>
      <c r="N77" s="4" t="s">
        <v>18</v>
      </c>
      <c r="O77" s="4" t="s">
        <v>18</v>
      </c>
      <c r="P77" s="201"/>
    </row>
    <row r="78" spans="1:17">
      <c r="A78" s="61">
        <v>18</v>
      </c>
      <c r="B78" s="187"/>
      <c r="C78" s="190"/>
      <c r="D78" s="193"/>
      <c r="E78" s="10" t="s">
        <v>17</v>
      </c>
      <c r="F78" s="24">
        <f>AVERAGE(J78:L78,G78:H78)</f>
        <v>283.2</v>
      </c>
      <c r="G78" s="17">
        <v>469</v>
      </c>
      <c r="H78" s="17">
        <v>228</v>
      </c>
      <c r="I78" s="17"/>
      <c r="J78" s="17">
        <v>206</v>
      </c>
      <c r="K78" s="17">
        <v>292</v>
      </c>
      <c r="L78" s="13">
        <v>221</v>
      </c>
      <c r="M78" s="5" t="s">
        <v>49</v>
      </c>
      <c r="N78" s="5" t="s">
        <v>18</v>
      </c>
      <c r="O78" s="5" t="s">
        <v>18</v>
      </c>
      <c r="P78" s="202"/>
      <c r="Q78" s="21"/>
    </row>
    <row r="79" spans="1:17">
      <c r="A79" s="61" t="s">
        <v>494</v>
      </c>
      <c r="B79" s="196"/>
      <c r="C79" s="197"/>
      <c r="D79" s="195"/>
      <c r="E79" s="11" t="s">
        <v>50</v>
      </c>
      <c r="F79" s="25">
        <f>SUM(F77:F78)</f>
        <v>2098.6999999999998</v>
      </c>
      <c r="G79" s="18">
        <f>SUM(G77:G78)</f>
        <v>3089</v>
      </c>
      <c r="H79" s="18">
        <f>SUM(H77:H78)</f>
        <v>2144</v>
      </c>
      <c r="I79" s="18">
        <v>1721</v>
      </c>
      <c r="J79" s="18">
        <f>SUM(J77:J78)</f>
        <v>1819</v>
      </c>
      <c r="K79" s="18">
        <f>SUM(K77:K78)</f>
        <v>1697</v>
      </c>
      <c r="L79" s="14">
        <f>SUM(L77:L78)</f>
        <v>1839</v>
      </c>
      <c r="M79" s="6" t="s">
        <v>18</v>
      </c>
      <c r="N79" s="6" t="s">
        <v>18</v>
      </c>
      <c r="O79" s="6" t="s">
        <v>18</v>
      </c>
      <c r="P79" s="203"/>
    </row>
    <row r="80" spans="1:17">
      <c r="A80" s="61"/>
      <c r="B80" s="186" t="s">
        <v>73</v>
      </c>
      <c r="C80" s="189" t="s">
        <v>39</v>
      </c>
      <c r="D80" s="192">
        <v>1787</v>
      </c>
      <c r="E80" s="9" t="s">
        <v>16</v>
      </c>
      <c r="F80" s="23">
        <f>AVERAGE(G80:L80)</f>
        <v>1330.8333333333333</v>
      </c>
      <c r="G80" s="16">
        <v>1737</v>
      </c>
      <c r="H80" s="16">
        <v>1700</v>
      </c>
      <c r="I80" s="16">
        <v>1147</v>
      </c>
      <c r="J80" s="16">
        <v>1152</v>
      </c>
      <c r="K80" s="16">
        <v>1126</v>
      </c>
      <c r="L80" s="12">
        <v>1123</v>
      </c>
      <c r="M80" s="4" t="s">
        <v>18</v>
      </c>
      <c r="N80" s="4" t="s">
        <v>18</v>
      </c>
      <c r="O80" s="4" t="s">
        <v>18</v>
      </c>
      <c r="P80" s="201" t="s">
        <v>367</v>
      </c>
    </row>
    <row r="81" spans="1:17">
      <c r="A81" s="61">
        <v>19</v>
      </c>
      <c r="B81" s="187"/>
      <c r="C81" s="190"/>
      <c r="D81" s="193"/>
      <c r="E81" s="10" t="s">
        <v>17</v>
      </c>
      <c r="F81" s="24">
        <f>AVERAGE(G81:H81)</f>
        <v>456.5</v>
      </c>
      <c r="G81" s="17">
        <v>472</v>
      </c>
      <c r="H81" s="17">
        <v>441</v>
      </c>
      <c r="I81" s="17"/>
      <c r="J81" s="17"/>
      <c r="K81" s="17"/>
      <c r="L81" s="13"/>
      <c r="M81" s="5" t="s">
        <v>49</v>
      </c>
      <c r="N81" s="5" t="s">
        <v>18</v>
      </c>
      <c r="O81" s="5" t="s">
        <v>18</v>
      </c>
      <c r="P81" s="202"/>
      <c r="Q81" s="21"/>
    </row>
    <row r="82" spans="1:17">
      <c r="A82" s="61" t="s">
        <v>516</v>
      </c>
      <c r="B82" s="187"/>
      <c r="C82" s="190"/>
      <c r="D82" s="193"/>
      <c r="E82" s="10" t="s">
        <v>50</v>
      </c>
      <c r="F82" s="26">
        <f>SUM(F80:F81)</f>
        <v>1787.3333333333333</v>
      </c>
      <c r="G82" s="17">
        <f>SUM(G80:G81)</f>
        <v>2209</v>
      </c>
      <c r="H82" s="17">
        <f>SUM(H80:H81)</f>
        <v>2141</v>
      </c>
      <c r="I82" s="17">
        <v>1147</v>
      </c>
      <c r="J82" s="17">
        <v>1152</v>
      </c>
      <c r="K82" s="17">
        <v>1126</v>
      </c>
      <c r="L82" s="171">
        <v>1123</v>
      </c>
      <c r="M82" s="5" t="s">
        <v>18</v>
      </c>
      <c r="N82" s="5" t="s">
        <v>18</v>
      </c>
      <c r="O82" s="5" t="s">
        <v>18</v>
      </c>
      <c r="P82" s="202"/>
    </row>
    <row r="83" spans="1:17">
      <c r="A83" s="61"/>
      <c r="B83" s="186" t="s">
        <v>151</v>
      </c>
      <c r="C83" s="189" t="s">
        <v>532</v>
      </c>
      <c r="D83" s="204">
        <v>1676</v>
      </c>
      <c r="E83" s="9" t="s">
        <v>16</v>
      </c>
      <c r="F83" s="32">
        <f>AVERAGE(G83:L83)</f>
        <v>1394.1666666666667</v>
      </c>
      <c r="G83" s="4">
        <v>1632</v>
      </c>
      <c r="H83" s="4">
        <v>1282</v>
      </c>
      <c r="I83" s="4">
        <v>1351</v>
      </c>
      <c r="J83" s="4">
        <v>1397</v>
      </c>
      <c r="K83" s="4">
        <v>1290</v>
      </c>
      <c r="L83" s="4">
        <v>1413</v>
      </c>
      <c r="M83" s="4" t="s">
        <v>18</v>
      </c>
      <c r="N83" s="4" t="s">
        <v>18</v>
      </c>
      <c r="O83" s="4" t="s">
        <v>18</v>
      </c>
      <c r="P83" s="201"/>
    </row>
    <row r="84" spans="1:17">
      <c r="A84" s="61">
        <v>20</v>
      </c>
      <c r="B84" s="187"/>
      <c r="C84" s="190" t="s">
        <v>46</v>
      </c>
      <c r="D84" s="205"/>
      <c r="E84" s="10" t="s">
        <v>17</v>
      </c>
      <c r="F84" s="33">
        <v>282</v>
      </c>
      <c r="G84" s="31">
        <v>282</v>
      </c>
      <c r="H84" s="5"/>
      <c r="I84" s="5"/>
      <c r="J84" s="5"/>
      <c r="K84" s="5"/>
      <c r="L84" s="5"/>
      <c r="M84" s="5" t="s">
        <v>18</v>
      </c>
      <c r="N84" s="5" t="s">
        <v>18</v>
      </c>
      <c r="O84" s="5" t="s">
        <v>18</v>
      </c>
      <c r="P84" s="202"/>
      <c r="Q84" s="21"/>
    </row>
    <row r="85" spans="1:17">
      <c r="A85" s="61" t="s">
        <v>496</v>
      </c>
      <c r="B85" s="196"/>
      <c r="C85" s="197"/>
      <c r="D85" s="206"/>
      <c r="E85" s="11" t="s">
        <v>50</v>
      </c>
      <c r="F85" s="168">
        <f>SUM(F83:F84)</f>
        <v>1676.1666666666667</v>
      </c>
      <c r="G85" s="6">
        <f>SUM(G83:G84)</f>
        <v>1914</v>
      </c>
      <c r="H85" s="6">
        <v>1282</v>
      </c>
      <c r="I85" s="6">
        <v>1351</v>
      </c>
      <c r="J85" s="6">
        <v>1397</v>
      </c>
      <c r="K85" s="6">
        <v>1290</v>
      </c>
      <c r="L85" s="6">
        <v>1413</v>
      </c>
      <c r="M85" s="6" t="s">
        <v>18</v>
      </c>
      <c r="N85" s="6" t="s">
        <v>18</v>
      </c>
      <c r="O85" s="6" t="s">
        <v>18</v>
      </c>
      <c r="P85" s="203"/>
    </row>
    <row r="86" spans="1:17">
      <c r="A86" s="61"/>
      <c r="B86" s="186" t="s">
        <v>71</v>
      </c>
      <c r="C86" s="189" t="s">
        <v>158</v>
      </c>
      <c r="D86" s="192">
        <v>1653</v>
      </c>
      <c r="E86" s="9" t="s">
        <v>16</v>
      </c>
      <c r="F86" s="23">
        <f>AVERAGE(G86:L86)</f>
        <v>1106.3333333333333</v>
      </c>
      <c r="G86" s="16">
        <v>1446</v>
      </c>
      <c r="H86" s="16">
        <v>1224</v>
      </c>
      <c r="I86" s="16">
        <v>1075</v>
      </c>
      <c r="J86" s="16">
        <v>1043</v>
      </c>
      <c r="K86" s="16">
        <v>903</v>
      </c>
      <c r="L86" s="12">
        <v>947</v>
      </c>
      <c r="M86" s="4" t="s">
        <v>18</v>
      </c>
      <c r="N86" s="4" t="s">
        <v>18</v>
      </c>
      <c r="O86" s="12" t="s">
        <v>49</v>
      </c>
      <c r="P86" s="201">
        <v>547</v>
      </c>
    </row>
    <row r="87" spans="1:17">
      <c r="A87" s="61">
        <v>21</v>
      </c>
      <c r="B87" s="187"/>
      <c r="C87" s="190"/>
      <c r="D87" s="193"/>
      <c r="E87" s="10" t="s">
        <v>17</v>
      </c>
      <c r="F87" s="24"/>
      <c r="G87" s="31" t="s">
        <v>152</v>
      </c>
      <c r="H87" s="31" t="s">
        <v>153</v>
      </c>
      <c r="I87" s="31" t="s">
        <v>154</v>
      </c>
      <c r="J87" s="31" t="s">
        <v>155</v>
      </c>
      <c r="K87" s="31" t="s">
        <v>156</v>
      </c>
      <c r="L87" s="31" t="s">
        <v>157</v>
      </c>
      <c r="M87" s="5" t="s">
        <v>18</v>
      </c>
      <c r="N87" s="5" t="s">
        <v>18</v>
      </c>
      <c r="O87" s="13" t="s">
        <v>49</v>
      </c>
      <c r="P87" s="202"/>
      <c r="Q87" s="21"/>
    </row>
    <row r="88" spans="1:17">
      <c r="A88" s="61" t="s">
        <v>494</v>
      </c>
      <c r="B88" s="196"/>
      <c r="C88" s="197"/>
      <c r="D88" s="195"/>
      <c r="E88" s="11" t="s">
        <v>50</v>
      </c>
      <c r="F88" s="25">
        <v>1106</v>
      </c>
      <c r="G88" s="18">
        <v>1446</v>
      </c>
      <c r="H88" s="18">
        <v>1224</v>
      </c>
      <c r="I88" s="18">
        <v>1075</v>
      </c>
      <c r="J88" s="18">
        <v>1043</v>
      </c>
      <c r="K88" s="18">
        <v>903</v>
      </c>
      <c r="L88" s="14">
        <v>947</v>
      </c>
      <c r="M88" s="6" t="s">
        <v>18</v>
      </c>
      <c r="N88" s="6" t="s">
        <v>18</v>
      </c>
      <c r="O88" s="14" t="s">
        <v>49</v>
      </c>
      <c r="P88" s="203"/>
    </row>
    <row r="89" spans="1:17" ht="14.4" customHeight="1">
      <c r="A89" s="61"/>
      <c r="B89" s="186" t="s">
        <v>484</v>
      </c>
      <c r="C89" s="189" t="s">
        <v>45</v>
      </c>
      <c r="D89" s="192">
        <v>1640</v>
      </c>
      <c r="E89" s="9" t="s">
        <v>16</v>
      </c>
      <c r="F89" s="23">
        <v>1640</v>
      </c>
      <c r="G89" s="16">
        <v>1640</v>
      </c>
      <c r="H89" s="4" t="s">
        <v>18</v>
      </c>
      <c r="I89" s="4" t="s">
        <v>18</v>
      </c>
      <c r="J89" s="4" t="s">
        <v>18</v>
      </c>
      <c r="K89" s="4" t="s">
        <v>18</v>
      </c>
      <c r="L89" s="4" t="s">
        <v>18</v>
      </c>
      <c r="M89" s="4" t="s">
        <v>18</v>
      </c>
      <c r="N89" s="4" t="s">
        <v>18</v>
      </c>
      <c r="O89" s="12" t="s">
        <v>49</v>
      </c>
      <c r="P89" s="201"/>
    </row>
    <row r="90" spans="1:17" ht="14.4" customHeight="1">
      <c r="A90" s="61">
        <v>22</v>
      </c>
      <c r="B90" s="187"/>
      <c r="C90" s="190"/>
      <c r="D90" s="193"/>
      <c r="E90" s="10" t="s">
        <v>17</v>
      </c>
      <c r="F90" s="24"/>
      <c r="G90" s="17"/>
      <c r="H90" s="5" t="s">
        <v>18</v>
      </c>
      <c r="I90" s="5" t="s">
        <v>18</v>
      </c>
      <c r="J90" s="5" t="s">
        <v>18</v>
      </c>
      <c r="K90" s="5" t="s">
        <v>18</v>
      </c>
      <c r="L90" s="5" t="s">
        <v>18</v>
      </c>
      <c r="M90" s="5" t="s">
        <v>18</v>
      </c>
      <c r="N90" s="5" t="s">
        <v>18</v>
      </c>
      <c r="O90" s="13" t="s">
        <v>49</v>
      </c>
      <c r="P90" s="202"/>
      <c r="Q90" s="21"/>
    </row>
    <row r="91" spans="1:17" ht="14.4" customHeight="1">
      <c r="A91" s="61" t="s">
        <v>513</v>
      </c>
      <c r="B91" s="196"/>
      <c r="C91" s="197"/>
      <c r="D91" s="195"/>
      <c r="E91" s="11" t="s">
        <v>50</v>
      </c>
      <c r="F91" s="25">
        <v>1640</v>
      </c>
      <c r="G91" s="18">
        <v>1640</v>
      </c>
      <c r="H91" s="6" t="s">
        <v>18</v>
      </c>
      <c r="I91" s="6" t="s">
        <v>18</v>
      </c>
      <c r="J91" s="6" t="s">
        <v>18</v>
      </c>
      <c r="K91" s="6" t="s">
        <v>18</v>
      </c>
      <c r="L91" s="6" t="s">
        <v>18</v>
      </c>
      <c r="M91" s="6" t="s">
        <v>18</v>
      </c>
      <c r="N91" s="6" t="s">
        <v>18</v>
      </c>
      <c r="O91" s="14" t="s">
        <v>49</v>
      </c>
      <c r="P91" s="203"/>
    </row>
    <row r="92" spans="1:17">
      <c r="A92" s="61"/>
      <c r="B92" s="186" t="s">
        <v>73</v>
      </c>
      <c r="C92" s="189" t="s">
        <v>528</v>
      </c>
      <c r="D92" s="192">
        <v>1505</v>
      </c>
      <c r="E92" s="9" t="s">
        <v>16</v>
      </c>
      <c r="F92" s="23">
        <f>AVERAGE(G92:H92)</f>
        <v>1330.5</v>
      </c>
      <c r="G92" s="16">
        <v>1329</v>
      </c>
      <c r="H92" s="16">
        <v>1332</v>
      </c>
      <c r="I92" s="4" t="s">
        <v>18</v>
      </c>
      <c r="J92" s="4" t="s">
        <v>18</v>
      </c>
      <c r="K92" s="4" t="s">
        <v>18</v>
      </c>
      <c r="L92" s="4" t="s">
        <v>18</v>
      </c>
      <c r="M92" s="4" t="s">
        <v>18</v>
      </c>
      <c r="N92" s="4" t="s">
        <v>18</v>
      </c>
      <c r="O92" s="4" t="s">
        <v>18</v>
      </c>
      <c r="P92" s="201">
        <v>174</v>
      </c>
    </row>
    <row r="93" spans="1:17">
      <c r="A93" s="61">
        <v>23</v>
      </c>
      <c r="B93" s="187"/>
      <c r="C93" s="190"/>
      <c r="D93" s="193"/>
      <c r="E93" s="10" t="s">
        <v>17</v>
      </c>
      <c r="F93" s="24"/>
      <c r="G93" s="17"/>
      <c r="H93" s="17"/>
      <c r="I93" s="5" t="s">
        <v>49</v>
      </c>
      <c r="J93" s="5" t="s">
        <v>18</v>
      </c>
      <c r="K93" s="5" t="s">
        <v>18</v>
      </c>
      <c r="L93" s="5" t="s">
        <v>49</v>
      </c>
      <c r="M93" s="5" t="s">
        <v>18</v>
      </c>
      <c r="N93" s="5" t="s">
        <v>18</v>
      </c>
      <c r="O93" s="5" t="s">
        <v>18</v>
      </c>
      <c r="P93" s="202"/>
    </row>
    <row r="94" spans="1:17">
      <c r="A94" s="61"/>
      <c r="B94" s="196"/>
      <c r="C94" s="197"/>
      <c r="D94" s="195"/>
      <c r="E94" s="11" t="s">
        <v>50</v>
      </c>
      <c r="F94" s="25">
        <v>1331</v>
      </c>
      <c r="G94" s="18">
        <v>1329</v>
      </c>
      <c r="H94" s="18">
        <v>1332</v>
      </c>
      <c r="I94" s="6" t="s">
        <v>18</v>
      </c>
      <c r="J94" s="6" t="s">
        <v>18</v>
      </c>
      <c r="K94" s="6" t="s">
        <v>18</v>
      </c>
      <c r="L94" s="6" t="s">
        <v>18</v>
      </c>
      <c r="M94" s="6" t="s">
        <v>18</v>
      </c>
      <c r="N94" s="6" t="s">
        <v>18</v>
      </c>
      <c r="O94" s="6" t="s">
        <v>18</v>
      </c>
      <c r="P94" s="203"/>
    </row>
    <row r="95" spans="1:17">
      <c r="A95" s="61"/>
      <c r="B95" s="186" t="s">
        <v>365</v>
      </c>
      <c r="C95" s="189" t="s">
        <v>520</v>
      </c>
      <c r="D95" s="204">
        <v>1418</v>
      </c>
      <c r="E95" s="9" t="s">
        <v>16</v>
      </c>
      <c r="F95" s="32">
        <f>AVERAGE(G95:L95)</f>
        <v>1109.1666666666667</v>
      </c>
      <c r="G95" s="4">
        <v>1435</v>
      </c>
      <c r="H95" s="4">
        <v>1166</v>
      </c>
      <c r="I95" s="4">
        <v>1039</v>
      </c>
      <c r="J95" s="4">
        <v>1025</v>
      </c>
      <c r="K95" s="4">
        <v>956</v>
      </c>
      <c r="L95" s="4">
        <v>1034</v>
      </c>
      <c r="M95" s="4" t="s">
        <v>18</v>
      </c>
      <c r="N95" s="4" t="s">
        <v>18</v>
      </c>
      <c r="O95" s="170" t="s">
        <v>18</v>
      </c>
      <c r="P95" s="201"/>
    </row>
    <row r="96" spans="1:17">
      <c r="A96" s="61">
        <v>24</v>
      </c>
      <c r="B96" s="187"/>
      <c r="C96" s="190" t="s">
        <v>46</v>
      </c>
      <c r="D96" s="205"/>
      <c r="E96" s="10" t="s">
        <v>17</v>
      </c>
      <c r="F96" s="33">
        <v>309</v>
      </c>
      <c r="G96" s="5">
        <v>309</v>
      </c>
      <c r="H96" s="5"/>
      <c r="I96" s="5"/>
      <c r="J96" s="5"/>
      <c r="K96" s="5"/>
      <c r="L96" s="5"/>
      <c r="M96" s="5" t="s">
        <v>18</v>
      </c>
      <c r="N96" s="5" t="s">
        <v>18</v>
      </c>
      <c r="O96" s="171" t="s">
        <v>18</v>
      </c>
      <c r="P96" s="202"/>
    </row>
    <row r="97" spans="1:16">
      <c r="A97" s="61" t="s">
        <v>497</v>
      </c>
      <c r="B97" s="196"/>
      <c r="C97" s="197"/>
      <c r="D97" s="206"/>
      <c r="E97" s="11" t="s">
        <v>50</v>
      </c>
      <c r="F97" s="168">
        <f>SUM(F95:F96)</f>
        <v>1418.1666666666667</v>
      </c>
      <c r="G97" s="6">
        <f>SUM(G95:G96)</f>
        <v>1744</v>
      </c>
      <c r="H97" s="6">
        <v>1166</v>
      </c>
      <c r="I97" s="6">
        <v>1039</v>
      </c>
      <c r="J97" s="6">
        <v>1025</v>
      </c>
      <c r="K97" s="6">
        <v>956</v>
      </c>
      <c r="L97" s="6">
        <v>1034</v>
      </c>
      <c r="M97" s="6" t="s">
        <v>18</v>
      </c>
      <c r="N97" s="6" t="s">
        <v>18</v>
      </c>
      <c r="O97" s="172" t="s">
        <v>18</v>
      </c>
      <c r="P97" s="203"/>
    </row>
    <row r="98" spans="1:16">
      <c r="A98" s="61"/>
      <c r="B98" s="186" t="s">
        <v>74</v>
      </c>
      <c r="C98" s="189" t="s">
        <v>41</v>
      </c>
      <c r="D98" s="192">
        <v>1279</v>
      </c>
      <c r="E98" s="9" t="s">
        <v>16</v>
      </c>
      <c r="F98" s="23">
        <f>AVERAGE(G98:L98)</f>
        <v>1279.1666666666667</v>
      </c>
      <c r="G98" s="16">
        <v>1475</v>
      </c>
      <c r="H98" s="16">
        <v>1317</v>
      </c>
      <c r="I98" s="16">
        <v>1239</v>
      </c>
      <c r="J98" s="16">
        <v>1100</v>
      </c>
      <c r="K98" s="16">
        <v>1221</v>
      </c>
      <c r="L98" s="12">
        <v>1323</v>
      </c>
      <c r="M98" s="4" t="s">
        <v>18</v>
      </c>
      <c r="N98" s="4" t="s">
        <v>18</v>
      </c>
      <c r="O98" s="4" t="s">
        <v>18</v>
      </c>
      <c r="P98" s="201"/>
    </row>
    <row r="99" spans="1:16">
      <c r="A99" s="61">
        <v>25</v>
      </c>
      <c r="B99" s="187"/>
      <c r="C99" s="190"/>
      <c r="D99" s="193"/>
      <c r="E99" s="10" t="s">
        <v>17</v>
      </c>
      <c r="F99" s="24"/>
      <c r="G99" s="17"/>
      <c r="H99" s="17"/>
      <c r="I99" s="17"/>
      <c r="J99" s="17"/>
      <c r="K99" s="17"/>
      <c r="L99" s="13"/>
      <c r="M99" s="5" t="s">
        <v>18</v>
      </c>
      <c r="N99" s="5" t="s">
        <v>18</v>
      </c>
      <c r="O99" s="5" t="s">
        <v>18</v>
      </c>
      <c r="P99" s="202"/>
    </row>
    <row r="100" spans="1:16">
      <c r="A100" s="61" t="s">
        <v>516</v>
      </c>
      <c r="B100" s="196"/>
      <c r="C100" s="197"/>
      <c r="D100" s="195"/>
      <c r="E100" s="11" t="s">
        <v>50</v>
      </c>
      <c r="F100" s="25">
        <v>1279</v>
      </c>
      <c r="G100" s="18">
        <v>1475</v>
      </c>
      <c r="H100" s="18">
        <v>1317</v>
      </c>
      <c r="I100" s="18">
        <v>1239</v>
      </c>
      <c r="J100" s="18">
        <v>1100</v>
      </c>
      <c r="K100" s="18">
        <v>1221</v>
      </c>
      <c r="L100" s="14">
        <v>1323</v>
      </c>
      <c r="M100" s="6" t="s">
        <v>18</v>
      </c>
      <c r="N100" s="6" t="s">
        <v>18</v>
      </c>
      <c r="O100" s="6" t="s">
        <v>18</v>
      </c>
      <c r="P100" s="203"/>
    </row>
    <row r="101" spans="1:16">
      <c r="A101" s="61"/>
      <c r="B101" s="186" t="s">
        <v>64</v>
      </c>
      <c r="C101" s="189" t="s">
        <v>42</v>
      </c>
      <c r="D101" s="192">
        <v>1208</v>
      </c>
      <c r="E101" s="9" t="s">
        <v>16</v>
      </c>
      <c r="F101" s="23"/>
      <c r="G101" s="16"/>
      <c r="H101" s="16"/>
      <c r="I101" s="16"/>
      <c r="J101" s="16"/>
      <c r="K101" s="16"/>
      <c r="L101" s="4" t="s">
        <v>18</v>
      </c>
      <c r="M101" s="4" t="s">
        <v>18</v>
      </c>
      <c r="N101" s="4" t="s">
        <v>18</v>
      </c>
      <c r="O101" s="12" t="s">
        <v>49</v>
      </c>
      <c r="P101" s="201"/>
    </row>
    <row r="102" spans="1:16">
      <c r="A102" s="61">
        <v>26</v>
      </c>
      <c r="B102" s="187"/>
      <c r="C102" s="190"/>
      <c r="D102" s="193"/>
      <c r="E102" s="10" t="s">
        <v>17</v>
      </c>
      <c r="F102" s="24">
        <f>AVERAGE(K102,G102:I102)</f>
        <v>1208.25</v>
      </c>
      <c r="G102" s="17">
        <v>1441</v>
      </c>
      <c r="H102" s="17">
        <v>1290</v>
      </c>
      <c r="I102" s="17">
        <v>1062</v>
      </c>
      <c r="J102" s="17"/>
      <c r="K102" s="17">
        <v>1040</v>
      </c>
      <c r="L102" s="5" t="s">
        <v>18</v>
      </c>
      <c r="M102" s="5" t="s">
        <v>18</v>
      </c>
      <c r="N102" s="5" t="s">
        <v>18</v>
      </c>
      <c r="O102" s="13" t="s">
        <v>49</v>
      </c>
      <c r="P102" s="202"/>
    </row>
    <row r="103" spans="1:16">
      <c r="A103" s="61" t="s">
        <v>496</v>
      </c>
      <c r="B103" s="187"/>
      <c r="C103" s="190"/>
      <c r="D103" s="193"/>
      <c r="E103" s="10" t="s">
        <v>50</v>
      </c>
      <c r="F103" s="26">
        <v>1208</v>
      </c>
      <c r="G103" s="17">
        <v>1441</v>
      </c>
      <c r="H103" s="17">
        <v>1290</v>
      </c>
      <c r="I103" s="17">
        <v>1062</v>
      </c>
      <c r="J103" s="17"/>
      <c r="K103" s="17">
        <v>1040</v>
      </c>
      <c r="L103" s="5" t="s">
        <v>18</v>
      </c>
      <c r="M103" s="5" t="s">
        <v>18</v>
      </c>
      <c r="N103" s="5" t="s">
        <v>18</v>
      </c>
      <c r="O103" s="177" t="s">
        <v>49</v>
      </c>
      <c r="P103" s="202"/>
    </row>
    <row r="104" spans="1:16">
      <c r="A104" s="61"/>
      <c r="B104" s="186" t="s">
        <v>485</v>
      </c>
      <c r="C104" s="189" t="s">
        <v>526</v>
      </c>
      <c r="D104" s="192">
        <v>979</v>
      </c>
      <c r="E104" s="9" t="s">
        <v>16</v>
      </c>
      <c r="F104" s="32">
        <f>AVERAGE(G104:I104)</f>
        <v>978.66666666666663</v>
      </c>
      <c r="G104" s="4">
        <v>1065</v>
      </c>
      <c r="H104" s="4">
        <v>928</v>
      </c>
      <c r="I104" s="4">
        <v>943</v>
      </c>
      <c r="J104" s="4"/>
      <c r="K104" s="4"/>
      <c r="L104" s="4"/>
      <c r="M104" s="4" t="s">
        <v>493</v>
      </c>
      <c r="N104" s="4" t="s">
        <v>493</v>
      </c>
      <c r="O104" s="4" t="s">
        <v>493</v>
      </c>
      <c r="P104" s="201"/>
    </row>
    <row r="105" spans="1:16">
      <c r="A105" s="61">
        <v>27</v>
      </c>
      <c r="B105" s="187"/>
      <c r="C105" s="190" t="s">
        <v>46</v>
      </c>
      <c r="D105" s="193"/>
      <c r="E105" s="10" t="s">
        <v>17</v>
      </c>
      <c r="F105" s="33"/>
      <c r="G105" s="178" t="s">
        <v>562</v>
      </c>
      <c r="H105" s="178" t="s">
        <v>563</v>
      </c>
      <c r="I105" s="178" t="s">
        <v>565</v>
      </c>
      <c r="J105" s="178" t="s">
        <v>566</v>
      </c>
      <c r="K105" s="5"/>
      <c r="L105" s="5"/>
      <c r="M105" s="5" t="s">
        <v>493</v>
      </c>
      <c r="N105" s="5" t="s">
        <v>493</v>
      </c>
      <c r="O105" s="5" t="s">
        <v>493</v>
      </c>
      <c r="P105" s="202"/>
    </row>
    <row r="106" spans="1:16">
      <c r="A106" s="61"/>
      <c r="B106" s="196"/>
      <c r="C106" s="197"/>
      <c r="D106" s="195"/>
      <c r="E106" s="11" t="s">
        <v>50</v>
      </c>
      <c r="F106" s="168">
        <v>979</v>
      </c>
      <c r="G106" s="6">
        <v>1065</v>
      </c>
      <c r="H106" s="6">
        <v>928</v>
      </c>
      <c r="I106" s="6">
        <v>943</v>
      </c>
      <c r="J106" s="6"/>
      <c r="K106" s="6"/>
      <c r="L106" s="6"/>
      <c r="M106" s="6" t="s">
        <v>493</v>
      </c>
      <c r="N106" s="6" t="s">
        <v>493</v>
      </c>
      <c r="O106" s="6" t="s">
        <v>493</v>
      </c>
      <c r="P106" s="203"/>
    </row>
    <row r="107" spans="1:16">
      <c r="A107" s="61"/>
      <c r="B107" s="186" t="s">
        <v>561</v>
      </c>
      <c r="C107" s="189" t="s">
        <v>576</v>
      </c>
      <c r="D107" s="198" t="s">
        <v>577</v>
      </c>
      <c r="E107" s="9" t="s">
        <v>16</v>
      </c>
      <c r="F107" s="32">
        <f>AVERAGE(G107:H107)</f>
        <v>782.5</v>
      </c>
      <c r="G107" s="4">
        <v>914</v>
      </c>
      <c r="H107" s="4">
        <v>651</v>
      </c>
      <c r="I107" s="4"/>
      <c r="J107" s="4"/>
      <c r="K107" s="4"/>
      <c r="L107" s="4"/>
      <c r="M107" s="4" t="s">
        <v>564</v>
      </c>
      <c r="N107" s="4" t="s">
        <v>564</v>
      </c>
      <c r="O107" s="4" t="s">
        <v>564</v>
      </c>
      <c r="P107" s="201"/>
    </row>
    <row r="108" spans="1:16">
      <c r="A108" s="61">
        <v>28</v>
      </c>
      <c r="B108" s="187"/>
      <c r="C108" s="190" t="s">
        <v>46</v>
      </c>
      <c r="D108" s="199"/>
      <c r="E108" s="10" t="s">
        <v>17</v>
      </c>
      <c r="F108" s="179"/>
      <c r="G108" s="29" t="s">
        <v>567</v>
      </c>
      <c r="H108" s="31" t="s">
        <v>568</v>
      </c>
      <c r="I108" s="5"/>
      <c r="J108" s="5"/>
      <c r="K108" s="5"/>
      <c r="L108" s="5"/>
      <c r="M108" s="5" t="s">
        <v>564</v>
      </c>
      <c r="N108" s="5" t="s">
        <v>564</v>
      </c>
      <c r="O108" s="5" t="s">
        <v>564</v>
      </c>
      <c r="P108" s="202"/>
    </row>
    <row r="109" spans="1:16" ht="13.8" customHeight="1">
      <c r="A109" s="61" t="s">
        <v>517</v>
      </c>
      <c r="B109" s="196"/>
      <c r="C109" s="197"/>
      <c r="D109" s="200"/>
      <c r="E109" s="11" t="s">
        <v>50</v>
      </c>
      <c r="F109" s="34">
        <v>783</v>
      </c>
      <c r="G109" s="6">
        <v>914</v>
      </c>
      <c r="H109" s="6">
        <v>651</v>
      </c>
      <c r="I109" s="6"/>
      <c r="J109" s="6"/>
      <c r="K109" s="6"/>
      <c r="L109" s="6"/>
      <c r="M109" s="6" t="s">
        <v>564</v>
      </c>
      <c r="N109" s="6" t="s">
        <v>564</v>
      </c>
      <c r="O109" s="6" t="s">
        <v>564</v>
      </c>
      <c r="P109" s="203"/>
    </row>
    <row r="110" spans="1:16" ht="15.6" customHeight="1">
      <c r="A110" s="61"/>
      <c r="B110" s="186" t="s">
        <v>63</v>
      </c>
      <c r="C110" s="189" t="s">
        <v>521</v>
      </c>
      <c r="D110" s="192">
        <v>730</v>
      </c>
      <c r="E110" s="9" t="s">
        <v>16</v>
      </c>
      <c r="F110" s="23">
        <f>AVERAGE(G110:L110)</f>
        <v>509.33333333333331</v>
      </c>
      <c r="G110" s="16">
        <v>592</v>
      </c>
      <c r="H110" s="16">
        <v>570</v>
      </c>
      <c r="I110" s="16">
        <v>523</v>
      </c>
      <c r="J110" s="16">
        <v>452</v>
      </c>
      <c r="K110" s="16">
        <v>450</v>
      </c>
      <c r="L110" s="12">
        <v>469</v>
      </c>
      <c r="M110" s="4" t="s">
        <v>18</v>
      </c>
      <c r="N110" s="4" t="s">
        <v>18</v>
      </c>
      <c r="O110" s="12" t="s">
        <v>49</v>
      </c>
      <c r="P110" s="201"/>
    </row>
    <row r="111" spans="1:16" ht="13.8" customHeight="1">
      <c r="A111" s="61">
        <v>29</v>
      </c>
      <c r="B111" s="187"/>
      <c r="C111" s="190"/>
      <c r="D111" s="193"/>
      <c r="E111" s="10" t="s">
        <v>17</v>
      </c>
      <c r="F111" s="24">
        <v>220</v>
      </c>
      <c r="G111" s="17">
        <v>248</v>
      </c>
      <c r="H111" s="17"/>
      <c r="I111" s="17" t="s">
        <v>48</v>
      </c>
      <c r="J111" s="17"/>
      <c r="K111" s="17">
        <v>203</v>
      </c>
      <c r="L111" s="13">
        <v>210</v>
      </c>
      <c r="M111" s="5" t="s">
        <v>18</v>
      </c>
      <c r="N111" s="5" t="s">
        <v>18</v>
      </c>
      <c r="O111" s="13" t="s">
        <v>49</v>
      </c>
      <c r="P111" s="202"/>
    </row>
    <row r="112" spans="1:16" ht="13.2" customHeight="1">
      <c r="A112" s="61" t="s">
        <v>497</v>
      </c>
      <c r="B112" s="196"/>
      <c r="C112" s="197"/>
      <c r="D112" s="195"/>
      <c r="E112" s="11" t="s">
        <v>50</v>
      </c>
      <c r="F112" s="25">
        <v>730</v>
      </c>
      <c r="G112" s="18">
        <f>SUM(G110:G111)</f>
        <v>840</v>
      </c>
      <c r="H112" s="18">
        <v>570</v>
      </c>
      <c r="I112" s="18">
        <v>523</v>
      </c>
      <c r="J112" s="18">
        <v>452</v>
      </c>
      <c r="K112" s="18">
        <f>SUM(K110:K111)</f>
        <v>653</v>
      </c>
      <c r="L112" s="14">
        <f>SUM(L110:L111)</f>
        <v>679</v>
      </c>
      <c r="M112" s="6" t="s">
        <v>18</v>
      </c>
      <c r="N112" s="6" t="s">
        <v>18</v>
      </c>
      <c r="O112" s="14" t="s">
        <v>49</v>
      </c>
      <c r="P112" s="203"/>
    </row>
    <row r="113" spans="1:16">
      <c r="A113" s="61"/>
      <c r="B113" s="186" t="s">
        <v>119</v>
      </c>
      <c r="C113" s="189" t="s">
        <v>120</v>
      </c>
      <c r="D113" s="192">
        <v>704</v>
      </c>
      <c r="E113" s="9" t="s">
        <v>16</v>
      </c>
      <c r="F113" s="23">
        <f>AVERAGE(G113:L113)</f>
        <v>703.5</v>
      </c>
      <c r="G113" s="16">
        <v>885</v>
      </c>
      <c r="H113" s="16">
        <v>798</v>
      </c>
      <c r="I113" s="16">
        <v>555</v>
      </c>
      <c r="J113" s="16">
        <v>700</v>
      </c>
      <c r="K113" s="16">
        <v>671</v>
      </c>
      <c r="L113" s="54">
        <v>612</v>
      </c>
      <c r="M113" s="4" t="s">
        <v>18</v>
      </c>
      <c r="N113" s="4" t="s">
        <v>18</v>
      </c>
      <c r="O113" s="54" t="s">
        <v>18</v>
      </c>
      <c r="P113" s="201"/>
    </row>
    <row r="114" spans="1:16">
      <c r="A114" s="61">
        <v>30</v>
      </c>
      <c r="B114" s="187"/>
      <c r="C114" s="190"/>
      <c r="D114" s="193"/>
      <c r="E114" s="10" t="s">
        <v>17</v>
      </c>
      <c r="F114" s="24"/>
      <c r="G114" s="31" t="s">
        <v>123</v>
      </c>
      <c r="H114" s="31" t="s">
        <v>137</v>
      </c>
      <c r="I114" s="31" t="s">
        <v>143</v>
      </c>
      <c r="J114" s="31" t="s">
        <v>146</v>
      </c>
      <c r="K114" s="31" t="s">
        <v>150</v>
      </c>
      <c r="L114" s="31" t="s">
        <v>162</v>
      </c>
      <c r="M114" s="5" t="s">
        <v>18</v>
      </c>
      <c r="N114" s="5" t="s">
        <v>18</v>
      </c>
      <c r="O114" s="55" t="s">
        <v>18</v>
      </c>
      <c r="P114" s="202"/>
    </row>
    <row r="115" spans="1:16" ht="15.6" customHeight="1">
      <c r="A115" s="61" t="s">
        <v>494</v>
      </c>
      <c r="B115" s="196"/>
      <c r="C115" s="197"/>
      <c r="D115" s="195"/>
      <c r="E115" s="11" t="s">
        <v>50</v>
      </c>
      <c r="F115" s="25">
        <v>704</v>
      </c>
      <c r="G115" s="18">
        <v>885</v>
      </c>
      <c r="H115" s="18">
        <v>798</v>
      </c>
      <c r="I115" s="18">
        <v>555</v>
      </c>
      <c r="J115" s="18">
        <v>700</v>
      </c>
      <c r="K115" s="18">
        <v>671</v>
      </c>
      <c r="L115" s="56" t="s">
        <v>121</v>
      </c>
      <c r="M115" s="6" t="s">
        <v>18</v>
      </c>
      <c r="N115" s="6" t="s">
        <v>18</v>
      </c>
      <c r="O115" s="56" t="s">
        <v>18</v>
      </c>
      <c r="P115" s="203"/>
    </row>
    <row r="116" spans="1:16" ht="15.6" customHeight="1">
      <c r="A116" s="61"/>
      <c r="B116" s="186" t="s">
        <v>75</v>
      </c>
      <c r="C116" s="189" t="s">
        <v>160</v>
      </c>
      <c r="D116" s="198" t="s">
        <v>125</v>
      </c>
      <c r="E116" s="9" t="s">
        <v>16</v>
      </c>
      <c r="F116" s="23">
        <v>631</v>
      </c>
      <c r="G116" s="35" t="s">
        <v>78</v>
      </c>
      <c r="H116" s="16">
        <v>652</v>
      </c>
      <c r="I116" s="16">
        <v>614</v>
      </c>
      <c r="J116" s="16">
        <v>626</v>
      </c>
      <c r="K116" s="4" t="s">
        <v>18</v>
      </c>
      <c r="L116" s="4" t="s">
        <v>18</v>
      </c>
      <c r="M116" s="4" t="s">
        <v>18</v>
      </c>
      <c r="N116" s="4" t="s">
        <v>18</v>
      </c>
      <c r="O116" s="12" t="s">
        <v>49</v>
      </c>
      <c r="P116" s="201"/>
    </row>
    <row r="117" spans="1:16" ht="15" customHeight="1">
      <c r="A117" s="61">
        <v>31</v>
      </c>
      <c r="B117" s="187"/>
      <c r="C117" s="190"/>
      <c r="D117" s="199"/>
      <c r="E117" s="10" t="s">
        <v>17</v>
      </c>
      <c r="F117" s="24"/>
      <c r="G117" s="31" t="s">
        <v>106</v>
      </c>
      <c r="H117" s="31" t="s">
        <v>106</v>
      </c>
      <c r="I117" s="31" t="s">
        <v>53</v>
      </c>
      <c r="J117" s="31" t="s">
        <v>124</v>
      </c>
      <c r="K117" s="5" t="s">
        <v>18</v>
      </c>
      <c r="L117" s="5" t="s">
        <v>18</v>
      </c>
      <c r="M117" s="5" t="s">
        <v>18</v>
      </c>
      <c r="N117" s="5" t="s">
        <v>18</v>
      </c>
      <c r="O117" s="13" t="s">
        <v>49</v>
      </c>
      <c r="P117" s="202"/>
    </row>
    <row r="118" spans="1:16" ht="14.4" customHeight="1">
      <c r="A118" s="61"/>
      <c r="B118" s="196"/>
      <c r="C118" s="197"/>
      <c r="D118" s="200"/>
      <c r="E118" s="11" t="s">
        <v>50</v>
      </c>
      <c r="F118" s="25">
        <v>631</v>
      </c>
      <c r="G118" s="18"/>
      <c r="H118" s="18"/>
      <c r="I118" s="18"/>
      <c r="J118" s="18"/>
      <c r="K118" s="6" t="s">
        <v>18</v>
      </c>
      <c r="L118" s="6" t="s">
        <v>18</v>
      </c>
      <c r="M118" s="6" t="s">
        <v>18</v>
      </c>
      <c r="N118" s="6" t="s">
        <v>18</v>
      </c>
      <c r="O118" s="14" t="s">
        <v>49</v>
      </c>
      <c r="P118" s="203"/>
    </row>
    <row r="119" spans="1:16" ht="16.8" customHeight="1">
      <c r="A119" s="61"/>
      <c r="B119" s="186" t="s">
        <v>76</v>
      </c>
      <c r="C119" s="189" t="s">
        <v>523</v>
      </c>
      <c r="D119" s="192" t="s">
        <v>55</v>
      </c>
      <c r="E119" s="9" t="s">
        <v>16</v>
      </c>
      <c r="F119" s="23"/>
      <c r="K119" s="4" t="s">
        <v>18</v>
      </c>
      <c r="L119" s="4" t="s">
        <v>18</v>
      </c>
      <c r="M119" s="4" t="s">
        <v>18</v>
      </c>
      <c r="N119" s="4" t="s">
        <v>18</v>
      </c>
      <c r="O119" s="12" t="s">
        <v>49</v>
      </c>
      <c r="P119" s="201"/>
    </row>
    <row r="120" spans="1:16" ht="14.4" customHeight="1">
      <c r="A120" s="61">
        <v>32</v>
      </c>
      <c r="B120" s="187"/>
      <c r="C120" s="190"/>
      <c r="D120" s="193"/>
      <c r="E120" s="10" t="s">
        <v>17</v>
      </c>
      <c r="F120" s="24"/>
      <c r="G120" s="29" t="s">
        <v>51</v>
      </c>
      <c r="H120" s="30" t="s">
        <v>52</v>
      </c>
      <c r="I120" s="31" t="s">
        <v>53</v>
      </c>
      <c r="J120" s="30" t="s">
        <v>53</v>
      </c>
      <c r="K120" s="5" t="s">
        <v>18</v>
      </c>
      <c r="L120" s="5" t="s">
        <v>18</v>
      </c>
      <c r="M120" s="5" t="s">
        <v>18</v>
      </c>
      <c r="N120" s="5" t="s">
        <v>18</v>
      </c>
      <c r="O120" s="13" t="s">
        <v>49</v>
      </c>
      <c r="P120" s="202"/>
    </row>
    <row r="121" spans="1:16" ht="13.2" customHeight="1">
      <c r="A121" s="61" t="s">
        <v>499</v>
      </c>
      <c r="B121" s="196"/>
      <c r="C121" s="197"/>
      <c r="D121" s="195"/>
      <c r="E121" s="11" t="s">
        <v>50</v>
      </c>
      <c r="F121" s="28"/>
      <c r="G121" s="18"/>
      <c r="H121" s="18"/>
      <c r="I121" s="18"/>
      <c r="J121" s="18"/>
      <c r="K121" s="6" t="s">
        <v>18</v>
      </c>
      <c r="L121" s="6" t="s">
        <v>18</v>
      </c>
      <c r="M121" s="6" t="s">
        <v>18</v>
      </c>
      <c r="N121" s="6" t="s">
        <v>18</v>
      </c>
      <c r="O121" s="14" t="s">
        <v>49</v>
      </c>
      <c r="P121" s="203"/>
    </row>
    <row r="122" spans="1:16" ht="13.8" customHeight="1">
      <c r="A122" s="61"/>
      <c r="B122" s="186" t="s">
        <v>56</v>
      </c>
      <c r="C122" s="189" t="s">
        <v>524</v>
      </c>
      <c r="D122" s="192" t="s">
        <v>55</v>
      </c>
      <c r="E122" s="9" t="s">
        <v>16</v>
      </c>
      <c r="F122" s="23"/>
      <c r="G122" s="4" t="s">
        <v>48</v>
      </c>
      <c r="H122" s="4" t="s">
        <v>18</v>
      </c>
      <c r="I122" s="4" t="s">
        <v>18</v>
      </c>
      <c r="J122" s="4" t="s">
        <v>18</v>
      </c>
      <c r="K122" s="4" t="s">
        <v>18</v>
      </c>
      <c r="L122" s="4" t="s">
        <v>18</v>
      </c>
      <c r="M122" s="4" t="s">
        <v>18</v>
      </c>
      <c r="N122" s="4" t="s">
        <v>18</v>
      </c>
      <c r="O122" s="4" t="s">
        <v>18</v>
      </c>
      <c r="P122" s="201"/>
    </row>
    <row r="123" spans="1:16" ht="14.4" customHeight="1">
      <c r="A123" s="61">
        <v>33</v>
      </c>
      <c r="B123" s="187"/>
      <c r="C123" s="190"/>
      <c r="D123" s="193"/>
      <c r="E123" s="10" t="s">
        <v>17</v>
      </c>
      <c r="F123" s="24"/>
      <c r="G123" s="5" t="s">
        <v>48</v>
      </c>
      <c r="H123" s="5" t="s">
        <v>18</v>
      </c>
      <c r="I123" s="5" t="s">
        <v>18</v>
      </c>
      <c r="J123" s="5" t="s">
        <v>18</v>
      </c>
      <c r="K123" s="5" t="s">
        <v>18</v>
      </c>
      <c r="L123" s="5" t="s">
        <v>18</v>
      </c>
      <c r="M123" s="5" t="s">
        <v>18</v>
      </c>
      <c r="N123" s="5" t="s">
        <v>18</v>
      </c>
      <c r="O123" s="5" t="s">
        <v>18</v>
      </c>
      <c r="P123" s="202"/>
    </row>
    <row r="124" spans="1:16" ht="16.2" customHeight="1">
      <c r="A124" s="61" t="s">
        <v>513</v>
      </c>
      <c r="B124" s="196"/>
      <c r="C124" s="197"/>
      <c r="D124" s="195"/>
      <c r="E124" s="11" t="s">
        <v>50</v>
      </c>
      <c r="F124" s="28"/>
      <c r="G124" s="6" t="s">
        <v>48</v>
      </c>
      <c r="H124" s="6" t="s">
        <v>18</v>
      </c>
      <c r="I124" s="6" t="s">
        <v>18</v>
      </c>
      <c r="J124" s="6" t="s">
        <v>18</v>
      </c>
      <c r="K124" s="6" t="s">
        <v>18</v>
      </c>
      <c r="L124" s="6" t="s">
        <v>18</v>
      </c>
      <c r="M124" s="6" t="s">
        <v>18</v>
      </c>
      <c r="N124" s="6" t="s">
        <v>18</v>
      </c>
      <c r="O124" s="6" t="s">
        <v>18</v>
      </c>
      <c r="P124" s="203"/>
    </row>
    <row r="125" spans="1:16" ht="16.2" customHeight="1">
      <c r="A125" s="61"/>
      <c r="B125" s="186" t="s">
        <v>77</v>
      </c>
      <c r="C125" s="189" t="s">
        <v>525</v>
      </c>
      <c r="D125" s="192" t="s">
        <v>486</v>
      </c>
      <c r="E125" s="9" t="s">
        <v>16</v>
      </c>
      <c r="F125" s="32" t="s">
        <v>18</v>
      </c>
      <c r="G125" s="4" t="s">
        <v>18</v>
      </c>
      <c r="H125" s="4" t="s">
        <v>18</v>
      </c>
      <c r="I125" s="4" t="s">
        <v>18</v>
      </c>
      <c r="J125" s="4" t="s">
        <v>18</v>
      </c>
      <c r="K125" s="4" t="s">
        <v>18</v>
      </c>
      <c r="L125" s="4" t="s">
        <v>18</v>
      </c>
      <c r="M125" s="4" t="s">
        <v>18</v>
      </c>
      <c r="N125" s="4" t="s">
        <v>18</v>
      </c>
      <c r="O125" s="4" t="s">
        <v>18</v>
      </c>
      <c r="P125" s="201"/>
    </row>
    <row r="126" spans="1:16" ht="15" customHeight="1">
      <c r="A126" s="61">
        <v>34</v>
      </c>
      <c r="B126" s="187"/>
      <c r="C126" s="190" t="s">
        <v>46</v>
      </c>
      <c r="D126" s="193"/>
      <c r="E126" s="10" t="s">
        <v>17</v>
      </c>
      <c r="F126" s="33" t="s">
        <v>18</v>
      </c>
      <c r="G126" s="5" t="s">
        <v>18</v>
      </c>
      <c r="H126" s="5" t="s">
        <v>18</v>
      </c>
      <c r="I126" s="5" t="s">
        <v>18</v>
      </c>
      <c r="J126" s="5" t="s">
        <v>18</v>
      </c>
      <c r="K126" s="5" t="s">
        <v>18</v>
      </c>
      <c r="L126" s="5" t="s">
        <v>18</v>
      </c>
      <c r="M126" s="5" t="s">
        <v>18</v>
      </c>
      <c r="N126" s="5" t="s">
        <v>18</v>
      </c>
      <c r="O126" s="5" t="s">
        <v>18</v>
      </c>
      <c r="P126" s="202"/>
    </row>
    <row r="127" spans="1:16" ht="14.4" customHeight="1" thickBot="1">
      <c r="A127" s="61" t="s">
        <v>499</v>
      </c>
      <c r="B127" s="188"/>
      <c r="C127" s="191"/>
      <c r="D127" s="194"/>
      <c r="E127" s="180" t="s">
        <v>50</v>
      </c>
      <c r="F127" s="181" t="s">
        <v>18</v>
      </c>
      <c r="G127" s="182" t="s">
        <v>18</v>
      </c>
      <c r="H127" s="182" t="s">
        <v>18</v>
      </c>
      <c r="I127" s="182" t="s">
        <v>18</v>
      </c>
      <c r="J127" s="182" t="s">
        <v>18</v>
      </c>
      <c r="K127" s="182" t="s">
        <v>18</v>
      </c>
      <c r="L127" s="182" t="s">
        <v>18</v>
      </c>
      <c r="M127" s="182" t="s">
        <v>18</v>
      </c>
      <c r="N127" s="182" t="s">
        <v>18</v>
      </c>
      <c r="O127" s="182" t="s">
        <v>18</v>
      </c>
      <c r="P127" s="207"/>
    </row>
    <row r="128" spans="1:16" ht="15" thickTop="1">
      <c r="B128" s="187" t="s">
        <v>569</v>
      </c>
      <c r="C128" s="190" t="s">
        <v>570</v>
      </c>
      <c r="D128" s="193" t="s">
        <v>486</v>
      </c>
      <c r="E128" s="10" t="s">
        <v>16</v>
      </c>
      <c r="F128" s="33"/>
      <c r="G128" s="5"/>
      <c r="H128" s="5"/>
      <c r="I128" s="5"/>
      <c r="J128" s="5"/>
      <c r="K128" s="5"/>
      <c r="L128" s="5"/>
      <c r="M128" s="5"/>
      <c r="N128" s="5"/>
      <c r="O128" s="5"/>
      <c r="P128" s="202"/>
    </row>
    <row r="129" spans="2:21">
      <c r="B129" s="187"/>
      <c r="C129" s="190" t="s">
        <v>46</v>
      </c>
      <c r="D129" s="193"/>
      <c r="E129" s="10" t="s">
        <v>17</v>
      </c>
      <c r="F129" s="33"/>
      <c r="G129" s="5"/>
      <c r="H129" s="5"/>
      <c r="I129" s="5"/>
      <c r="J129" s="5"/>
      <c r="K129" s="5"/>
      <c r="L129" s="5"/>
      <c r="M129" s="5"/>
      <c r="N129" s="5"/>
      <c r="O129" s="5"/>
      <c r="P129" s="202"/>
    </row>
    <row r="130" spans="2:21">
      <c r="B130" s="196"/>
      <c r="C130" s="197"/>
      <c r="D130" s="195"/>
      <c r="E130" s="11" t="s">
        <v>50</v>
      </c>
      <c r="F130" s="34"/>
      <c r="G130" s="6"/>
      <c r="H130" s="6"/>
      <c r="I130" s="6"/>
      <c r="J130" s="6"/>
      <c r="K130" s="6"/>
      <c r="L130" s="6"/>
      <c r="M130" s="6"/>
      <c r="N130" s="6"/>
      <c r="O130" s="6"/>
      <c r="P130" s="203"/>
      <c r="S130" s="183"/>
      <c r="T130" s="183"/>
      <c r="U130" s="62"/>
    </row>
    <row r="131" spans="2:21">
      <c r="B131" s="187" t="s">
        <v>569</v>
      </c>
      <c r="C131" s="190" t="s">
        <v>574</v>
      </c>
      <c r="D131" s="193" t="s">
        <v>486</v>
      </c>
      <c r="E131" s="10" t="s">
        <v>16</v>
      </c>
      <c r="F131" s="33"/>
      <c r="G131" s="5"/>
      <c r="H131" s="5"/>
      <c r="I131" s="5"/>
      <c r="J131" s="5"/>
      <c r="K131" s="5"/>
      <c r="L131" s="5"/>
      <c r="M131" s="5"/>
      <c r="N131" s="5"/>
      <c r="O131" s="5"/>
      <c r="P131" s="202"/>
      <c r="S131" s="184"/>
      <c r="T131" s="184"/>
      <c r="U131" s="63"/>
    </row>
    <row r="132" spans="2:21">
      <c r="B132" s="187"/>
      <c r="C132" s="190" t="s">
        <v>46</v>
      </c>
      <c r="D132" s="193"/>
      <c r="E132" s="10" t="s">
        <v>17</v>
      </c>
      <c r="F132" s="33"/>
      <c r="G132" s="5"/>
      <c r="H132" s="5"/>
      <c r="I132" s="5"/>
      <c r="J132" s="5"/>
      <c r="K132" s="5"/>
      <c r="L132" s="5"/>
      <c r="M132" s="5"/>
      <c r="N132" s="5"/>
      <c r="O132" s="5"/>
      <c r="P132" s="202"/>
      <c r="S132" s="185"/>
      <c r="T132" s="185"/>
      <c r="U132" s="63"/>
    </row>
    <row r="133" spans="2:21">
      <c r="B133" s="196"/>
      <c r="C133" s="197"/>
      <c r="D133" s="195"/>
      <c r="E133" s="11" t="s">
        <v>50</v>
      </c>
      <c r="F133" s="34"/>
      <c r="G133" s="6"/>
      <c r="H133" s="6"/>
      <c r="I133" s="6"/>
      <c r="J133" s="6"/>
      <c r="K133" s="6"/>
      <c r="L133" s="6"/>
      <c r="M133" s="6"/>
      <c r="N133" s="6"/>
      <c r="O133" s="6"/>
      <c r="P133" s="203"/>
      <c r="S133" s="183"/>
      <c r="T133" s="183"/>
      <c r="U133" s="63"/>
    </row>
    <row r="134" spans="2:21">
      <c r="B134" s="187" t="s">
        <v>569</v>
      </c>
      <c r="C134" s="190" t="s">
        <v>572</v>
      </c>
      <c r="D134" s="193" t="s">
        <v>486</v>
      </c>
      <c r="E134" s="10" t="s">
        <v>16</v>
      </c>
      <c r="F134" s="33"/>
      <c r="G134" s="5"/>
      <c r="H134" s="5"/>
      <c r="I134" s="5"/>
      <c r="J134" s="5"/>
      <c r="K134" s="5"/>
      <c r="L134" s="5"/>
      <c r="M134" s="5"/>
      <c r="N134" s="5"/>
      <c r="O134" s="5"/>
      <c r="P134" s="202"/>
      <c r="S134" s="184"/>
      <c r="T134" s="184"/>
      <c r="U134" s="63"/>
    </row>
    <row r="135" spans="2:21">
      <c r="B135" s="187"/>
      <c r="C135" s="190" t="s">
        <v>46</v>
      </c>
      <c r="D135" s="193"/>
      <c r="E135" s="10" t="s">
        <v>17</v>
      </c>
      <c r="F135" s="33"/>
      <c r="G135" s="5"/>
      <c r="H135" s="5"/>
      <c r="I135" s="5"/>
      <c r="J135" s="5"/>
      <c r="K135" s="5"/>
      <c r="L135" s="5"/>
      <c r="M135" s="5"/>
      <c r="N135" s="5"/>
      <c r="O135" s="5"/>
      <c r="P135" s="202"/>
      <c r="S135" s="185"/>
      <c r="T135" s="185"/>
      <c r="U135" s="63"/>
    </row>
    <row r="136" spans="2:21">
      <c r="B136" s="196"/>
      <c r="C136" s="197"/>
      <c r="D136" s="195"/>
      <c r="E136" s="11" t="s">
        <v>50</v>
      </c>
      <c r="F136" s="34"/>
      <c r="G136" s="6"/>
      <c r="H136" s="6"/>
      <c r="I136" s="6"/>
      <c r="J136" s="6"/>
      <c r="K136" s="6"/>
      <c r="L136" s="6"/>
      <c r="M136" s="6"/>
      <c r="N136" s="6"/>
      <c r="O136" s="6"/>
      <c r="P136" s="203"/>
      <c r="S136" s="183"/>
      <c r="T136" s="183"/>
      <c r="U136" s="63"/>
    </row>
    <row r="137" spans="2:21">
      <c r="S137" s="184"/>
      <c r="T137" s="184"/>
      <c r="U137" s="63"/>
    </row>
    <row r="138" spans="2:21">
      <c r="S138" s="185"/>
      <c r="T138" s="185"/>
      <c r="U138" s="63"/>
    </row>
    <row r="139" spans="2:21">
      <c r="S139" s="183"/>
      <c r="T139" s="183"/>
      <c r="U139" s="63"/>
    </row>
    <row r="140" spans="2:21">
      <c r="S140" s="184"/>
      <c r="T140" s="184"/>
      <c r="U140" s="63"/>
    </row>
    <row r="141" spans="2:21">
      <c r="S141" s="185"/>
      <c r="T141" s="185"/>
      <c r="U141" s="63"/>
    </row>
    <row r="142" spans="2:21">
      <c r="S142" s="183"/>
      <c r="T142" s="183"/>
      <c r="U142" s="63"/>
    </row>
    <row r="143" spans="2:21">
      <c r="S143" s="184"/>
      <c r="T143" s="184"/>
      <c r="U143" s="63"/>
    </row>
    <row r="144" spans="2:21">
      <c r="S144" s="185"/>
      <c r="T144" s="185"/>
      <c r="U144" s="64"/>
    </row>
    <row r="146" spans="19:20">
      <c r="S146" s="183"/>
      <c r="T146" s="183"/>
    </row>
    <row r="147" spans="19:20">
      <c r="S147" s="184"/>
      <c r="T147" s="184"/>
    </row>
    <row r="148" spans="19:20">
      <c r="S148" s="185"/>
      <c r="T148" s="185"/>
    </row>
    <row r="149" spans="19:20">
      <c r="S149" s="183"/>
      <c r="T149" s="183"/>
    </row>
    <row r="150" spans="19:20">
      <c r="S150" s="184"/>
      <c r="T150" s="184"/>
    </row>
    <row r="151" spans="19:20">
      <c r="S151" s="185"/>
      <c r="T151" s="185"/>
    </row>
    <row r="152" spans="19:20">
      <c r="S152" s="183"/>
      <c r="T152" s="183"/>
    </row>
    <row r="153" spans="19:20">
      <c r="S153" s="184"/>
      <c r="T153" s="184"/>
    </row>
    <row r="154" spans="19:20">
      <c r="S154" s="185"/>
      <c r="T154" s="185"/>
    </row>
    <row r="155" spans="19:20">
      <c r="S155" s="183"/>
      <c r="T155" s="183"/>
    </row>
    <row r="156" spans="19:20">
      <c r="S156" s="184"/>
      <c r="T156" s="184"/>
    </row>
    <row r="157" spans="19:20">
      <c r="S157" s="185"/>
      <c r="T157" s="185"/>
    </row>
    <row r="158" spans="19:20">
      <c r="S158" s="183"/>
      <c r="T158" s="183"/>
    </row>
    <row r="159" spans="19:20">
      <c r="S159" s="184"/>
      <c r="T159" s="184"/>
    </row>
    <row r="160" spans="19:20">
      <c r="S160" s="185"/>
      <c r="T160" s="185"/>
    </row>
    <row r="161" spans="19:20">
      <c r="S161" s="183"/>
      <c r="T161" s="183"/>
    </row>
    <row r="162" spans="19:20">
      <c r="S162" s="184"/>
      <c r="T162" s="184"/>
    </row>
    <row r="163" spans="19:20">
      <c r="S163" s="185"/>
      <c r="T163" s="185"/>
    </row>
    <row r="164" spans="19:20">
      <c r="S164" s="183"/>
      <c r="T164" s="183"/>
    </row>
    <row r="165" spans="19:20">
      <c r="S165" s="184"/>
      <c r="T165" s="184"/>
    </row>
    <row r="166" spans="19:20">
      <c r="S166" s="185"/>
      <c r="T166" s="185"/>
    </row>
  </sheetData>
  <mergeCells count="201">
    <mergeCell ref="C128:C130"/>
    <mergeCell ref="D128:D130"/>
    <mergeCell ref="P128:P130"/>
    <mergeCell ref="B131:B133"/>
    <mergeCell ref="C131:C133"/>
    <mergeCell ref="D131:D133"/>
    <mergeCell ref="P131:P133"/>
    <mergeCell ref="B134:B136"/>
    <mergeCell ref="C134:C136"/>
    <mergeCell ref="D134:D136"/>
    <mergeCell ref="P134:P136"/>
    <mergeCell ref="P23:P25"/>
    <mergeCell ref="P32:P34"/>
    <mergeCell ref="P35:P37"/>
    <mergeCell ref="B41:B43"/>
    <mergeCell ref="B47:B49"/>
    <mergeCell ref="D23:D25"/>
    <mergeCell ref="D26:D28"/>
    <mergeCell ref="D32:D34"/>
    <mergeCell ref="D35:D37"/>
    <mergeCell ref="C23:C25"/>
    <mergeCell ref="B23:B25"/>
    <mergeCell ref="B32:B34"/>
    <mergeCell ref="C44:C46"/>
    <mergeCell ref="B29:B31"/>
    <mergeCell ref="C29:C31"/>
    <mergeCell ref="P26:P28"/>
    <mergeCell ref="C26:C28"/>
    <mergeCell ref="B26:B28"/>
    <mergeCell ref="P53:P55"/>
    <mergeCell ref="D29:D31"/>
    <mergeCell ref="D38:D40"/>
    <mergeCell ref="D41:D43"/>
    <mergeCell ref="C38:C40"/>
    <mergeCell ref="C41:C43"/>
    <mergeCell ref="C47:C49"/>
    <mergeCell ref="B38:B40"/>
    <mergeCell ref="C32:C34"/>
    <mergeCell ref="C35:C37"/>
    <mergeCell ref="D83:D85"/>
    <mergeCell ref="C83:C85"/>
    <mergeCell ref="B83:B85"/>
    <mergeCell ref="B65:B67"/>
    <mergeCell ref="B68:B70"/>
    <mergeCell ref="B74:B76"/>
    <mergeCell ref="B77:B79"/>
    <mergeCell ref="B71:B73"/>
    <mergeCell ref="B50:B52"/>
    <mergeCell ref="B56:B58"/>
    <mergeCell ref="B59:B61"/>
    <mergeCell ref="D56:D58"/>
    <mergeCell ref="D59:D61"/>
    <mergeCell ref="B53:B55"/>
    <mergeCell ref="C53:C55"/>
    <mergeCell ref="D53:D55"/>
    <mergeCell ref="B2:P3"/>
    <mergeCell ref="B8:B10"/>
    <mergeCell ref="B5:B7"/>
    <mergeCell ref="B17:B19"/>
    <mergeCell ref="B20:B22"/>
    <mergeCell ref="P5:P7"/>
    <mergeCell ref="P8:P10"/>
    <mergeCell ref="P17:P19"/>
    <mergeCell ref="C5:C7"/>
    <mergeCell ref="C8:C10"/>
    <mergeCell ref="C17:C19"/>
    <mergeCell ref="C20:C22"/>
    <mergeCell ref="D5:D7"/>
    <mergeCell ref="D8:D10"/>
    <mergeCell ref="D17:D19"/>
    <mergeCell ref="D20:D22"/>
    <mergeCell ref="P11:P13"/>
    <mergeCell ref="P20:P22"/>
    <mergeCell ref="D11:D13"/>
    <mergeCell ref="P14:P16"/>
    <mergeCell ref="B11:B13"/>
    <mergeCell ref="C11:C13"/>
    <mergeCell ref="B14:B16"/>
    <mergeCell ref="D14:D16"/>
    <mergeCell ref="C14:C16"/>
    <mergeCell ref="D44:D46"/>
    <mergeCell ref="D47:D49"/>
    <mergeCell ref="B44:B46"/>
    <mergeCell ref="P29:P31"/>
    <mergeCell ref="P38:P40"/>
    <mergeCell ref="P41:P43"/>
    <mergeCell ref="P47:P49"/>
    <mergeCell ref="P80:P82"/>
    <mergeCell ref="P65:P67"/>
    <mergeCell ref="P68:P70"/>
    <mergeCell ref="P74:P76"/>
    <mergeCell ref="P77:P79"/>
    <mergeCell ref="P71:P73"/>
    <mergeCell ref="P44:P46"/>
    <mergeCell ref="P50:P52"/>
    <mergeCell ref="P56:P58"/>
    <mergeCell ref="P59:P61"/>
    <mergeCell ref="B80:B82"/>
    <mergeCell ref="B62:B64"/>
    <mergeCell ref="C62:C64"/>
    <mergeCell ref="D62:D64"/>
    <mergeCell ref="P62:P64"/>
    <mergeCell ref="B35:B37"/>
    <mergeCell ref="P92:P94"/>
    <mergeCell ref="P98:P100"/>
    <mergeCell ref="D92:D94"/>
    <mergeCell ref="C50:C52"/>
    <mergeCell ref="D50:D52"/>
    <mergeCell ref="C56:C58"/>
    <mergeCell ref="C59:C61"/>
    <mergeCell ref="C65:C67"/>
    <mergeCell ref="C74:C76"/>
    <mergeCell ref="P89:P91"/>
    <mergeCell ref="P86:P88"/>
    <mergeCell ref="C92:C94"/>
    <mergeCell ref="D65:D67"/>
    <mergeCell ref="D68:D70"/>
    <mergeCell ref="D74:D76"/>
    <mergeCell ref="D77:D79"/>
    <mergeCell ref="D71:D73"/>
    <mergeCell ref="D80:D82"/>
    <mergeCell ref="D89:D91"/>
    <mergeCell ref="C77:C79"/>
    <mergeCell ref="C71:C73"/>
    <mergeCell ref="C80:C82"/>
    <mergeCell ref="C68:C70"/>
    <mergeCell ref="P83:P85"/>
    <mergeCell ref="B86:B88"/>
    <mergeCell ref="C86:C88"/>
    <mergeCell ref="D86:D88"/>
    <mergeCell ref="B116:B118"/>
    <mergeCell ref="C116:C118"/>
    <mergeCell ref="D116:D118"/>
    <mergeCell ref="D101:D103"/>
    <mergeCell ref="B113:B115"/>
    <mergeCell ref="C113:C115"/>
    <mergeCell ref="B92:B94"/>
    <mergeCell ref="B89:B91"/>
    <mergeCell ref="C89:C91"/>
    <mergeCell ref="P95:P97"/>
    <mergeCell ref="D95:D97"/>
    <mergeCell ref="C95:C97"/>
    <mergeCell ref="B95:B97"/>
    <mergeCell ref="B104:B106"/>
    <mergeCell ref="P125:P127"/>
    <mergeCell ref="C104:C106"/>
    <mergeCell ref="D104:D106"/>
    <mergeCell ref="P104:P106"/>
    <mergeCell ref="D113:D115"/>
    <mergeCell ref="B98:B100"/>
    <mergeCell ref="C98:C100"/>
    <mergeCell ref="B122:B124"/>
    <mergeCell ref="C122:C124"/>
    <mergeCell ref="D122:D124"/>
    <mergeCell ref="B110:B112"/>
    <mergeCell ref="C110:C112"/>
    <mergeCell ref="P116:P118"/>
    <mergeCell ref="P110:P112"/>
    <mergeCell ref="P119:P121"/>
    <mergeCell ref="P122:P124"/>
    <mergeCell ref="P101:P103"/>
    <mergeCell ref="P113:P115"/>
    <mergeCell ref="D110:D112"/>
    <mergeCell ref="T139:T141"/>
    <mergeCell ref="T142:T144"/>
    <mergeCell ref="S130:S132"/>
    <mergeCell ref="B125:B127"/>
    <mergeCell ref="C125:C127"/>
    <mergeCell ref="D125:D127"/>
    <mergeCell ref="D98:D100"/>
    <mergeCell ref="B101:B103"/>
    <mergeCell ref="C101:C103"/>
    <mergeCell ref="B107:B109"/>
    <mergeCell ref="C107:C109"/>
    <mergeCell ref="D107:D109"/>
    <mergeCell ref="P107:P109"/>
    <mergeCell ref="S133:S135"/>
    <mergeCell ref="S136:S138"/>
    <mergeCell ref="S139:S141"/>
    <mergeCell ref="S142:S144"/>
    <mergeCell ref="T130:T132"/>
    <mergeCell ref="T133:T135"/>
    <mergeCell ref="T136:T138"/>
    <mergeCell ref="B119:B121"/>
    <mergeCell ref="C119:C121"/>
    <mergeCell ref="D119:D121"/>
    <mergeCell ref="B128:B130"/>
    <mergeCell ref="S161:S163"/>
    <mergeCell ref="T161:T163"/>
    <mergeCell ref="S164:S166"/>
    <mergeCell ref="T164:T166"/>
    <mergeCell ref="S146:S148"/>
    <mergeCell ref="S149:S151"/>
    <mergeCell ref="S152:S154"/>
    <mergeCell ref="S155:S157"/>
    <mergeCell ref="S158:S160"/>
    <mergeCell ref="T146:T148"/>
    <mergeCell ref="T149:T151"/>
    <mergeCell ref="T152:T154"/>
    <mergeCell ref="T155:T157"/>
    <mergeCell ref="T158:T160"/>
  </mergeCells>
  <phoneticPr fontId="10" type="noConversion"/>
  <hyperlinks>
    <hyperlink ref="C44" r:id="rId1" display="http://baike.baidu.com/subview/4601701/18757294.htm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22"/>
  <sheetViews>
    <sheetView topLeftCell="A2" workbookViewId="0">
      <selection activeCell="M15" sqref="M15"/>
    </sheetView>
  </sheetViews>
  <sheetFormatPr defaultRowHeight="14.4"/>
  <cols>
    <col min="1" max="1" width="19.6640625" customWidth="1"/>
    <col min="2" max="2" width="6.21875" customWidth="1"/>
    <col min="3" max="3" width="52.44140625" customWidth="1"/>
    <col min="4" max="4" width="35.44140625" customWidth="1"/>
    <col min="5" max="5" width="11.109375" customWidth="1"/>
    <col min="6" max="6" width="37" customWidth="1"/>
    <col min="7" max="7" width="45.33203125" customWidth="1"/>
    <col min="8" max="8" width="17.5546875" customWidth="1"/>
    <col min="9" max="9" width="9.88671875" customWidth="1"/>
  </cols>
  <sheetData>
    <row r="6" spans="2:13" ht="32.4" customHeight="1">
      <c r="C6" s="221" t="s">
        <v>331</v>
      </c>
      <c r="D6" s="221"/>
      <c r="E6" s="221"/>
      <c r="F6" s="219"/>
      <c r="G6" s="220"/>
      <c r="H6" s="220"/>
      <c r="M6">
        <f>SUM(I8:K86)</f>
        <v>1131270</v>
      </c>
    </row>
    <row r="7" spans="2:13" ht="19.2" customHeight="1">
      <c r="C7" s="83" t="s">
        <v>166</v>
      </c>
      <c r="D7" s="84" t="s">
        <v>333</v>
      </c>
      <c r="E7" s="85" t="s">
        <v>188</v>
      </c>
      <c r="F7" s="38"/>
      <c r="G7" s="38"/>
      <c r="H7" s="38"/>
      <c r="I7" s="65">
        <v>1</v>
      </c>
      <c r="J7" s="65">
        <v>2</v>
      </c>
      <c r="K7" s="65">
        <v>3</v>
      </c>
      <c r="L7" s="65">
        <v>4</v>
      </c>
    </row>
    <row r="8" spans="2:13">
      <c r="B8">
        <v>1</v>
      </c>
      <c r="C8" s="67" t="s">
        <v>173</v>
      </c>
      <c r="D8" s="68" t="s">
        <v>272</v>
      </c>
      <c r="E8" s="69">
        <f>AVERAGE(I8:J8)</f>
        <v>179147.5</v>
      </c>
      <c r="F8" s="65"/>
      <c r="G8" s="65"/>
      <c r="H8" s="65"/>
      <c r="I8" s="65">
        <v>194349</v>
      </c>
      <c r="J8" s="66">
        <v>163946</v>
      </c>
      <c r="K8" s="65"/>
      <c r="L8" s="65"/>
    </row>
    <row r="9" spans="2:13">
      <c r="B9">
        <v>2</v>
      </c>
      <c r="C9" s="67" t="s">
        <v>170</v>
      </c>
      <c r="D9" s="68" t="s">
        <v>273</v>
      </c>
      <c r="E9" s="69">
        <f>AVERAGE(I9:K9)</f>
        <v>95333.666666666672</v>
      </c>
      <c r="F9" s="65"/>
      <c r="G9" s="65"/>
      <c r="H9" s="65"/>
      <c r="I9" s="66">
        <v>99013</v>
      </c>
      <c r="J9" s="65">
        <v>94280</v>
      </c>
      <c r="K9" s="65">
        <v>92708</v>
      </c>
    </row>
    <row r="10" spans="2:13">
      <c r="B10">
        <v>3</v>
      </c>
      <c r="C10" s="67" t="s">
        <v>233</v>
      </c>
      <c r="D10" s="68" t="s">
        <v>329</v>
      </c>
      <c r="E10" s="69">
        <v>91356</v>
      </c>
      <c r="F10" s="65"/>
      <c r="G10" s="65"/>
      <c r="H10" s="65"/>
      <c r="I10" s="66">
        <v>91356</v>
      </c>
      <c r="J10" s="66"/>
      <c r="L10" s="65"/>
    </row>
    <row r="11" spans="2:13">
      <c r="B11">
        <v>4</v>
      </c>
      <c r="C11" s="67" t="s">
        <v>259</v>
      </c>
      <c r="D11" s="68" t="s">
        <v>275</v>
      </c>
      <c r="E11" s="69">
        <v>70107</v>
      </c>
      <c r="F11" s="65"/>
      <c r="G11" s="65"/>
      <c r="H11" s="65"/>
      <c r="I11" s="66">
        <v>70107</v>
      </c>
      <c r="J11" s="66"/>
      <c r="L11" s="65"/>
    </row>
    <row r="12" spans="2:13">
      <c r="B12">
        <v>5</v>
      </c>
      <c r="C12" s="67" t="s">
        <v>179</v>
      </c>
      <c r="D12" s="68" t="s">
        <v>276</v>
      </c>
      <c r="E12" s="69">
        <v>50865</v>
      </c>
      <c r="F12" s="65"/>
      <c r="G12" s="65"/>
      <c r="H12" s="65"/>
      <c r="I12" s="65" t="s">
        <v>178</v>
      </c>
      <c r="J12" s="65"/>
      <c r="K12" s="65"/>
      <c r="L12" s="65"/>
    </row>
    <row r="13" spans="2:13">
      <c r="B13">
        <v>6</v>
      </c>
      <c r="C13" s="70" t="s">
        <v>191</v>
      </c>
      <c r="D13" s="70" t="s">
        <v>277</v>
      </c>
      <c r="E13" s="71">
        <v>35507</v>
      </c>
      <c r="F13" s="65"/>
      <c r="G13" s="65"/>
      <c r="H13" s="65"/>
      <c r="I13" s="65" t="s">
        <v>192</v>
      </c>
      <c r="J13" s="65"/>
      <c r="K13" s="65"/>
      <c r="L13" s="65"/>
    </row>
    <row r="14" spans="2:13">
      <c r="B14">
        <v>7</v>
      </c>
      <c r="C14" s="70" t="s">
        <v>248</v>
      </c>
      <c r="D14" s="70" t="s">
        <v>278</v>
      </c>
      <c r="E14" s="71">
        <v>33787</v>
      </c>
      <c r="F14" s="65"/>
      <c r="G14" s="65"/>
      <c r="H14" s="65"/>
      <c r="I14" s="66" t="s">
        <v>247</v>
      </c>
      <c r="J14" s="66"/>
      <c r="L14" s="65"/>
    </row>
    <row r="15" spans="2:13">
      <c r="B15">
        <v>8</v>
      </c>
      <c r="C15" s="70" t="s">
        <v>244</v>
      </c>
      <c r="D15" s="70" t="s">
        <v>279</v>
      </c>
      <c r="E15" s="71">
        <v>22070</v>
      </c>
      <c r="F15" s="65"/>
      <c r="G15" s="65"/>
      <c r="H15" s="65"/>
      <c r="I15" s="66">
        <v>22070</v>
      </c>
      <c r="J15" s="66"/>
      <c r="L15" s="65"/>
    </row>
    <row r="16" spans="2:13">
      <c r="B16">
        <v>9</v>
      </c>
      <c r="C16" s="70" t="s">
        <v>218</v>
      </c>
      <c r="D16" s="70" t="s">
        <v>280</v>
      </c>
      <c r="E16" s="71">
        <f>AVERAGE(I16:J16)</f>
        <v>21260.5</v>
      </c>
      <c r="F16" s="65"/>
      <c r="G16" s="65"/>
      <c r="H16" s="65"/>
      <c r="I16" s="65">
        <v>22343</v>
      </c>
      <c r="J16" s="65">
        <v>20178</v>
      </c>
      <c r="K16" s="65"/>
      <c r="L16" s="65"/>
    </row>
    <row r="17" spans="2:12">
      <c r="B17">
        <v>10</v>
      </c>
      <c r="C17" s="70" t="s">
        <v>184</v>
      </c>
      <c r="D17" s="70" t="s">
        <v>281</v>
      </c>
      <c r="E17" s="71">
        <f>AVERAGE(I17:J17)</f>
        <v>21193</v>
      </c>
      <c r="F17" s="65"/>
      <c r="G17" s="65"/>
      <c r="H17" s="65"/>
      <c r="I17" s="66">
        <v>21679</v>
      </c>
      <c r="J17" s="65">
        <v>20707</v>
      </c>
      <c r="K17" s="65"/>
      <c r="L17" s="65"/>
    </row>
    <row r="18" spans="2:12">
      <c r="B18">
        <v>11</v>
      </c>
      <c r="C18" s="70" t="s">
        <v>197</v>
      </c>
      <c r="D18" s="70" t="s">
        <v>282</v>
      </c>
      <c r="E18" s="71">
        <f>AVERAGE(I18:J18)</f>
        <v>18301.5</v>
      </c>
      <c r="F18" s="65"/>
      <c r="G18" s="65"/>
      <c r="H18" s="65"/>
      <c r="I18" s="65">
        <v>18202</v>
      </c>
      <c r="J18" s="65">
        <v>18401</v>
      </c>
      <c r="K18" s="65"/>
      <c r="L18" s="65"/>
    </row>
    <row r="19" spans="2:12">
      <c r="B19">
        <v>12</v>
      </c>
      <c r="C19" s="70" t="s">
        <v>163</v>
      </c>
      <c r="D19" s="70" t="s">
        <v>283</v>
      </c>
      <c r="E19" s="71">
        <v>17021</v>
      </c>
      <c r="F19" s="65"/>
      <c r="G19" s="65"/>
      <c r="H19" s="65"/>
      <c r="I19" s="66">
        <v>17021</v>
      </c>
      <c r="J19" s="65"/>
      <c r="K19" s="65"/>
      <c r="L19" s="65"/>
    </row>
    <row r="20" spans="2:12">
      <c r="B20">
        <v>13</v>
      </c>
      <c r="C20" s="70" t="s">
        <v>216</v>
      </c>
      <c r="D20" s="70" t="s">
        <v>284</v>
      </c>
      <c r="E20" s="71">
        <v>15367</v>
      </c>
      <c r="F20" s="65"/>
      <c r="G20" s="65"/>
      <c r="H20" s="65"/>
      <c r="I20" s="66">
        <v>15367</v>
      </c>
      <c r="J20" s="65"/>
      <c r="K20" s="65"/>
      <c r="L20" s="65"/>
    </row>
    <row r="21" spans="2:12">
      <c r="B21">
        <v>14</v>
      </c>
      <c r="C21" s="70" t="s">
        <v>238</v>
      </c>
      <c r="D21" s="70" t="s">
        <v>285</v>
      </c>
      <c r="E21" s="71">
        <v>14460</v>
      </c>
      <c r="F21" s="65"/>
      <c r="G21" s="65"/>
      <c r="H21" s="65"/>
      <c r="I21" s="66">
        <v>14460</v>
      </c>
      <c r="J21" s="66"/>
      <c r="L21" s="65"/>
    </row>
    <row r="22" spans="2:12" ht="15" thickBot="1">
      <c r="B22">
        <v>15</v>
      </c>
      <c r="C22" s="89" t="s">
        <v>286</v>
      </c>
      <c r="D22" s="89" t="s">
        <v>332</v>
      </c>
      <c r="E22" s="90">
        <v>10659</v>
      </c>
      <c r="F22" s="65"/>
      <c r="G22" s="65"/>
      <c r="H22" s="65"/>
      <c r="I22" s="66">
        <v>10659</v>
      </c>
      <c r="J22" s="65"/>
      <c r="K22" s="65"/>
      <c r="L22" s="65"/>
    </row>
    <row r="23" spans="2:12" ht="15" thickTop="1">
      <c r="B23">
        <v>16</v>
      </c>
      <c r="C23" s="87" t="s">
        <v>312</v>
      </c>
      <c r="D23" s="87" t="s">
        <v>287</v>
      </c>
      <c r="E23" s="88">
        <v>8785</v>
      </c>
      <c r="F23" s="65"/>
      <c r="G23" s="65"/>
      <c r="H23" s="65"/>
      <c r="I23" s="66">
        <v>8785</v>
      </c>
      <c r="J23" s="65"/>
      <c r="K23" s="65"/>
      <c r="L23" s="65"/>
    </row>
    <row r="24" spans="2:12">
      <c r="B24">
        <v>17</v>
      </c>
      <c r="C24" s="72" t="s">
        <v>182</v>
      </c>
      <c r="D24" s="72" t="s">
        <v>288</v>
      </c>
      <c r="E24" s="73">
        <f>AVERAGE(I24:J24)</f>
        <v>7035.5</v>
      </c>
      <c r="F24" s="65"/>
      <c r="G24" s="65"/>
      <c r="H24" s="65"/>
      <c r="I24" s="66">
        <v>7022</v>
      </c>
      <c r="J24" s="66">
        <v>7049</v>
      </c>
      <c r="K24" s="65"/>
      <c r="L24" s="65"/>
    </row>
    <row r="25" spans="2:12">
      <c r="B25">
        <v>18</v>
      </c>
      <c r="C25" s="72" t="s">
        <v>314</v>
      </c>
      <c r="D25" s="72" t="s">
        <v>313</v>
      </c>
      <c r="E25" s="73">
        <f>AVERAGE(I25:J25)</f>
        <v>5751.5</v>
      </c>
      <c r="F25" s="65"/>
      <c r="G25" s="65"/>
      <c r="H25" s="65"/>
      <c r="I25" s="66">
        <v>3990</v>
      </c>
      <c r="J25" s="66">
        <v>7513</v>
      </c>
      <c r="K25" s="65"/>
      <c r="L25" s="65"/>
    </row>
    <row r="26" spans="2:12">
      <c r="B26">
        <v>19</v>
      </c>
      <c r="C26" s="72" t="s">
        <v>214</v>
      </c>
      <c r="D26" s="72" t="s">
        <v>289</v>
      </c>
      <c r="E26" s="73">
        <v>5677</v>
      </c>
      <c r="F26" s="65"/>
      <c r="G26" s="65"/>
      <c r="H26" s="65"/>
      <c r="I26" s="66">
        <v>5677</v>
      </c>
      <c r="J26" s="65"/>
      <c r="K26" s="65"/>
      <c r="L26" s="65"/>
    </row>
    <row r="27" spans="2:12" ht="15" thickBot="1">
      <c r="B27">
        <v>20</v>
      </c>
      <c r="C27" s="93" t="s">
        <v>190</v>
      </c>
      <c r="D27" s="93" t="s">
        <v>290</v>
      </c>
      <c r="E27" s="94">
        <v>5140</v>
      </c>
      <c r="F27" s="65"/>
      <c r="G27" s="65"/>
      <c r="H27" s="65"/>
      <c r="I27" s="66">
        <v>5140</v>
      </c>
      <c r="J27" s="65"/>
      <c r="K27" s="65"/>
      <c r="L27" s="65"/>
    </row>
    <row r="28" spans="2:12" ht="15" thickTop="1">
      <c r="B28">
        <v>21</v>
      </c>
      <c r="C28" s="91" t="s">
        <v>315</v>
      </c>
      <c r="D28" s="91"/>
      <c r="E28" s="92">
        <v>4573</v>
      </c>
      <c r="F28" s="65"/>
      <c r="G28" s="65"/>
      <c r="H28" s="65"/>
      <c r="I28" s="66">
        <v>4573</v>
      </c>
      <c r="J28" s="66"/>
      <c r="L28" s="65"/>
    </row>
    <row r="29" spans="2:12">
      <c r="B29">
        <v>22</v>
      </c>
      <c r="C29" s="74" t="s">
        <v>199</v>
      </c>
      <c r="D29" s="74" t="s">
        <v>291</v>
      </c>
      <c r="E29" s="75">
        <v>4514</v>
      </c>
      <c r="F29" s="65"/>
      <c r="G29" s="65"/>
      <c r="H29" s="65"/>
      <c r="I29" s="66">
        <v>4514</v>
      </c>
      <c r="J29" s="65"/>
      <c r="K29" s="65"/>
      <c r="L29" s="65"/>
    </row>
    <row r="30" spans="2:12">
      <c r="B30">
        <v>23</v>
      </c>
      <c r="C30" s="74" t="s">
        <v>224</v>
      </c>
      <c r="D30" s="74" t="s">
        <v>292</v>
      </c>
      <c r="E30" s="75">
        <v>4493</v>
      </c>
      <c r="F30" s="65"/>
      <c r="G30" s="65"/>
      <c r="H30" s="65"/>
      <c r="I30" s="66">
        <v>4493</v>
      </c>
      <c r="J30" s="65"/>
      <c r="K30" s="65"/>
      <c r="L30" s="65"/>
    </row>
    <row r="31" spans="2:12">
      <c r="B31">
        <v>24</v>
      </c>
      <c r="C31" s="74" t="s">
        <v>242</v>
      </c>
      <c r="D31" s="74" t="s">
        <v>293</v>
      </c>
      <c r="E31" s="75">
        <v>4292</v>
      </c>
      <c r="F31" s="65"/>
      <c r="G31" s="65"/>
      <c r="H31" s="65"/>
      <c r="I31" s="66">
        <v>4292</v>
      </c>
      <c r="J31" s="66"/>
      <c r="L31" s="65"/>
    </row>
    <row r="32" spans="2:12">
      <c r="B32">
        <v>25</v>
      </c>
      <c r="C32" s="74" t="s">
        <v>250</v>
      </c>
      <c r="D32" s="74" t="s">
        <v>294</v>
      </c>
      <c r="E32" s="75">
        <v>4289</v>
      </c>
      <c r="F32" s="65"/>
      <c r="G32" s="65"/>
      <c r="H32" s="65"/>
      <c r="I32" s="66">
        <v>4289</v>
      </c>
      <c r="J32" s="66"/>
      <c r="L32" s="65"/>
    </row>
    <row r="33" spans="2:12">
      <c r="B33">
        <v>26</v>
      </c>
      <c r="C33" s="74" t="s">
        <v>187</v>
      </c>
      <c r="D33" s="74" t="s">
        <v>295</v>
      </c>
      <c r="E33" s="75">
        <v>3461</v>
      </c>
      <c r="F33" s="65"/>
      <c r="G33" s="65"/>
      <c r="H33" s="65"/>
      <c r="I33" s="66">
        <v>3461</v>
      </c>
      <c r="J33" s="65"/>
      <c r="K33" s="65"/>
      <c r="L33" s="65"/>
    </row>
    <row r="34" spans="2:12">
      <c r="B34">
        <v>27</v>
      </c>
      <c r="C34" s="74" t="s">
        <v>219</v>
      </c>
      <c r="D34" s="74" t="s">
        <v>296</v>
      </c>
      <c r="E34" s="75">
        <v>3361</v>
      </c>
      <c r="F34" s="65"/>
      <c r="G34" s="65"/>
      <c r="H34" s="65"/>
      <c r="I34" s="66">
        <v>3361</v>
      </c>
      <c r="J34" s="65"/>
      <c r="K34" s="65"/>
      <c r="L34" s="65"/>
    </row>
    <row r="35" spans="2:12">
      <c r="B35">
        <v>28</v>
      </c>
      <c r="C35" s="74" t="s">
        <v>215</v>
      </c>
      <c r="D35" s="74" t="s">
        <v>297</v>
      </c>
      <c r="E35" s="75">
        <v>3215</v>
      </c>
      <c r="F35" s="65"/>
      <c r="G35" s="65"/>
      <c r="H35" s="65"/>
      <c r="I35" s="66">
        <v>3215</v>
      </c>
      <c r="J35" s="65"/>
      <c r="K35" s="65"/>
      <c r="L35" s="65"/>
    </row>
    <row r="36" spans="2:12">
      <c r="B36">
        <v>29</v>
      </c>
      <c r="C36" s="74" t="s">
        <v>261</v>
      </c>
      <c r="D36" s="74"/>
      <c r="E36" s="75">
        <v>2866</v>
      </c>
      <c r="F36" s="65"/>
      <c r="G36" s="65"/>
      <c r="H36" s="65"/>
      <c r="I36" s="66">
        <v>2866</v>
      </c>
      <c r="J36" s="66"/>
      <c r="L36" s="65"/>
    </row>
    <row r="37" spans="2:12">
      <c r="B37">
        <v>30</v>
      </c>
      <c r="C37" s="74" t="s">
        <v>195</v>
      </c>
      <c r="D37" s="74" t="s">
        <v>298</v>
      </c>
      <c r="E37" s="75">
        <v>2560</v>
      </c>
      <c r="F37" s="65"/>
      <c r="G37" s="65"/>
      <c r="H37" s="65"/>
      <c r="I37" s="66">
        <v>2560</v>
      </c>
      <c r="J37" s="65"/>
      <c r="K37" s="65"/>
      <c r="L37" s="65"/>
    </row>
    <row r="38" spans="2:12">
      <c r="B38">
        <v>31</v>
      </c>
      <c r="C38" s="74" t="s">
        <v>226</v>
      </c>
      <c r="D38" s="74"/>
      <c r="E38" s="75">
        <v>2266</v>
      </c>
      <c r="F38" s="65"/>
      <c r="G38" s="65"/>
      <c r="H38" s="65"/>
      <c r="I38" s="66">
        <v>2266</v>
      </c>
      <c r="J38" s="65"/>
      <c r="K38" s="65"/>
      <c r="L38" s="65"/>
    </row>
    <row r="39" spans="2:12">
      <c r="B39">
        <v>32</v>
      </c>
      <c r="C39" s="74" t="s">
        <v>299</v>
      </c>
      <c r="D39" s="74" t="s">
        <v>300</v>
      </c>
      <c r="E39" s="75">
        <v>2232</v>
      </c>
      <c r="F39" s="65"/>
      <c r="G39" s="65"/>
      <c r="H39" s="65"/>
      <c r="I39" s="66">
        <v>2232</v>
      </c>
      <c r="J39" s="65"/>
      <c r="K39" s="65"/>
      <c r="L39" s="65"/>
    </row>
    <row r="40" spans="2:12">
      <c r="B40">
        <v>33</v>
      </c>
      <c r="C40" s="74" t="s">
        <v>265</v>
      </c>
      <c r="D40" s="74" t="s">
        <v>301</v>
      </c>
      <c r="E40" s="75">
        <v>2164</v>
      </c>
      <c r="F40" s="65"/>
      <c r="G40" s="65"/>
      <c r="H40" s="65"/>
      <c r="I40" s="66">
        <v>2164</v>
      </c>
      <c r="J40" s="66"/>
      <c r="L40" s="65"/>
    </row>
    <row r="41" spans="2:12">
      <c r="B41">
        <v>34</v>
      </c>
      <c r="C41" s="74" t="s">
        <v>225</v>
      </c>
      <c r="D41" s="74" t="s">
        <v>302</v>
      </c>
      <c r="E41" s="75">
        <v>2037</v>
      </c>
      <c r="F41" s="65"/>
      <c r="G41" s="65"/>
      <c r="H41" s="65"/>
      <c r="I41" s="66">
        <v>2037</v>
      </c>
      <c r="J41" s="66"/>
      <c r="L41" s="65"/>
    </row>
    <row r="42" spans="2:12">
      <c r="B42">
        <v>35</v>
      </c>
      <c r="C42" s="74" t="s">
        <v>252</v>
      </c>
      <c r="D42" s="74"/>
      <c r="E42" s="75">
        <v>2006</v>
      </c>
      <c r="F42" s="65"/>
      <c r="G42" s="65"/>
      <c r="H42" s="65"/>
      <c r="I42" s="66">
        <v>2006</v>
      </c>
      <c r="J42" s="65"/>
      <c r="K42" s="65"/>
      <c r="L42" s="65"/>
    </row>
    <row r="43" spans="2:12">
      <c r="B43">
        <v>36</v>
      </c>
      <c r="C43" s="74" t="s">
        <v>180</v>
      </c>
      <c r="D43" s="74"/>
      <c r="E43" s="75">
        <v>1515</v>
      </c>
      <c r="F43" s="65"/>
      <c r="G43" s="65"/>
      <c r="H43" s="65"/>
      <c r="I43" s="66">
        <v>1515</v>
      </c>
      <c r="J43" s="66"/>
      <c r="L43" s="65"/>
    </row>
    <row r="44" spans="2:12">
      <c r="B44">
        <v>37</v>
      </c>
      <c r="C44" s="74" t="s">
        <v>317</v>
      </c>
      <c r="D44" s="74" t="s">
        <v>316</v>
      </c>
      <c r="E44" s="75">
        <v>1502</v>
      </c>
      <c r="F44" s="65"/>
      <c r="G44" s="65"/>
      <c r="H44" s="65"/>
      <c r="I44" s="66">
        <v>1502</v>
      </c>
      <c r="J44" s="65"/>
      <c r="K44" s="65"/>
      <c r="L44" s="65"/>
    </row>
    <row r="45" spans="2:12">
      <c r="B45">
        <v>38</v>
      </c>
      <c r="C45" s="74" t="s">
        <v>249</v>
      </c>
      <c r="D45" s="74"/>
      <c r="E45" s="75">
        <v>1485</v>
      </c>
      <c r="F45" s="65"/>
      <c r="G45" s="65"/>
      <c r="H45" s="65"/>
      <c r="I45" s="66">
        <v>1485</v>
      </c>
      <c r="J45" s="66"/>
      <c r="L45" s="65"/>
    </row>
    <row r="46" spans="2:12">
      <c r="B46">
        <v>39</v>
      </c>
      <c r="C46" s="74" t="s">
        <v>169</v>
      </c>
      <c r="D46" s="74" t="s">
        <v>274</v>
      </c>
      <c r="E46" s="75">
        <f>AVERAGE(J47:K47)</f>
        <v>1214.5</v>
      </c>
      <c r="F46" s="65"/>
      <c r="G46" s="65"/>
      <c r="H46" s="65"/>
      <c r="I46" s="65"/>
      <c r="J46" s="66"/>
      <c r="L46" s="65"/>
    </row>
    <row r="47" spans="2:12">
      <c r="B47">
        <v>40</v>
      </c>
      <c r="C47" s="74" t="s">
        <v>271</v>
      </c>
      <c r="D47" s="86" t="s">
        <v>303</v>
      </c>
      <c r="E47" s="75">
        <v>1096</v>
      </c>
      <c r="F47" s="65"/>
      <c r="G47" s="65"/>
      <c r="H47" s="65"/>
      <c r="I47" s="66">
        <v>1096</v>
      </c>
      <c r="J47" s="65">
        <v>1049</v>
      </c>
      <c r="K47" s="65">
        <v>1380</v>
      </c>
      <c r="L47" s="65"/>
    </row>
    <row r="48" spans="2:12">
      <c r="B48">
        <v>41</v>
      </c>
      <c r="C48" s="74" t="s">
        <v>234</v>
      </c>
      <c r="D48" s="74" t="s">
        <v>304</v>
      </c>
      <c r="E48" s="75">
        <v>1040</v>
      </c>
      <c r="F48" s="65"/>
      <c r="G48" s="65"/>
      <c r="H48" s="65"/>
      <c r="I48" s="66">
        <v>1040</v>
      </c>
      <c r="J48" s="66"/>
      <c r="L48" s="65"/>
    </row>
    <row r="49" spans="2:12" ht="15" thickBot="1">
      <c r="B49">
        <v>42</v>
      </c>
      <c r="C49" s="97" t="s">
        <v>211</v>
      </c>
      <c r="D49" s="97" t="s">
        <v>305</v>
      </c>
      <c r="E49" s="98">
        <v>1007</v>
      </c>
      <c r="F49" s="65"/>
      <c r="G49" s="65"/>
      <c r="H49" s="65"/>
      <c r="I49" s="66">
        <v>1007</v>
      </c>
      <c r="J49" s="66"/>
      <c r="L49" s="65"/>
    </row>
    <row r="50" spans="2:12" ht="15" thickTop="1">
      <c r="B50">
        <v>43</v>
      </c>
      <c r="C50" s="95" t="s">
        <v>213</v>
      </c>
      <c r="D50" s="95"/>
      <c r="E50" s="96">
        <v>936</v>
      </c>
      <c r="F50" s="65"/>
      <c r="G50" s="65"/>
      <c r="H50" s="65"/>
      <c r="I50" s="65">
        <v>936</v>
      </c>
      <c r="J50" s="65"/>
      <c r="K50" s="65"/>
      <c r="L50" s="65"/>
    </row>
    <row r="51" spans="2:12">
      <c r="B51">
        <v>44</v>
      </c>
      <c r="C51" s="78" t="s">
        <v>221</v>
      </c>
      <c r="D51" s="78"/>
      <c r="E51" s="79">
        <v>908</v>
      </c>
      <c r="F51" s="65"/>
      <c r="G51" s="65"/>
      <c r="H51" s="65"/>
      <c r="I51" s="65">
        <v>908</v>
      </c>
      <c r="J51" s="65"/>
      <c r="K51" s="65"/>
      <c r="L51" s="65"/>
    </row>
    <row r="52" spans="2:12">
      <c r="B52">
        <v>45</v>
      </c>
      <c r="C52" s="76" t="s">
        <v>196</v>
      </c>
      <c r="D52" s="76" t="s">
        <v>306</v>
      </c>
      <c r="E52" s="77">
        <v>892</v>
      </c>
      <c r="F52" s="65"/>
      <c r="G52" s="65"/>
      <c r="H52" s="65"/>
      <c r="I52" s="65">
        <v>892</v>
      </c>
      <c r="J52" s="65"/>
      <c r="K52" s="65"/>
      <c r="L52" s="65"/>
    </row>
    <row r="53" spans="2:12">
      <c r="B53">
        <v>46</v>
      </c>
      <c r="C53" s="78" t="s">
        <v>255</v>
      </c>
      <c r="D53" s="78"/>
      <c r="E53" s="80">
        <v>873</v>
      </c>
      <c r="F53" s="65"/>
      <c r="G53" s="65"/>
      <c r="H53" s="65"/>
      <c r="I53" s="66">
        <v>873</v>
      </c>
      <c r="J53" s="65"/>
      <c r="K53" s="65"/>
      <c r="L53" s="65"/>
    </row>
    <row r="54" spans="2:12">
      <c r="B54">
        <v>47</v>
      </c>
      <c r="C54" s="76" t="s">
        <v>183</v>
      </c>
      <c r="D54" s="76" t="s">
        <v>307</v>
      </c>
      <c r="E54" s="77">
        <v>828</v>
      </c>
      <c r="F54" s="65"/>
      <c r="G54" s="65"/>
      <c r="H54" s="65"/>
      <c r="I54" s="65">
        <v>828</v>
      </c>
      <c r="J54" s="66"/>
      <c r="L54" s="65"/>
    </row>
    <row r="55" spans="2:12">
      <c r="B55">
        <v>48</v>
      </c>
      <c r="C55" s="78" t="s">
        <v>246</v>
      </c>
      <c r="D55" s="78"/>
      <c r="E55" s="80">
        <v>801</v>
      </c>
      <c r="F55" s="65"/>
      <c r="G55" s="65"/>
      <c r="H55" s="65"/>
      <c r="I55" s="66">
        <v>801</v>
      </c>
      <c r="J55" s="65"/>
      <c r="K55" s="65"/>
      <c r="L55" s="65"/>
    </row>
    <row r="56" spans="2:12">
      <c r="B56">
        <v>49</v>
      </c>
      <c r="C56" s="76" t="s">
        <v>256</v>
      </c>
      <c r="D56" s="76"/>
      <c r="E56" s="81">
        <v>787</v>
      </c>
      <c r="F56" s="65"/>
      <c r="G56" s="65"/>
      <c r="H56" s="65"/>
      <c r="I56" s="66">
        <v>787</v>
      </c>
      <c r="J56" s="66"/>
      <c r="L56" s="65"/>
    </row>
    <row r="57" spans="2:12">
      <c r="B57">
        <v>50</v>
      </c>
      <c r="C57" s="78" t="s">
        <v>258</v>
      </c>
      <c r="D57" s="78"/>
      <c r="E57" s="80">
        <v>764</v>
      </c>
      <c r="F57" s="65"/>
      <c r="G57" s="65"/>
      <c r="H57" s="65"/>
      <c r="I57" s="66">
        <v>764</v>
      </c>
      <c r="J57" s="66"/>
      <c r="L57" s="65"/>
    </row>
    <row r="58" spans="2:12">
      <c r="B58">
        <v>51</v>
      </c>
      <c r="C58" s="82" t="s">
        <v>321</v>
      </c>
      <c r="D58" s="82" t="s">
        <v>308</v>
      </c>
      <c r="E58" s="81">
        <v>740</v>
      </c>
      <c r="F58" s="65"/>
      <c r="G58" s="65"/>
      <c r="H58" s="65"/>
      <c r="I58" s="66">
        <v>740</v>
      </c>
      <c r="J58" s="66"/>
      <c r="L58" s="65"/>
    </row>
    <row r="59" spans="2:12">
      <c r="B59">
        <v>52</v>
      </c>
      <c r="C59" s="78" t="s">
        <v>263</v>
      </c>
      <c r="D59" s="78" t="s">
        <v>309</v>
      </c>
      <c r="E59" s="80">
        <v>704</v>
      </c>
      <c r="F59" s="65"/>
      <c r="G59" s="65"/>
      <c r="H59" s="65"/>
      <c r="I59" s="66">
        <v>704</v>
      </c>
      <c r="J59" s="66"/>
      <c r="L59" s="65"/>
    </row>
    <row r="60" spans="2:12">
      <c r="B60">
        <v>53</v>
      </c>
      <c r="C60" s="76" t="s">
        <v>237</v>
      </c>
      <c r="D60" s="76"/>
      <c r="E60" s="81">
        <v>700</v>
      </c>
      <c r="F60" s="65"/>
      <c r="G60" s="65"/>
      <c r="H60" s="65"/>
      <c r="I60" s="66">
        <v>700</v>
      </c>
      <c r="J60" s="66"/>
      <c r="L60" s="65"/>
    </row>
    <row r="61" spans="2:12">
      <c r="B61">
        <v>54</v>
      </c>
      <c r="C61" s="78" t="s">
        <v>202</v>
      </c>
      <c r="D61" s="78" t="s">
        <v>310</v>
      </c>
      <c r="E61" s="79">
        <v>677</v>
      </c>
      <c r="F61" s="65"/>
      <c r="G61" s="65"/>
      <c r="H61" s="65"/>
      <c r="I61" s="65">
        <v>677</v>
      </c>
      <c r="J61" s="66"/>
      <c r="L61" s="65"/>
    </row>
    <row r="62" spans="2:12">
      <c r="B62">
        <v>55</v>
      </c>
      <c r="C62" s="78" t="s">
        <v>318</v>
      </c>
      <c r="D62" s="78"/>
      <c r="E62" s="79">
        <f>AVERAGE(I63:J63)</f>
        <v>470</v>
      </c>
      <c r="F62" s="65"/>
      <c r="G62" s="65"/>
      <c r="H62" s="65"/>
      <c r="I62" s="65">
        <v>715</v>
      </c>
      <c r="J62" s="65"/>
      <c r="K62" s="65"/>
      <c r="L62" s="65"/>
    </row>
    <row r="63" spans="2:12">
      <c r="B63">
        <v>56</v>
      </c>
      <c r="C63" s="76" t="s">
        <v>269</v>
      </c>
      <c r="D63" s="76"/>
      <c r="E63" s="81">
        <v>548</v>
      </c>
      <c r="F63" s="65"/>
      <c r="G63" s="65"/>
      <c r="H63" s="65"/>
      <c r="I63" s="65">
        <v>443</v>
      </c>
      <c r="J63" s="65">
        <v>497</v>
      </c>
      <c r="K63" s="65"/>
      <c r="L63" s="65"/>
    </row>
    <row r="64" spans="2:12">
      <c r="B64">
        <v>57</v>
      </c>
      <c r="C64" s="78" t="s">
        <v>228</v>
      </c>
      <c r="D64" s="78"/>
      <c r="E64" s="79">
        <v>532</v>
      </c>
      <c r="F64" s="65"/>
      <c r="G64" s="65"/>
      <c r="H64" s="65"/>
      <c r="I64" s="66">
        <v>548</v>
      </c>
      <c r="J64" s="65">
        <v>675</v>
      </c>
      <c r="K64" s="65"/>
      <c r="L64" s="65"/>
    </row>
    <row r="65" spans="2:12">
      <c r="B65">
        <v>58</v>
      </c>
      <c r="C65" s="76" t="s">
        <v>241</v>
      </c>
      <c r="D65" s="76" t="s">
        <v>322</v>
      </c>
      <c r="E65" s="81">
        <v>530</v>
      </c>
      <c r="F65" s="65"/>
      <c r="G65" s="65"/>
      <c r="H65" s="65"/>
      <c r="I65" s="65">
        <v>532</v>
      </c>
      <c r="J65" s="66"/>
      <c r="L65" s="65"/>
    </row>
    <row r="66" spans="2:12" ht="15" thickBot="1">
      <c r="B66">
        <v>59</v>
      </c>
      <c r="C66" s="99" t="s">
        <v>330</v>
      </c>
      <c r="D66" s="100" t="s">
        <v>327</v>
      </c>
      <c r="E66" s="101">
        <v>500</v>
      </c>
      <c r="F66" s="65"/>
      <c r="G66" s="65"/>
      <c r="H66" s="65"/>
      <c r="I66" s="66">
        <v>530</v>
      </c>
      <c r="L66" s="65"/>
    </row>
    <row r="67" spans="2:12" ht="15" thickTop="1">
      <c r="B67">
        <v>60</v>
      </c>
      <c r="C67" s="95" t="s">
        <v>210</v>
      </c>
      <c r="D67" s="95" t="s">
        <v>323</v>
      </c>
      <c r="E67" s="96">
        <v>484</v>
      </c>
      <c r="F67" s="65"/>
      <c r="G67" s="65"/>
      <c r="H67" s="65"/>
      <c r="I67" s="65">
        <v>500</v>
      </c>
      <c r="J67" s="66"/>
      <c r="L67" s="65"/>
    </row>
    <row r="68" spans="2:12">
      <c r="B68">
        <v>61</v>
      </c>
      <c r="C68" s="76" t="s">
        <v>220</v>
      </c>
      <c r="D68" s="76" t="s">
        <v>311</v>
      </c>
      <c r="E68" s="77">
        <f>AVERAGE(I69:J69)</f>
        <v>480</v>
      </c>
      <c r="F68" s="65"/>
      <c r="G68" s="65"/>
      <c r="H68" s="65"/>
      <c r="I68" s="65">
        <v>484</v>
      </c>
      <c r="J68" s="65"/>
      <c r="K68" s="65"/>
      <c r="L68" s="65"/>
    </row>
    <row r="69" spans="2:12">
      <c r="B69">
        <v>62</v>
      </c>
      <c r="C69" s="76" t="s">
        <v>270</v>
      </c>
      <c r="D69" s="76"/>
      <c r="E69" s="81">
        <v>464</v>
      </c>
      <c r="F69" s="65"/>
      <c r="G69" s="65"/>
      <c r="H69" s="65"/>
      <c r="I69" s="65">
        <v>480</v>
      </c>
      <c r="J69" s="65"/>
      <c r="K69" s="65"/>
      <c r="L69" s="65"/>
    </row>
    <row r="70" spans="2:12">
      <c r="B70">
        <v>63</v>
      </c>
      <c r="C70" s="78" t="s">
        <v>223</v>
      </c>
      <c r="D70" s="78"/>
      <c r="E70" s="79">
        <v>462</v>
      </c>
      <c r="F70" s="65"/>
      <c r="G70" s="65"/>
      <c r="H70" s="65"/>
      <c r="I70" s="66">
        <v>464</v>
      </c>
      <c r="J70" s="65"/>
      <c r="K70" s="65"/>
      <c r="L70" s="65"/>
    </row>
    <row r="71" spans="2:12">
      <c r="B71">
        <v>64</v>
      </c>
      <c r="C71" s="76" t="s">
        <v>172</v>
      </c>
      <c r="D71" s="76"/>
      <c r="E71" s="77">
        <v>451</v>
      </c>
      <c r="F71" s="65"/>
      <c r="G71" s="65"/>
      <c r="H71" s="65"/>
      <c r="I71" s="65">
        <v>462</v>
      </c>
      <c r="J71" s="66"/>
      <c r="L71" s="65"/>
    </row>
    <row r="72" spans="2:12">
      <c r="B72">
        <v>65</v>
      </c>
      <c r="C72" s="78" t="s">
        <v>175</v>
      </c>
      <c r="D72" s="78"/>
      <c r="E72" s="79">
        <v>437</v>
      </c>
      <c r="F72" s="65"/>
      <c r="G72" s="65"/>
      <c r="H72" s="65"/>
      <c r="I72" s="65">
        <v>451</v>
      </c>
      <c r="J72" s="65"/>
      <c r="K72" s="65"/>
      <c r="L72" s="65"/>
    </row>
    <row r="73" spans="2:12">
      <c r="B73">
        <v>66</v>
      </c>
      <c r="C73" s="78" t="s">
        <v>328</v>
      </c>
      <c r="D73" s="78" t="s">
        <v>324</v>
      </c>
      <c r="E73" s="79">
        <v>412</v>
      </c>
      <c r="F73" s="65"/>
      <c r="G73" s="65"/>
      <c r="H73" s="65"/>
      <c r="I73" s="65">
        <v>448</v>
      </c>
      <c r="J73" s="65"/>
      <c r="K73" s="65"/>
      <c r="L73" s="65"/>
    </row>
    <row r="74" spans="2:12">
      <c r="B74">
        <v>67</v>
      </c>
      <c r="C74" s="76" t="s">
        <v>174</v>
      </c>
      <c r="D74" s="76"/>
      <c r="E74" s="77">
        <v>391</v>
      </c>
      <c r="F74" s="65"/>
      <c r="G74" s="65"/>
      <c r="H74" s="65"/>
      <c r="I74" s="65">
        <v>437</v>
      </c>
      <c r="J74" s="65"/>
      <c r="K74" s="65"/>
      <c r="L74" s="65"/>
    </row>
    <row r="75" spans="2:12">
      <c r="B75">
        <v>68</v>
      </c>
      <c r="C75" s="78" t="s">
        <v>245</v>
      </c>
      <c r="D75" s="78"/>
      <c r="E75" s="80">
        <v>381</v>
      </c>
      <c r="F75" s="65"/>
      <c r="G75" s="65"/>
      <c r="H75" s="65"/>
      <c r="I75" s="65"/>
      <c r="J75" s="65"/>
      <c r="K75" s="65"/>
      <c r="L75" s="65"/>
    </row>
    <row r="76" spans="2:12">
      <c r="B76">
        <v>69</v>
      </c>
      <c r="C76" s="76" t="s">
        <v>319</v>
      </c>
      <c r="D76" s="76"/>
      <c r="E76" s="81">
        <v>379</v>
      </c>
      <c r="F76" s="65"/>
      <c r="G76" s="65"/>
      <c r="H76" s="65"/>
      <c r="I76" s="65">
        <v>391</v>
      </c>
      <c r="J76" s="65"/>
      <c r="K76" s="65"/>
      <c r="L76" s="65"/>
    </row>
    <row r="77" spans="2:12">
      <c r="B77">
        <v>70</v>
      </c>
      <c r="C77" s="78" t="s">
        <v>229</v>
      </c>
      <c r="D77" s="78" t="s">
        <v>325</v>
      </c>
      <c r="E77" s="80">
        <v>375</v>
      </c>
      <c r="F77" s="65"/>
      <c r="G77" s="65"/>
      <c r="H77" s="65"/>
      <c r="I77" s="66">
        <v>381</v>
      </c>
      <c r="J77" s="65"/>
      <c r="K77" s="65"/>
    </row>
    <row r="78" spans="2:12">
      <c r="B78">
        <v>71</v>
      </c>
      <c r="C78" s="76" t="s">
        <v>227</v>
      </c>
      <c r="D78" s="76" t="s">
        <v>326</v>
      </c>
      <c r="E78" s="77">
        <v>362</v>
      </c>
      <c r="F78" s="65"/>
      <c r="G78" s="65"/>
      <c r="H78" s="65"/>
      <c r="I78" s="65">
        <v>379</v>
      </c>
      <c r="J78" s="66"/>
    </row>
    <row r="79" spans="2:12">
      <c r="B79">
        <v>72</v>
      </c>
      <c r="C79" s="78" t="s">
        <v>320</v>
      </c>
      <c r="D79" s="78"/>
      <c r="E79" s="79">
        <v>361</v>
      </c>
      <c r="F79" s="65"/>
      <c r="G79" s="65"/>
      <c r="H79" s="65"/>
      <c r="I79" s="66">
        <v>375</v>
      </c>
      <c r="J79" s="65"/>
      <c r="K79" s="65"/>
    </row>
    <row r="80" spans="2:12">
      <c r="B80">
        <v>73</v>
      </c>
      <c r="C80" s="78" t="s">
        <v>253</v>
      </c>
      <c r="D80" s="78"/>
      <c r="E80" s="80">
        <v>343</v>
      </c>
      <c r="F80" s="65"/>
      <c r="G80" s="65"/>
      <c r="H80" s="65"/>
      <c r="I80" s="65">
        <v>367</v>
      </c>
      <c r="J80" s="66"/>
    </row>
    <row r="81" spans="2:11">
      <c r="B81">
        <v>74</v>
      </c>
      <c r="C81" s="76" t="s">
        <v>254</v>
      </c>
      <c r="D81" s="76"/>
      <c r="E81" s="81">
        <v>296</v>
      </c>
      <c r="F81" s="65"/>
      <c r="G81" s="65"/>
      <c r="H81" s="65"/>
      <c r="I81" s="65">
        <v>362</v>
      </c>
      <c r="J81" s="65"/>
      <c r="K81" s="65"/>
    </row>
    <row r="82" spans="2:11">
      <c r="F82" s="65"/>
      <c r="G82" s="65"/>
      <c r="H82" s="65"/>
      <c r="I82" s="65"/>
      <c r="J82" s="65"/>
      <c r="K82" s="65"/>
    </row>
    <row r="83" spans="2:11">
      <c r="F83" s="65"/>
      <c r="G83" s="65"/>
      <c r="H83" s="65"/>
      <c r="I83" s="65">
        <v>344</v>
      </c>
      <c r="J83" s="65"/>
      <c r="K83" s="65"/>
    </row>
    <row r="84" spans="2:11">
      <c r="F84" s="65"/>
      <c r="G84" s="65"/>
      <c r="H84" s="65"/>
      <c r="I84" s="66">
        <v>343</v>
      </c>
      <c r="J84" s="65"/>
      <c r="K84" s="65"/>
    </row>
    <row r="85" spans="2:11">
      <c r="F85" s="65"/>
      <c r="G85" s="65"/>
      <c r="H85" s="65"/>
      <c r="I85" s="65">
        <v>331</v>
      </c>
      <c r="J85" s="66"/>
    </row>
    <row r="86" spans="2:11">
      <c r="F86" s="65"/>
      <c r="G86" s="65"/>
      <c r="H86" s="65"/>
      <c r="I86" s="66">
        <v>296</v>
      </c>
      <c r="J86" s="65"/>
      <c r="K86" s="65"/>
    </row>
    <row r="87" spans="2:11">
      <c r="F87" s="65"/>
      <c r="G87" s="65" t="s">
        <v>168</v>
      </c>
      <c r="H87" s="65">
        <v>0</v>
      </c>
      <c r="I87" s="65"/>
      <c r="J87" s="66"/>
    </row>
    <row r="88" spans="2:11">
      <c r="F88" s="65"/>
      <c r="G88" s="65" t="s">
        <v>171</v>
      </c>
      <c r="H88" s="65">
        <v>0</v>
      </c>
      <c r="J88" s="65"/>
      <c r="K88" s="65"/>
    </row>
    <row r="89" spans="2:11">
      <c r="F89" s="65"/>
      <c r="G89" s="65" t="s">
        <v>177</v>
      </c>
      <c r="H89" s="65">
        <v>0</v>
      </c>
      <c r="I89" s="65"/>
    </row>
    <row r="90" spans="2:11">
      <c r="F90" s="65"/>
      <c r="G90" s="65" t="s">
        <v>176</v>
      </c>
      <c r="H90" s="65">
        <v>0</v>
      </c>
      <c r="I90" s="65"/>
      <c r="J90" s="65"/>
      <c r="K90" s="65"/>
    </row>
    <row r="91" spans="2:11">
      <c r="F91" s="65"/>
      <c r="G91" s="65" t="s">
        <v>186</v>
      </c>
      <c r="H91" s="65">
        <v>0</v>
      </c>
      <c r="I91" s="65"/>
      <c r="J91" s="65"/>
      <c r="K91" s="65"/>
    </row>
    <row r="92" spans="2:11">
      <c r="F92" s="65"/>
      <c r="G92" s="65" t="s">
        <v>189</v>
      </c>
      <c r="H92" s="65">
        <v>0</v>
      </c>
      <c r="I92" s="65"/>
      <c r="J92" s="65"/>
      <c r="K92" s="65"/>
    </row>
    <row r="93" spans="2:11">
      <c r="F93" s="65"/>
      <c r="G93" s="65" t="s">
        <v>193</v>
      </c>
      <c r="H93" s="65">
        <v>0</v>
      </c>
      <c r="I93" s="65"/>
      <c r="J93" s="65"/>
      <c r="K93" s="65"/>
    </row>
    <row r="94" spans="2:11">
      <c r="F94" s="65"/>
      <c r="G94" s="65" t="s">
        <v>194</v>
      </c>
      <c r="H94" s="65">
        <v>0</v>
      </c>
      <c r="I94" s="65"/>
      <c r="J94" s="65"/>
      <c r="K94" s="65"/>
    </row>
    <row r="95" spans="2:11">
      <c r="F95" s="65"/>
      <c r="G95" s="65" t="s">
        <v>198</v>
      </c>
      <c r="H95" s="65">
        <v>0</v>
      </c>
      <c r="I95" s="65"/>
      <c r="J95" s="65"/>
      <c r="K95" s="65"/>
    </row>
    <row r="96" spans="2:11">
      <c r="F96" s="65"/>
      <c r="G96" s="65" t="s">
        <v>200</v>
      </c>
      <c r="H96" s="65">
        <v>0</v>
      </c>
      <c r="I96" s="65"/>
      <c r="J96" s="65"/>
      <c r="K96" s="65"/>
    </row>
    <row r="97" spans="6:11">
      <c r="F97" s="65"/>
      <c r="G97" s="65" t="s">
        <v>201</v>
      </c>
      <c r="H97" s="65">
        <v>0</v>
      </c>
      <c r="I97" s="65"/>
      <c r="J97" s="65"/>
      <c r="K97" s="65"/>
    </row>
    <row r="98" spans="6:11">
      <c r="F98" s="65"/>
      <c r="G98" s="65" t="s">
        <v>203</v>
      </c>
      <c r="H98" s="65">
        <v>0</v>
      </c>
      <c r="I98" s="65"/>
      <c r="J98" s="65"/>
      <c r="K98" s="65"/>
    </row>
    <row r="99" spans="6:11">
      <c r="F99" s="65"/>
      <c r="G99" s="65" t="s">
        <v>204</v>
      </c>
      <c r="H99" s="65">
        <v>0</v>
      </c>
      <c r="I99" s="65"/>
      <c r="J99" s="65"/>
      <c r="K99" s="65"/>
    </row>
    <row r="100" spans="6:11">
      <c r="F100" s="65"/>
      <c r="G100" s="65" t="s">
        <v>205</v>
      </c>
      <c r="H100" s="65">
        <v>0</v>
      </c>
      <c r="I100" s="65"/>
      <c r="J100" s="65"/>
      <c r="K100" s="65"/>
    </row>
    <row r="101" spans="6:11">
      <c r="F101" s="65"/>
      <c r="G101" s="65" t="s">
        <v>206</v>
      </c>
      <c r="H101" s="65">
        <v>0</v>
      </c>
      <c r="I101" s="65"/>
      <c r="J101" s="65"/>
      <c r="K101" s="65"/>
    </row>
    <row r="102" spans="6:11">
      <c r="F102" s="65"/>
      <c r="G102" s="65" t="s">
        <v>208</v>
      </c>
      <c r="H102" s="65">
        <v>0</v>
      </c>
      <c r="I102" s="65"/>
      <c r="J102" s="65"/>
      <c r="K102" s="65"/>
    </row>
    <row r="103" spans="6:11">
      <c r="F103" s="65"/>
      <c r="G103" s="65" t="s">
        <v>209</v>
      </c>
      <c r="H103" s="65">
        <v>0</v>
      </c>
      <c r="I103" s="65"/>
      <c r="J103" s="65"/>
      <c r="K103" s="65"/>
    </row>
    <row r="104" spans="6:11">
      <c r="F104" s="65"/>
      <c r="G104" s="65" t="s">
        <v>212</v>
      </c>
      <c r="H104" s="65">
        <v>0</v>
      </c>
      <c r="I104" s="65"/>
      <c r="J104" s="65"/>
      <c r="K104" s="65"/>
    </row>
    <row r="105" spans="6:11">
      <c r="F105" s="65"/>
      <c r="G105" s="65" t="s">
        <v>217</v>
      </c>
      <c r="H105" s="65">
        <v>0</v>
      </c>
      <c r="I105" s="65"/>
      <c r="J105" s="65"/>
      <c r="K105" s="65"/>
    </row>
    <row r="106" spans="6:11">
      <c r="F106" s="65"/>
      <c r="G106" s="65" t="s">
        <v>222</v>
      </c>
      <c r="H106" s="65">
        <v>0</v>
      </c>
      <c r="I106" s="65"/>
      <c r="J106" s="65"/>
      <c r="K106" s="65"/>
    </row>
    <row r="107" spans="6:11">
      <c r="F107" s="65"/>
      <c r="G107" s="65" t="s">
        <v>231</v>
      </c>
      <c r="H107" s="66">
        <v>0</v>
      </c>
      <c r="I107" s="66"/>
      <c r="J107" s="65"/>
      <c r="K107" s="65"/>
    </row>
    <row r="108" spans="6:11">
      <c r="F108" s="65"/>
      <c r="G108" s="65" t="s">
        <v>232</v>
      </c>
      <c r="H108" s="66">
        <v>0</v>
      </c>
      <c r="I108" s="66"/>
      <c r="J108" s="66"/>
    </row>
    <row r="109" spans="6:11">
      <c r="F109" s="65"/>
      <c r="G109" s="65" t="s">
        <v>235</v>
      </c>
      <c r="H109" s="66">
        <v>0</v>
      </c>
      <c r="I109" s="66"/>
      <c r="J109" s="66"/>
    </row>
    <row r="110" spans="6:11">
      <c r="F110" s="65"/>
      <c r="G110" s="65" t="s">
        <v>236</v>
      </c>
      <c r="H110" s="66">
        <v>0</v>
      </c>
      <c r="I110" s="66"/>
      <c r="J110" s="66"/>
    </row>
    <row r="111" spans="6:11">
      <c r="F111" s="65"/>
      <c r="G111" s="65" t="s">
        <v>240</v>
      </c>
      <c r="H111" s="66">
        <v>0</v>
      </c>
      <c r="I111" s="66"/>
      <c r="J111" s="66"/>
    </row>
    <row r="112" spans="6:11">
      <c r="F112" s="65"/>
      <c r="G112" s="65" t="s">
        <v>243</v>
      </c>
      <c r="H112" s="66">
        <v>0</v>
      </c>
      <c r="I112" s="66"/>
      <c r="J112" s="66"/>
    </row>
    <row r="113" spans="6:10">
      <c r="F113" s="65"/>
      <c r="G113" s="65" t="s">
        <v>251</v>
      </c>
      <c r="H113" s="66">
        <v>0</v>
      </c>
      <c r="I113" s="66"/>
      <c r="J113" s="66"/>
    </row>
    <row r="114" spans="6:10">
      <c r="F114" s="65"/>
      <c r="G114" s="65" t="s">
        <v>257</v>
      </c>
      <c r="H114" s="66">
        <v>0</v>
      </c>
      <c r="I114" s="66"/>
      <c r="J114" s="66"/>
    </row>
    <row r="115" spans="6:10">
      <c r="F115" s="65"/>
      <c r="G115" s="65" t="s">
        <v>260</v>
      </c>
      <c r="H115" s="66">
        <v>0</v>
      </c>
      <c r="I115" s="66"/>
      <c r="J115" s="66"/>
    </row>
    <row r="116" spans="6:10">
      <c r="F116" s="65"/>
      <c r="G116" s="65" t="s">
        <v>262</v>
      </c>
      <c r="H116" s="66">
        <v>0</v>
      </c>
      <c r="I116" s="66"/>
      <c r="J116" s="66"/>
    </row>
    <row r="117" spans="6:10">
      <c r="F117" s="65"/>
      <c r="G117" s="65" t="s">
        <v>264</v>
      </c>
      <c r="H117" s="66">
        <v>0</v>
      </c>
      <c r="I117" s="66"/>
      <c r="J117" s="66"/>
    </row>
    <row r="118" spans="6:10">
      <c r="F118" s="65"/>
      <c r="G118" s="65" t="s">
        <v>266</v>
      </c>
      <c r="H118" s="66">
        <v>0</v>
      </c>
      <c r="I118" s="66"/>
      <c r="J118" s="66"/>
    </row>
    <row r="119" spans="6:10">
      <c r="F119" s="65"/>
      <c r="G119" s="65" t="s">
        <v>267</v>
      </c>
      <c r="H119" s="66">
        <v>0</v>
      </c>
      <c r="I119" s="66"/>
      <c r="J119" s="66"/>
    </row>
    <row r="120" spans="6:10">
      <c r="F120" s="65"/>
      <c r="G120" s="65" t="s">
        <v>268</v>
      </c>
      <c r="H120" s="66">
        <v>0</v>
      </c>
      <c r="I120" s="66"/>
      <c r="J120" s="66"/>
    </row>
    <row r="121" spans="6:10">
      <c r="F121" s="65"/>
      <c r="G121" s="65" t="s">
        <v>167</v>
      </c>
      <c r="H121" s="66">
        <v>0</v>
      </c>
      <c r="I121" s="66"/>
      <c r="J121" s="66"/>
    </row>
    <row r="122" spans="6:10">
      <c r="J122" s="66"/>
    </row>
  </sheetData>
  <mergeCells count="2">
    <mergeCell ref="F6:H6"/>
    <mergeCell ref="C6:E6"/>
  </mergeCells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134"/>
  <sheetViews>
    <sheetView zoomScaleNormal="100" workbookViewId="0">
      <selection activeCell="I11" sqref="I11"/>
    </sheetView>
  </sheetViews>
  <sheetFormatPr defaultRowHeight="14.4"/>
  <cols>
    <col min="3" max="3" width="6" customWidth="1"/>
    <col min="4" max="4" width="41.21875" customWidth="1"/>
    <col min="5" max="5" width="31.5546875" customWidth="1"/>
    <col min="6" max="6" width="12.6640625" customWidth="1"/>
    <col min="7" max="7" width="11.88671875" customWidth="1"/>
    <col min="8" max="8" width="7.5546875" customWidth="1"/>
    <col min="9" max="9" width="17.88671875" customWidth="1"/>
    <col min="10" max="10" width="9.6640625" customWidth="1"/>
    <col min="11" max="11" width="9.88671875" customWidth="1"/>
    <col min="12" max="12" width="9.5546875" bestFit="1" customWidth="1"/>
    <col min="16" max="16" width="11.6640625" customWidth="1"/>
    <col min="17" max="17" width="42.33203125" customWidth="1"/>
    <col min="18" max="18" width="24.88671875" customWidth="1"/>
    <col min="19" max="19" width="10.5546875" customWidth="1"/>
    <col min="20" max="20" width="12" customWidth="1"/>
    <col min="22" max="22" width="6.88671875" customWidth="1"/>
    <col min="23" max="23" width="27" customWidth="1"/>
    <col min="24" max="24" width="24.77734375" customWidth="1"/>
    <col min="25" max="25" width="12" customWidth="1"/>
    <col min="28" max="28" width="7.88671875" customWidth="1"/>
    <col min="29" max="29" width="9.21875" customWidth="1"/>
    <col min="30" max="30" width="7.44140625" customWidth="1"/>
    <col min="31" max="31" width="26.21875" customWidth="1"/>
    <col min="32" max="32" width="25.44140625" customWidth="1"/>
    <col min="33" max="33" width="9.5546875" customWidth="1"/>
  </cols>
  <sheetData>
    <row r="2" spans="3:19">
      <c r="I2" s="149"/>
      <c r="J2" s="149"/>
      <c r="K2" s="125"/>
      <c r="L2" s="139"/>
      <c r="O2" s="138"/>
      <c r="P2" s="38"/>
      <c r="Q2" s="38"/>
    </row>
    <row r="3" spans="3:19">
      <c r="P3" s="38"/>
      <c r="Q3" s="38"/>
    </row>
    <row r="4" spans="3:19" ht="36.6" customHeight="1">
      <c r="C4" s="226" t="s">
        <v>478</v>
      </c>
      <c r="D4" s="227"/>
      <c r="E4" s="227"/>
      <c r="F4" s="227"/>
      <c r="G4" s="228"/>
      <c r="H4" s="132"/>
      <c r="I4" s="131"/>
      <c r="P4" s="38"/>
      <c r="Q4" s="38"/>
    </row>
    <row r="5" spans="3:19" ht="22.8" customHeight="1">
      <c r="C5" s="126" t="s">
        <v>450</v>
      </c>
      <c r="D5" s="160" t="s">
        <v>480</v>
      </c>
      <c r="E5" s="159" t="s">
        <v>448</v>
      </c>
      <c r="F5" s="158" t="s">
        <v>368</v>
      </c>
      <c r="G5" s="137" t="s">
        <v>487</v>
      </c>
      <c r="H5" s="136"/>
      <c r="I5" s="131"/>
      <c r="K5" s="114">
        <v>1</v>
      </c>
      <c r="L5" s="114">
        <v>2</v>
      </c>
      <c r="M5" s="114">
        <v>3</v>
      </c>
      <c r="N5" s="114">
        <v>4</v>
      </c>
      <c r="Q5" s="238" t="s">
        <v>479</v>
      </c>
      <c r="R5" s="239"/>
      <c r="S5" s="240"/>
    </row>
    <row r="6" spans="3:19">
      <c r="C6" s="22">
        <v>1</v>
      </c>
      <c r="D6" s="22" t="s">
        <v>173</v>
      </c>
      <c r="E6" s="22" t="s">
        <v>421</v>
      </c>
      <c r="F6" s="111">
        <v>153385</v>
      </c>
      <c r="G6" s="129">
        <v>0.85619391841918002</v>
      </c>
      <c r="H6" s="133"/>
      <c r="I6" s="131"/>
      <c r="K6" s="111">
        <v>153385</v>
      </c>
      <c r="L6" s="22"/>
      <c r="M6" s="22"/>
      <c r="N6" s="22"/>
      <c r="Q6" s="113" t="s">
        <v>481</v>
      </c>
      <c r="R6" s="161" t="s">
        <v>482</v>
      </c>
      <c r="S6" s="110" t="s">
        <v>483</v>
      </c>
    </row>
    <row r="7" spans="3:19">
      <c r="C7" s="22">
        <v>2</v>
      </c>
      <c r="D7" s="22" t="s">
        <v>230</v>
      </c>
      <c r="E7" s="22" t="s">
        <v>420</v>
      </c>
      <c r="F7" s="111">
        <v>99318.666666666672</v>
      </c>
      <c r="G7" s="173">
        <v>44.497610513739545</v>
      </c>
      <c r="H7" s="134"/>
      <c r="I7" s="131"/>
      <c r="K7" s="111">
        <v>98859</v>
      </c>
      <c r="L7" s="111"/>
      <c r="M7" s="111"/>
      <c r="N7" s="22"/>
      <c r="Q7" s="147" t="s">
        <v>394</v>
      </c>
      <c r="R7" s="147" t="s">
        <v>395</v>
      </c>
      <c r="S7" s="124">
        <v>10175</v>
      </c>
    </row>
    <row r="8" spans="3:19">
      <c r="C8" s="22">
        <v>3</v>
      </c>
      <c r="D8" s="22" t="s">
        <v>170</v>
      </c>
      <c r="E8" s="22" t="s">
        <v>422</v>
      </c>
      <c r="F8" s="111">
        <v>98859</v>
      </c>
      <c r="G8" s="174">
        <v>1.0369788916821969</v>
      </c>
      <c r="H8" s="135"/>
      <c r="I8" s="131"/>
      <c r="K8" s="111">
        <v>80562</v>
      </c>
      <c r="L8" s="111"/>
      <c r="M8" s="111"/>
      <c r="N8" s="22"/>
      <c r="Q8" s="22" t="s">
        <v>374</v>
      </c>
      <c r="R8" s="22" t="s">
        <v>431</v>
      </c>
      <c r="S8" s="111">
        <v>8100</v>
      </c>
    </row>
    <row r="9" spans="3:19">
      <c r="C9" s="22">
        <v>4</v>
      </c>
      <c r="D9" s="22" t="s">
        <v>233</v>
      </c>
      <c r="E9" s="22" t="s">
        <v>423</v>
      </c>
      <c r="F9" s="111">
        <v>80562</v>
      </c>
      <c r="G9" s="130">
        <v>0.88184684092998822</v>
      </c>
      <c r="H9" s="127"/>
      <c r="I9" s="131"/>
      <c r="K9" s="111">
        <v>49210</v>
      </c>
      <c r="L9" s="111"/>
      <c r="M9" s="111"/>
      <c r="N9" s="22"/>
      <c r="Q9" s="22" t="s">
        <v>401</v>
      </c>
      <c r="R9" s="22"/>
      <c r="S9" s="111">
        <v>3794</v>
      </c>
    </row>
    <row r="10" spans="3:19">
      <c r="C10" s="22">
        <v>5</v>
      </c>
      <c r="D10" s="22" t="s">
        <v>372</v>
      </c>
      <c r="E10" s="22" t="s">
        <v>411</v>
      </c>
      <c r="F10" s="111">
        <v>49210</v>
      </c>
      <c r="G10" s="144" t="s">
        <v>453</v>
      </c>
      <c r="H10" s="127"/>
      <c r="I10" s="131"/>
      <c r="K10" s="111">
        <v>32818</v>
      </c>
      <c r="L10" s="111"/>
      <c r="M10" s="111"/>
      <c r="N10" s="22"/>
      <c r="O10" s="149"/>
      <c r="Q10" s="22" t="s">
        <v>408</v>
      </c>
      <c r="R10" s="22" t="s">
        <v>434</v>
      </c>
      <c r="S10" s="111">
        <v>3585</v>
      </c>
    </row>
    <row r="11" spans="3:19">
      <c r="C11" s="22">
        <v>6</v>
      </c>
      <c r="D11" s="22" t="s">
        <v>387</v>
      </c>
      <c r="E11" s="22" t="s">
        <v>424</v>
      </c>
      <c r="F11" s="111">
        <v>32818</v>
      </c>
      <c r="G11" s="144" t="s">
        <v>453</v>
      </c>
      <c r="H11" s="127"/>
      <c r="I11" s="131"/>
      <c r="K11" s="111">
        <v>31642</v>
      </c>
      <c r="L11" s="111"/>
      <c r="M11" s="111"/>
      <c r="N11" s="22"/>
      <c r="Q11" s="22" t="s">
        <v>400</v>
      </c>
      <c r="R11" s="22" t="s">
        <v>439</v>
      </c>
      <c r="S11" s="111">
        <v>1728</v>
      </c>
    </row>
    <row r="12" spans="3:19">
      <c r="C12" s="22">
        <v>7</v>
      </c>
      <c r="D12" s="22" t="s">
        <v>191</v>
      </c>
      <c r="E12" s="22" t="s">
        <v>425</v>
      </c>
      <c r="F12" s="111">
        <v>31642</v>
      </c>
      <c r="G12" s="128">
        <v>0.89114822429380125</v>
      </c>
      <c r="H12" s="127"/>
      <c r="I12" s="131"/>
      <c r="K12" s="111">
        <v>97975</v>
      </c>
      <c r="L12" s="111">
        <v>99385</v>
      </c>
      <c r="M12" s="111">
        <v>100596</v>
      </c>
      <c r="N12" s="22"/>
      <c r="O12" s="138"/>
      <c r="Q12" s="22" t="s">
        <v>371</v>
      </c>
      <c r="R12" s="22"/>
      <c r="S12" s="111">
        <v>1553</v>
      </c>
    </row>
    <row r="13" spans="3:19">
      <c r="C13" s="22">
        <v>8</v>
      </c>
      <c r="D13" s="22" t="s">
        <v>248</v>
      </c>
      <c r="E13" s="22" t="s">
        <v>426</v>
      </c>
      <c r="F13" s="111">
        <v>29752</v>
      </c>
      <c r="G13" s="128">
        <v>0.8805753692248498</v>
      </c>
      <c r="H13" s="127"/>
      <c r="I13" s="131"/>
      <c r="K13" s="111">
        <v>29752</v>
      </c>
      <c r="L13" s="111"/>
      <c r="M13" s="111"/>
      <c r="N13" s="22"/>
      <c r="Q13" s="22" t="s">
        <v>405</v>
      </c>
      <c r="R13" s="22"/>
      <c r="S13" s="111">
        <v>1185</v>
      </c>
    </row>
    <row r="14" spans="3:19">
      <c r="C14" s="22">
        <v>9</v>
      </c>
      <c r="D14" s="22" t="s">
        <v>389</v>
      </c>
      <c r="E14" s="22" t="s">
        <v>427</v>
      </c>
      <c r="F14" s="111">
        <v>26386</v>
      </c>
      <c r="G14" s="144" t="s">
        <v>453</v>
      </c>
      <c r="H14" s="127"/>
      <c r="K14" s="111">
        <v>26386</v>
      </c>
      <c r="L14" s="111"/>
      <c r="M14" s="111"/>
      <c r="N14" s="22"/>
      <c r="Q14" s="22" t="s">
        <v>393</v>
      </c>
      <c r="R14" s="22"/>
      <c r="S14" s="111">
        <v>1060</v>
      </c>
    </row>
    <row r="15" spans="3:19">
      <c r="C15" s="22">
        <v>10</v>
      </c>
      <c r="D15" s="22" t="s">
        <v>181</v>
      </c>
      <c r="E15" s="22" t="s">
        <v>410</v>
      </c>
      <c r="F15" s="111">
        <v>23959</v>
      </c>
      <c r="G15" s="129">
        <v>2.7272623790552077</v>
      </c>
      <c r="H15" s="127"/>
      <c r="K15" s="111">
        <v>23102</v>
      </c>
      <c r="L15" s="111">
        <v>24815</v>
      </c>
      <c r="M15" s="111"/>
      <c r="N15" s="22"/>
      <c r="Q15" s="22" t="s">
        <v>376</v>
      </c>
      <c r="R15" s="148" t="s">
        <v>416</v>
      </c>
      <c r="S15" s="115">
        <v>893</v>
      </c>
    </row>
    <row r="16" spans="3:19">
      <c r="C16" s="22">
        <v>11</v>
      </c>
      <c r="D16" s="22" t="s">
        <v>452</v>
      </c>
      <c r="E16" s="22" t="s">
        <v>418</v>
      </c>
      <c r="F16" s="111">
        <v>20536</v>
      </c>
      <c r="G16" s="142" t="s">
        <v>453</v>
      </c>
      <c r="K16" s="111">
        <v>20536</v>
      </c>
      <c r="L16" s="111"/>
      <c r="M16" s="111"/>
      <c r="N16" s="22"/>
      <c r="Q16" s="22" t="s">
        <v>409</v>
      </c>
      <c r="R16" s="22" t="s">
        <v>441</v>
      </c>
      <c r="S16" s="111">
        <v>738</v>
      </c>
    </row>
    <row r="17" spans="3:20">
      <c r="C17" s="22">
        <v>12</v>
      </c>
      <c r="D17" s="22" t="s">
        <v>163</v>
      </c>
      <c r="E17" s="22" t="s">
        <v>428</v>
      </c>
      <c r="F17" s="111">
        <v>19481</v>
      </c>
      <c r="G17" s="141">
        <v>1.1445273485694143</v>
      </c>
      <c r="K17" s="111">
        <v>19481</v>
      </c>
      <c r="L17" s="111"/>
      <c r="M17" s="111"/>
      <c r="N17" s="22"/>
    </row>
    <row r="18" spans="3:20">
      <c r="C18" s="22">
        <v>13</v>
      </c>
      <c r="D18" s="22" t="s">
        <v>184</v>
      </c>
      <c r="E18" s="22" t="s">
        <v>415</v>
      </c>
      <c r="F18" s="111">
        <v>16866</v>
      </c>
      <c r="G18" s="141">
        <v>0.79582881139999051</v>
      </c>
      <c r="K18" s="111">
        <v>18510</v>
      </c>
      <c r="L18" s="111">
        <v>15222</v>
      </c>
      <c r="M18" s="111"/>
      <c r="N18" s="22"/>
    </row>
    <row r="19" spans="3:20">
      <c r="C19" s="22">
        <v>14</v>
      </c>
      <c r="D19" s="22" t="s">
        <v>216</v>
      </c>
      <c r="E19" s="22" t="s">
        <v>429</v>
      </c>
      <c r="F19" s="111">
        <v>12967</v>
      </c>
      <c r="G19" s="140">
        <v>0.84382117524565625</v>
      </c>
      <c r="I19" s="169"/>
      <c r="K19" s="111">
        <v>12967</v>
      </c>
      <c r="L19" s="111"/>
      <c r="M19" s="111"/>
      <c r="N19" s="22"/>
      <c r="Q19" s="241" t="s">
        <v>455</v>
      </c>
      <c r="R19" s="242"/>
      <c r="S19" s="242"/>
      <c r="T19" s="243"/>
    </row>
    <row r="20" spans="3:20">
      <c r="C20" s="22">
        <v>15</v>
      </c>
      <c r="D20" s="22" t="s">
        <v>238</v>
      </c>
      <c r="E20" s="22" t="s">
        <v>430</v>
      </c>
      <c r="F20" s="111">
        <v>10548</v>
      </c>
      <c r="G20" s="140">
        <v>0.72946058091286303</v>
      </c>
      <c r="K20" s="111">
        <v>10548</v>
      </c>
      <c r="L20" s="111"/>
      <c r="M20" s="111"/>
      <c r="N20" s="22"/>
      <c r="Q20" s="22" t="s">
        <v>230</v>
      </c>
      <c r="R20" s="22" t="s">
        <v>141</v>
      </c>
      <c r="S20" s="111">
        <v>99318.666666666672</v>
      </c>
      <c r="T20" s="140">
        <v>44.497610513739545</v>
      </c>
    </row>
    <row r="21" spans="3:20" ht="15" thickBot="1">
      <c r="C21" s="22">
        <v>16</v>
      </c>
      <c r="D21" s="147" t="s">
        <v>394</v>
      </c>
      <c r="E21" s="117" t="s">
        <v>395</v>
      </c>
      <c r="F21" s="116">
        <v>10175</v>
      </c>
      <c r="G21" s="151" t="s">
        <v>490</v>
      </c>
      <c r="K21" s="116">
        <v>14894</v>
      </c>
      <c r="L21" s="116">
        <v>10351</v>
      </c>
      <c r="M21" s="116">
        <v>5281</v>
      </c>
      <c r="N21" s="117"/>
      <c r="Q21" s="22" t="s">
        <v>211</v>
      </c>
      <c r="R21" s="22" t="s">
        <v>120</v>
      </c>
      <c r="S21" s="111">
        <v>7230</v>
      </c>
      <c r="T21" s="140">
        <v>7.1797418073485604</v>
      </c>
    </row>
    <row r="22" spans="3:20" ht="15" thickTop="1">
      <c r="C22" s="22">
        <v>17</v>
      </c>
      <c r="D22" s="157" t="s">
        <v>374</v>
      </c>
      <c r="E22" s="148" t="s">
        <v>431</v>
      </c>
      <c r="F22" s="115">
        <v>8100</v>
      </c>
      <c r="G22" s="152" t="s">
        <v>490</v>
      </c>
      <c r="K22" s="115">
        <v>8048</v>
      </c>
      <c r="L22" s="115">
        <v>8152</v>
      </c>
      <c r="M22" s="115"/>
      <c r="N22" s="108"/>
      <c r="Q22" s="22" t="s">
        <v>202</v>
      </c>
      <c r="R22" s="22" t="s">
        <v>437</v>
      </c>
      <c r="S22" s="111">
        <v>2281</v>
      </c>
      <c r="T22" s="140">
        <v>3.3692762186115215</v>
      </c>
    </row>
    <row r="23" spans="3:20">
      <c r="C23" s="22">
        <v>18</v>
      </c>
      <c r="D23" s="22" t="s">
        <v>211</v>
      </c>
      <c r="E23" s="22" t="s">
        <v>412</v>
      </c>
      <c r="F23" s="111">
        <v>7230</v>
      </c>
      <c r="G23" s="140">
        <v>7.1797418073485604</v>
      </c>
      <c r="K23" s="111">
        <v>4914</v>
      </c>
      <c r="L23" s="111">
        <v>9546</v>
      </c>
      <c r="M23" s="111"/>
      <c r="N23" s="22"/>
      <c r="O23" s="138"/>
      <c r="Q23" s="22" t="s">
        <v>181</v>
      </c>
      <c r="R23" s="22" t="s">
        <v>139</v>
      </c>
      <c r="S23" s="111">
        <v>23959</v>
      </c>
      <c r="T23" s="141">
        <v>2.7272623790552077</v>
      </c>
    </row>
    <row r="24" spans="3:20">
      <c r="C24" s="22">
        <v>19</v>
      </c>
      <c r="D24" s="22" t="s">
        <v>207</v>
      </c>
      <c r="E24" s="22" t="s">
        <v>432</v>
      </c>
      <c r="F24" s="111">
        <v>6587</v>
      </c>
      <c r="G24" s="140">
        <v>1.145266452229853</v>
      </c>
      <c r="K24" s="111">
        <v>7366</v>
      </c>
      <c r="L24" s="111">
        <v>5808</v>
      </c>
      <c r="M24" s="111"/>
      <c r="N24" s="22"/>
      <c r="Q24" s="22" t="s">
        <v>234</v>
      </c>
      <c r="R24" s="22" t="s">
        <v>159</v>
      </c>
      <c r="S24" s="111">
        <v>2463</v>
      </c>
      <c r="T24" s="140">
        <v>2.3682692307692306</v>
      </c>
    </row>
    <row r="25" spans="3:20">
      <c r="C25" s="22">
        <v>20</v>
      </c>
      <c r="D25" s="22" t="s">
        <v>190</v>
      </c>
      <c r="E25" s="22" t="s">
        <v>433</v>
      </c>
      <c r="F25" s="111">
        <v>5640</v>
      </c>
      <c r="G25" s="140">
        <v>1.0972762645914398</v>
      </c>
      <c r="K25" s="111">
        <v>5640</v>
      </c>
      <c r="L25" s="111"/>
      <c r="M25" s="111"/>
      <c r="N25" s="22"/>
      <c r="Q25" s="22" t="s">
        <v>263</v>
      </c>
      <c r="R25" s="22" t="s">
        <v>309</v>
      </c>
      <c r="S25" s="111">
        <v>1025</v>
      </c>
      <c r="T25" s="140">
        <v>1.4559659090909092</v>
      </c>
    </row>
    <row r="26" spans="3:20" ht="15" thickBot="1">
      <c r="C26" s="22">
        <v>21</v>
      </c>
      <c r="D26" s="118" t="s">
        <v>182</v>
      </c>
      <c r="E26" s="118" t="s">
        <v>288</v>
      </c>
      <c r="F26" s="119">
        <v>5536</v>
      </c>
      <c r="G26" s="150">
        <v>0.7868666050742662</v>
      </c>
      <c r="K26" s="119">
        <v>5536</v>
      </c>
      <c r="L26" s="119"/>
      <c r="M26" s="119"/>
      <c r="N26" s="118"/>
      <c r="Q26" s="22" t="s">
        <v>265</v>
      </c>
      <c r="R26" s="22" t="s">
        <v>301</v>
      </c>
      <c r="S26" s="111">
        <v>2937</v>
      </c>
      <c r="T26" s="140">
        <v>1.3572088724584104</v>
      </c>
    </row>
    <row r="27" spans="3:20" ht="15" thickTop="1">
      <c r="C27" s="22">
        <v>22</v>
      </c>
      <c r="D27" s="148" t="s">
        <v>214</v>
      </c>
      <c r="E27" s="148" t="s">
        <v>289</v>
      </c>
      <c r="F27" s="115">
        <v>4997</v>
      </c>
      <c r="G27" s="153">
        <v>0.88021842522459048</v>
      </c>
      <c r="K27" s="115">
        <v>4997</v>
      </c>
      <c r="L27" s="115"/>
      <c r="M27" s="115"/>
      <c r="N27" s="108"/>
      <c r="Q27" s="22" t="s">
        <v>196</v>
      </c>
      <c r="R27" s="22" t="s">
        <v>306</v>
      </c>
      <c r="S27" s="111">
        <v>1128</v>
      </c>
      <c r="T27" s="140">
        <v>1.2645739910313902</v>
      </c>
    </row>
    <row r="28" spans="3:20">
      <c r="C28" s="22">
        <v>23</v>
      </c>
      <c r="D28" s="22" t="s">
        <v>401</v>
      </c>
      <c r="E28" s="22"/>
      <c r="F28" s="111">
        <v>3794</v>
      </c>
      <c r="G28" s="143" t="s">
        <v>490</v>
      </c>
      <c r="K28" s="111">
        <v>3794</v>
      </c>
      <c r="L28" s="111"/>
      <c r="M28" s="111"/>
      <c r="N28" s="22"/>
      <c r="Q28" s="22" t="s">
        <v>185</v>
      </c>
      <c r="R28" s="22"/>
      <c r="S28" s="111">
        <v>594</v>
      </c>
      <c r="T28" s="140">
        <v>1.2638297872340425</v>
      </c>
    </row>
    <row r="29" spans="3:20">
      <c r="C29" s="22">
        <v>24</v>
      </c>
      <c r="D29" s="22" t="s">
        <v>408</v>
      </c>
      <c r="E29" s="22" t="s">
        <v>434</v>
      </c>
      <c r="F29" s="111">
        <v>3585</v>
      </c>
      <c r="G29" s="143" t="s">
        <v>490</v>
      </c>
      <c r="K29" s="111">
        <v>3585</v>
      </c>
      <c r="L29" s="111"/>
      <c r="M29" s="111"/>
      <c r="N29" s="22"/>
      <c r="Q29" s="22" t="s">
        <v>207</v>
      </c>
      <c r="R29" s="22" t="s">
        <v>432</v>
      </c>
      <c r="S29" s="111">
        <v>6587</v>
      </c>
      <c r="T29" s="140">
        <v>1.145266452229853</v>
      </c>
    </row>
    <row r="30" spans="3:20">
      <c r="C30" s="22">
        <v>25</v>
      </c>
      <c r="D30" s="22" t="s">
        <v>250</v>
      </c>
      <c r="E30" s="22" t="s">
        <v>435</v>
      </c>
      <c r="F30" s="111">
        <v>3489</v>
      </c>
      <c r="G30" s="140">
        <v>0.81347633480997905</v>
      </c>
      <c r="K30" s="111">
        <v>3489</v>
      </c>
      <c r="L30" s="111"/>
      <c r="M30" s="111"/>
      <c r="N30" s="22"/>
    </row>
    <row r="31" spans="3:20">
      <c r="C31" s="22">
        <v>26</v>
      </c>
      <c r="D31" s="22" t="s">
        <v>187</v>
      </c>
      <c r="E31" s="22" t="s">
        <v>295</v>
      </c>
      <c r="F31" s="111">
        <v>3301</v>
      </c>
      <c r="G31" s="140">
        <v>0.95377058653568336</v>
      </c>
      <c r="K31" s="111">
        <v>3301</v>
      </c>
      <c r="L31" s="111"/>
      <c r="M31" s="111"/>
      <c r="N31" s="22"/>
    </row>
    <row r="32" spans="3:20">
      <c r="C32" s="22">
        <v>27</v>
      </c>
      <c r="D32" s="22" t="s">
        <v>199</v>
      </c>
      <c r="E32" s="22" t="s">
        <v>291</v>
      </c>
      <c r="F32" s="111">
        <v>3202</v>
      </c>
      <c r="G32" s="140">
        <v>0.70934869295525038</v>
      </c>
      <c r="K32" s="111">
        <v>3202</v>
      </c>
      <c r="L32" s="111"/>
      <c r="M32" s="111"/>
      <c r="N32" s="22"/>
    </row>
    <row r="33" spans="3:21">
      <c r="C33" s="22">
        <v>28</v>
      </c>
      <c r="D33" s="22" t="s">
        <v>265</v>
      </c>
      <c r="E33" s="22" t="s">
        <v>301</v>
      </c>
      <c r="F33" s="111">
        <v>2937</v>
      </c>
      <c r="G33" s="140">
        <v>1.3572088724584104</v>
      </c>
      <c r="K33" s="111">
        <v>2937</v>
      </c>
      <c r="L33" s="111"/>
      <c r="M33" s="111"/>
      <c r="N33" s="22"/>
    </row>
    <row r="34" spans="3:21">
      <c r="C34" s="22">
        <v>29</v>
      </c>
      <c r="D34" s="22" t="s">
        <v>234</v>
      </c>
      <c r="E34" s="22" t="s">
        <v>436</v>
      </c>
      <c r="F34" s="111">
        <v>2463</v>
      </c>
      <c r="G34" s="140">
        <v>2.3682692307692306</v>
      </c>
      <c r="K34" s="111">
        <v>2463</v>
      </c>
      <c r="L34" s="111"/>
      <c r="M34" s="111"/>
      <c r="N34" s="22"/>
    </row>
    <row r="35" spans="3:21">
      <c r="C35" s="22">
        <v>30</v>
      </c>
      <c r="D35" s="22" t="s">
        <v>239</v>
      </c>
      <c r="E35" s="22"/>
      <c r="F35" s="111">
        <v>2348</v>
      </c>
      <c r="G35" s="140">
        <v>0.51344850207741088</v>
      </c>
      <c r="K35" s="111">
        <v>2348</v>
      </c>
      <c r="L35" s="111"/>
      <c r="M35" s="111"/>
      <c r="N35" s="22"/>
      <c r="S35" s="138"/>
      <c r="U35" s="138"/>
    </row>
    <row r="36" spans="3:21">
      <c r="C36" s="22">
        <v>31</v>
      </c>
      <c r="D36" s="22" t="s">
        <v>373</v>
      </c>
      <c r="E36" s="22" t="s">
        <v>413</v>
      </c>
      <c r="F36" s="111">
        <v>2302</v>
      </c>
      <c r="G36" s="142" t="s">
        <v>454</v>
      </c>
      <c r="K36" s="111">
        <v>2302</v>
      </c>
      <c r="L36" s="111"/>
      <c r="M36" s="111"/>
      <c r="N36" s="22"/>
    </row>
    <row r="37" spans="3:21">
      <c r="C37" s="22">
        <v>32</v>
      </c>
      <c r="D37" s="22" t="s">
        <v>202</v>
      </c>
      <c r="E37" s="22" t="s">
        <v>437</v>
      </c>
      <c r="F37" s="111">
        <v>2281</v>
      </c>
      <c r="G37" s="140">
        <v>3.3692762186115215</v>
      </c>
      <c r="K37" s="111">
        <v>2281</v>
      </c>
      <c r="L37" s="111"/>
      <c r="M37" s="111"/>
      <c r="N37" s="22"/>
    </row>
    <row r="38" spans="3:21">
      <c r="C38" s="22">
        <v>33</v>
      </c>
      <c r="D38" s="22" t="s">
        <v>252</v>
      </c>
      <c r="E38" s="22" t="s">
        <v>438</v>
      </c>
      <c r="F38" s="111">
        <v>2267</v>
      </c>
      <c r="G38" s="140">
        <v>1.1301096709870389</v>
      </c>
      <c r="K38" s="111">
        <v>2267</v>
      </c>
      <c r="L38" s="111"/>
      <c r="M38" s="111"/>
      <c r="N38" s="22"/>
    </row>
    <row r="39" spans="3:21">
      <c r="C39" s="22">
        <v>34</v>
      </c>
      <c r="D39" s="22" t="s">
        <v>215</v>
      </c>
      <c r="E39" s="22"/>
      <c r="F39" s="111">
        <v>2028</v>
      </c>
      <c r="G39" s="140">
        <v>0.63079315707620531</v>
      </c>
      <c r="K39" s="111">
        <v>2028</v>
      </c>
      <c r="L39" s="111"/>
      <c r="M39" s="111"/>
      <c r="N39" s="22"/>
    </row>
    <row r="40" spans="3:21">
      <c r="C40" s="22">
        <v>35</v>
      </c>
      <c r="D40" s="22" t="s">
        <v>400</v>
      </c>
      <c r="E40" s="22" t="s">
        <v>439</v>
      </c>
      <c r="F40" s="111">
        <v>1728</v>
      </c>
      <c r="G40" s="143" t="s">
        <v>490</v>
      </c>
      <c r="K40" s="111">
        <v>1728</v>
      </c>
      <c r="L40" s="111"/>
      <c r="M40" s="111"/>
      <c r="N40" s="22"/>
    </row>
    <row r="41" spans="3:21">
      <c r="C41" s="22">
        <v>36</v>
      </c>
      <c r="D41" s="22" t="s">
        <v>371</v>
      </c>
      <c r="E41" s="22"/>
      <c r="F41" s="111">
        <v>1553</v>
      </c>
      <c r="G41" s="143" t="s">
        <v>490</v>
      </c>
      <c r="K41" s="111">
        <v>2281</v>
      </c>
      <c r="L41" s="111">
        <v>825</v>
      </c>
      <c r="M41" s="111"/>
      <c r="N41" s="22"/>
      <c r="S41" s="138"/>
      <c r="T41" s="138"/>
      <c r="U41" s="138"/>
    </row>
    <row r="42" spans="3:21">
      <c r="C42" s="22">
        <v>37</v>
      </c>
      <c r="D42" s="22" t="s">
        <v>226</v>
      </c>
      <c r="E42" s="22"/>
      <c r="F42" s="111">
        <v>1490</v>
      </c>
      <c r="G42" s="140">
        <v>0.6575463371579876</v>
      </c>
      <c r="K42" s="111">
        <v>1490</v>
      </c>
      <c r="L42" s="111"/>
      <c r="M42" s="111"/>
      <c r="N42" s="22"/>
    </row>
    <row r="43" spans="3:21">
      <c r="C43" s="22">
        <v>38</v>
      </c>
      <c r="D43" s="22" t="s">
        <v>169</v>
      </c>
      <c r="E43" s="22" t="s">
        <v>440</v>
      </c>
      <c r="F43" s="111">
        <v>1217</v>
      </c>
      <c r="G43" s="140">
        <v>1.0020584602717169</v>
      </c>
      <c r="K43" s="111">
        <v>1217</v>
      </c>
      <c r="L43" s="111"/>
      <c r="M43" s="111"/>
      <c r="N43" s="22"/>
    </row>
    <row r="44" spans="3:21">
      <c r="C44" s="22">
        <v>39</v>
      </c>
      <c r="D44" s="22" t="s">
        <v>405</v>
      </c>
      <c r="E44" s="22"/>
      <c r="F44" s="111">
        <v>1185</v>
      </c>
      <c r="G44" s="143" t="s">
        <v>490</v>
      </c>
      <c r="K44" s="111">
        <v>1185</v>
      </c>
      <c r="L44" s="111"/>
      <c r="M44" s="111"/>
      <c r="N44" s="22"/>
      <c r="S44" s="38"/>
    </row>
    <row r="45" spans="3:21">
      <c r="C45" s="22">
        <v>40</v>
      </c>
      <c r="D45" s="22" t="s">
        <v>196</v>
      </c>
      <c r="E45" s="22" t="s">
        <v>306</v>
      </c>
      <c r="F45" s="111">
        <v>1128</v>
      </c>
      <c r="G45" s="140">
        <v>1.2645739910313902</v>
      </c>
      <c r="K45" s="111">
        <v>0</v>
      </c>
      <c r="L45" s="111">
        <v>1128</v>
      </c>
      <c r="M45" s="111"/>
      <c r="N45" s="22"/>
    </row>
    <row r="46" spans="3:21">
      <c r="C46" s="22">
        <v>41</v>
      </c>
      <c r="D46" s="22" t="s">
        <v>195</v>
      </c>
      <c r="E46" s="22" t="s">
        <v>414</v>
      </c>
      <c r="F46" s="111">
        <v>1066</v>
      </c>
      <c r="G46" s="140">
        <v>0.41640624999999998</v>
      </c>
      <c r="K46" s="111">
        <v>1066</v>
      </c>
      <c r="L46" s="111"/>
      <c r="M46" s="111"/>
      <c r="N46" s="22"/>
      <c r="Q46" s="175"/>
      <c r="R46" s="165"/>
    </row>
    <row r="47" spans="3:21">
      <c r="C47" s="22">
        <v>42</v>
      </c>
      <c r="D47" s="22" t="s">
        <v>393</v>
      </c>
      <c r="E47" s="22"/>
      <c r="F47" s="111">
        <v>1060</v>
      </c>
      <c r="G47" s="143" t="s">
        <v>490</v>
      </c>
      <c r="K47" s="111">
        <v>1060</v>
      </c>
      <c r="L47" s="111"/>
      <c r="M47" s="111"/>
      <c r="N47" s="22"/>
      <c r="Q47" s="175"/>
      <c r="R47" s="165"/>
    </row>
    <row r="48" spans="3:21" ht="15" thickBot="1">
      <c r="C48" s="22">
        <v>43</v>
      </c>
      <c r="D48" s="120" t="s">
        <v>263</v>
      </c>
      <c r="E48" s="120" t="s">
        <v>309</v>
      </c>
      <c r="F48" s="121">
        <v>1025</v>
      </c>
      <c r="G48" s="150">
        <v>1.4559659090909092</v>
      </c>
      <c r="K48" s="121">
        <v>1025</v>
      </c>
      <c r="L48" s="121"/>
      <c r="M48" s="121"/>
      <c r="N48" s="120"/>
      <c r="Q48" s="175"/>
      <c r="R48" s="165"/>
    </row>
    <row r="49" spans="3:18" ht="15" thickTop="1">
      <c r="C49" s="22">
        <v>44</v>
      </c>
      <c r="D49" s="22" t="s">
        <v>376</v>
      </c>
      <c r="E49" s="148" t="s">
        <v>416</v>
      </c>
      <c r="F49" s="115">
        <v>893</v>
      </c>
      <c r="G49" s="154" t="s">
        <v>490</v>
      </c>
      <c r="K49" s="115">
        <v>893</v>
      </c>
      <c r="L49" s="115"/>
      <c r="M49" s="115"/>
      <c r="N49" s="108"/>
      <c r="Q49" s="175"/>
      <c r="R49" s="165"/>
    </row>
    <row r="50" spans="3:18">
      <c r="C50" s="22">
        <v>45</v>
      </c>
      <c r="D50" s="22" t="s">
        <v>409</v>
      </c>
      <c r="E50" s="22" t="s">
        <v>441</v>
      </c>
      <c r="F50" s="111">
        <v>738</v>
      </c>
      <c r="G50" s="143" t="s">
        <v>491</v>
      </c>
      <c r="K50" s="111">
        <v>738</v>
      </c>
      <c r="L50" s="111"/>
      <c r="M50" s="111"/>
      <c r="N50" s="22"/>
      <c r="Q50" s="175"/>
      <c r="R50" s="165"/>
    </row>
    <row r="51" spans="3:18">
      <c r="C51" s="22">
        <v>46</v>
      </c>
      <c r="D51" s="22" t="s">
        <v>255</v>
      </c>
      <c r="E51" s="22" t="s">
        <v>442</v>
      </c>
      <c r="F51" s="111">
        <v>607</v>
      </c>
      <c r="G51" s="140">
        <v>0.69530355097365404</v>
      </c>
      <c r="K51" s="111">
        <v>607</v>
      </c>
      <c r="L51" s="111"/>
      <c r="M51" s="111"/>
      <c r="N51" s="22"/>
      <c r="Q51" s="175"/>
      <c r="R51" s="165"/>
    </row>
    <row r="52" spans="3:18">
      <c r="C52" s="22">
        <v>47</v>
      </c>
      <c r="D52" s="22" t="s">
        <v>185</v>
      </c>
      <c r="E52" s="22"/>
      <c r="F52" s="111">
        <v>594</v>
      </c>
      <c r="G52" s="140">
        <v>1.2638297872340425</v>
      </c>
      <c r="K52" s="111">
        <v>594</v>
      </c>
      <c r="L52" s="111"/>
      <c r="M52" s="111"/>
      <c r="N52" s="22"/>
      <c r="Q52" s="175"/>
      <c r="R52" s="165"/>
    </row>
    <row r="53" spans="3:18">
      <c r="C53" s="22">
        <v>48</v>
      </c>
      <c r="D53" s="22" t="s">
        <v>403</v>
      </c>
      <c r="E53" s="22"/>
      <c r="F53" s="111">
        <v>508</v>
      </c>
      <c r="G53" s="143" t="s">
        <v>490</v>
      </c>
      <c r="K53" s="111">
        <v>508</v>
      </c>
      <c r="L53" s="111"/>
      <c r="M53" s="111"/>
      <c r="N53" s="22"/>
      <c r="Q53" s="175"/>
      <c r="R53" s="165"/>
    </row>
    <row r="54" spans="3:18" ht="15" thickBot="1">
      <c r="C54" s="22">
        <v>49</v>
      </c>
      <c r="D54" s="147" t="s">
        <v>399</v>
      </c>
      <c r="E54" s="122"/>
      <c r="F54" s="123">
        <v>501</v>
      </c>
      <c r="G54" s="151" t="s">
        <v>490</v>
      </c>
      <c r="K54" s="123">
        <v>501</v>
      </c>
      <c r="L54" s="123"/>
      <c r="M54" s="123"/>
      <c r="N54" s="122"/>
      <c r="Q54" s="175"/>
      <c r="R54" s="165"/>
    </row>
    <row r="55" spans="3:18" ht="15" thickTop="1">
      <c r="C55" s="22">
        <v>50</v>
      </c>
      <c r="D55" s="156" t="s">
        <v>391</v>
      </c>
      <c r="E55" s="148"/>
      <c r="F55" s="115">
        <v>447</v>
      </c>
      <c r="G55" s="155" t="s">
        <v>490</v>
      </c>
      <c r="K55" s="115">
        <v>447</v>
      </c>
      <c r="L55" s="115"/>
      <c r="M55" s="115"/>
      <c r="N55" s="108"/>
    </row>
    <row r="56" spans="3:18">
      <c r="C56" s="22">
        <v>51</v>
      </c>
      <c r="D56" s="22" t="s">
        <v>369</v>
      </c>
      <c r="E56" s="22"/>
      <c r="F56" s="111">
        <v>439</v>
      </c>
      <c r="G56" s="143" t="s">
        <v>490</v>
      </c>
      <c r="K56" s="111">
        <v>439</v>
      </c>
      <c r="L56" s="111"/>
      <c r="M56" s="111"/>
      <c r="N56" s="22"/>
      <c r="Q56" s="146"/>
      <c r="R56" s="146"/>
    </row>
    <row r="57" spans="3:18">
      <c r="C57" s="22">
        <v>52</v>
      </c>
      <c r="D57" s="22" t="s">
        <v>404</v>
      </c>
      <c r="E57" s="22"/>
      <c r="F57" s="111">
        <v>436</v>
      </c>
      <c r="G57" s="143" t="s">
        <v>490</v>
      </c>
      <c r="K57" s="111">
        <v>436</v>
      </c>
      <c r="L57" s="111"/>
      <c r="M57" s="111"/>
      <c r="N57" s="22"/>
    </row>
    <row r="58" spans="3:18">
      <c r="C58" s="22">
        <v>53</v>
      </c>
      <c r="D58" s="22" t="s">
        <v>219</v>
      </c>
      <c r="E58" s="22" t="s">
        <v>296</v>
      </c>
      <c r="F58" s="111">
        <v>436</v>
      </c>
      <c r="G58" s="140">
        <v>0.12972329663790538</v>
      </c>
      <c r="K58" s="111">
        <v>436</v>
      </c>
      <c r="L58" s="111"/>
      <c r="M58" s="111"/>
      <c r="N58" s="22"/>
    </row>
    <row r="59" spans="3:18">
      <c r="C59" s="22">
        <v>54</v>
      </c>
      <c r="D59" s="22" t="s">
        <v>383</v>
      </c>
      <c r="E59" s="22" t="s">
        <v>443</v>
      </c>
      <c r="F59" s="111">
        <v>405</v>
      </c>
      <c r="G59" s="143" t="s">
        <v>489</v>
      </c>
      <c r="K59" s="111">
        <v>405</v>
      </c>
      <c r="L59" s="111"/>
      <c r="M59" s="111"/>
      <c r="N59" s="22"/>
    </row>
    <row r="60" spans="3:18">
      <c r="C60" s="22">
        <v>55</v>
      </c>
      <c r="D60" s="112" t="s">
        <v>447</v>
      </c>
      <c r="E60" s="78" t="s">
        <v>327</v>
      </c>
      <c r="F60" s="111">
        <v>403</v>
      </c>
      <c r="G60" s="140">
        <v>0.80600000000000005</v>
      </c>
      <c r="K60" s="111">
        <v>403</v>
      </c>
      <c r="L60" s="111"/>
      <c r="M60" s="111"/>
      <c r="N60" s="22"/>
    </row>
    <row r="61" spans="3:18">
      <c r="C61" s="22">
        <v>56</v>
      </c>
      <c r="D61" s="22" t="s">
        <v>375</v>
      </c>
      <c r="E61" s="148"/>
      <c r="F61" s="111">
        <v>399</v>
      </c>
      <c r="G61" s="143" t="s">
        <v>489</v>
      </c>
      <c r="K61" s="111">
        <v>399</v>
      </c>
      <c r="L61" s="111">
        <v>0</v>
      </c>
      <c r="M61" s="111"/>
      <c r="N61" s="22"/>
    </row>
    <row r="62" spans="3:18">
      <c r="C62" s="22">
        <v>57</v>
      </c>
      <c r="D62" s="22" t="s">
        <v>402</v>
      </c>
      <c r="E62" s="22"/>
      <c r="F62" s="111">
        <v>384</v>
      </c>
      <c r="G62" s="140">
        <v>0.72180451127819545</v>
      </c>
      <c r="K62" s="111">
        <v>384</v>
      </c>
      <c r="L62" s="111"/>
      <c r="M62" s="111"/>
      <c r="N62" s="22"/>
    </row>
    <row r="63" spans="3:18">
      <c r="C63" s="22">
        <v>58</v>
      </c>
      <c r="D63" s="22" t="s">
        <v>388</v>
      </c>
      <c r="E63" s="22" t="s">
        <v>444</v>
      </c>
      <c r="F63" s="111">
        <v>382</v>
      </c>
      <c r="G63" s="142" t="s">
        <v>453</v>
      </c>
      <c r="K63" s="111">
        <v>382</v>
      </c>
      <c r="L63" s="111"/>
      <c r="M63" s="111"/>
      <c r="N63" s="22"/>
    </row>
    <row r="64" spans="3:18">
      <c r="C64" s="22">
        <v>59</v>
      </c>
      <c r="D64" s="22" t="s">
        <v>386</v>
      </c>
      <c r="E64" s="22"/>
      <c r="F64" s="111">
        <v>377</v>
      </c>
      <c r="G64" s="143" t="s">
        <v>489</v>
      </c>
      <c r="K64" s="111">
        <v>377</v>
      </c>
      <c r="L64" s="111"/>
      <c r="M64" s="111"/>
      <c r="N64" s="22"/>
    </row>
    <row r="65" spans="3:33">
      <c r="C65" s="22">
        <v>60</v>
      </c>
      <c r="D65" s="22" t="s">
        <v>449</v>
      </c>
      <c r="E65" s="22"/>
      <c r="F65" s="111">
        <v>372</v>
      </c>
      <c r="G65" s="143" t="s">
        <v>489</v>
      </c>
      <c r="K65" s="111">
        <v>372</v>
      </c>
      <c r="L65" s="111"/>
      <c r="M65" s="111"/>
      <c r="N65" s="22"/>
    </row>
    <row r="66" spans="3:33">
      <c r="C66" s="22">
        <v>61</v>
      </c>
      <c r="D66" s="22" t="s">
        <v>384</v>
      </c>
      <c r="E66" s="22" t="s">
        <v>445</v>
      </c>
      <c r="F66" s="111">
        <v>356</v>
      </c>
      <c r="G66" s="143" t="s">
        <v>489</v>
      </c>
      <c r="K66" s="111">
        <v>356</v>
      </c>
      <c r="L66" s="111"/>
      <c r="M66" s="111"/>
      <c r="N66" s="22"/>
    </row>
    <row r="67" spans="3:33">
      <c r="C67" s="22">
        <v>62</v>
      </c>
      <c r="D67" s="22" t="s">
        <v>390</v>
      </c>
      <c r="E67" s="22"/>
      <c r="F67" s="111">
        <v>354</v>
      </c>
      <c r="G67" s="143" t="s">
        <v>489</v>
      </c>
      <c r="K67" s="111">
        <v>354</v>
      </c>
      <c r="L67" s="111"/>
      <c r="M67" s="111"/>
      <c r="N67" s="22"/>
    </row>
    <row r="68" spans="3:33">
      <c r="C68" s="22">
        <v>63</v>
      </c>
      <c r="D68" s="22" t="s">
        <v>210</v>
      </c>
      <c r="E68" s="109" t="s">
        <v>323</v>
      </c>
      <c r="F68" s="111">
        <v>311</v>
      </c>
      <c r="G68" s="140">
        <v>0.6425619834710744</v>
      </c>
      <c r="K68" s="111">
        <v>311</v>
      </c>
      <c r="L68" s="111"/>
      <c r="M68" s="111"/>
      <c r="N68" s="22"/>
    </row>
    <row r="69" spans="3:33">
      <c r="C69" s="22">
        <v>64</v>
      </c>
      <c r="D69" s="22" t="s">
        <v>406</v>
      </c>
      <c r="E69" s="22"/>
      <c r="F69" s="111">
        <v>309</v>
      </c>
      <c r="G69" s="143" t="s">
        <v>489</v>
      </c>
      <c r="K69" s="111">
        <v>309</v>
      </c>
      <c r="L69" s="111"/>
      <c r="M69" s="111"/>
      <c r="N69" s="22"/>
    </row>
    <row r="70" spans="3:33">
      <c r="C70" s="22">
        <v>65</v>
      </c>
      <c r="D70" s="22" t="s">
        <v>397</v>
      </c>
      <c r="E70" s="22"/>
      <c r="F70" s="111">
        <v>281</v>
      </c>
      <c r="G70" s="143" t="s">
        <v>489</v>
      </c>
      <c r="K70" s="111">
        <v>0</v>
      </c>
      <c r="L70" s="111">
        <v>281</v>
      </c>
      <c r="M70" s="111"/>
      <c r="N70" s="22"/>
    </row>
    <row r="71" spans="3:33" ht="15" thickBot="1">
      <c r="C71" s="147">
        <v>66</v>
      </c>
      <c r="D71" s="147" t="s">
        <v>256</v>
      </c>
      <c r="E71" s="147" t="s">
        <v>446</v>
      </c>
      <c r="F71" s="124">
        <v>274</v>
      </c>
      <c r="G71" s="150">
        <v>0.34815756035578144</v>
      </c>
      <c r="K71" s="111">
        <v>274</v>
      </c>
      <c r="L71" s="111"/>
      <c r="M71" s="111"/>
      <c r="N71" s="22"/>
    </row>
    <row r="72" spans="3:33" ht="12.6" customHeight="1" thickTop="1">
      <c r="C72" s="223" t="s">
        <v>451</v>
      </c>
      <c r="D72" s="229" t="s">
        <v>488</v>
      </c>
      <c r="E72" s="230"/>
      <c r="F72" s="230"/>
      <c r="G72" s="231"/>
    </row>
    <row r="73" spans="3:33" ht="10.8" customHeight="1">
      <c r="C73" s="224"/>
      <c r="D73" s="232"/>
      <c r="E73" s="233"/>
      <c r="F73" s="233"/>
      <c r="G73" s="234"/>
    </row>
    <row r="74" spans="3:33" ht="9" customHeight="1">
      <c r="C74" s="225"/>
      <c r="D74" s="235"/>
      <c r="E74" s="236"/>
      <c r="F74" s="236"/>
      <c r="G74" s="237"/>
    </row>
    <row r="77" spans="3:33">
      <c r="V77" s="222" t="s">
        <v>477</v>
      </c>
      <c r="W77" s="222"/>
      <c r="X77" s="222"/>
      <c r="Y77" s="222"/>
      <c r="AC77" s="222" t="s">
        <v>492</v>
      </c>
      <c r="AD77" s="222"/>
      <c r="AE77" s="222"/>
      <c r="AF77" s="222"/>
      <c r="AG77" s="222"/>
    </row>
    <row r="78" spans="3:33">
      <c r="V78" s="163" t="s">
        <v>467</v>
      </c>
      <c r="W78" s="161" t="s">
        <v>458</v>
      </c>
      <c r="X78" s="162" t="s">
        <v>468</v>
      </c>
      <c r="Y78" s="113" t="s">
        <v>474</v>
      </c>
      <c r="AC78" s="163" t="s">
        <v>476</v>
      </c>
      <c r="AD78" s="164" t="s">
        <v>475</v>
      </c>
      <c r="AE78" s="161" t="s">
        <v>458</v>
      </c>
      <c r="AF78" s="162" t="s">
        <v>468</v>
      </c>
      <c r="AG78" s="113" t="s">
        <v>474</v>
      </c>
    </row>
    <row r="79" spans="3:33">
      <c r="V79" s="22">
        <v>1</v>
      </c>
      <c r="W79" s="22" t="s">
        <v>173</v>
      </c>
      <c r="X79" s="22" t="s">
        <v>72</v>
      </c>
      <c r="Y79" s="111">
        <v>153385</v>
      </c>
      <c r="AC79" s="22">
        <v>5</v>
      </c>
      <c r="AD79" s="22">
        <v>1</v>
      </c>
      <c r="AE79" s="22" t="s">
        <v>461</v>
      </c>
      <c r="AF79" s="22" t="s">
        <v>469</v>
      </c>
      <c r="AG79" s="111">
        <v>48621</v>
      </c>
    </row>
    <row r="80" spans="3:33">
      <c r="V80" s="22">
        <v>2</v>
      </c>
      <c r="W80" s="22" t="s">
        <v>230</v>
      </c>
      <c r="X80" s="22" t="s">
        <v>141</v>
      </c>
      <c r="Y80" s="111">
        <v>99318.666666666672</v>
      </c>
      <c r="AC80" s="22">
        <v>6</v>
      </c>
      <c r="AD80" s="22">
        <v>2</v>
      </c>
      <c r="AE80" s="22" t="s">
        <v>465</v>
      </c>
      <c r="AF80" s="22" t="s">
        <v>470</v>
      </c>
      <c r="AG80" s="111">
        <v>35547</v>
      </c>
    </row>
    <row r="81" spans="22:33">
      <c r="V81" s="22">
        <v>3</v>
      </c>
      <c r="W81" s="22" t="s">
        <v>170</v>
      </c>
      <c r="X81" s="22" t="s">
        <v>422</v>
      </c>
      <c r="Y81" s="111">
        <v>98859</v>
      </c>
      <c r="AC81" s="22">
        <v>14</v>
      </c>
      <c r="AD81" s="22">
        <v>3</v>
      </c>
      <c r="AE81" s="22" t="s">
        <v>462</v>
      </c>
      <c r="AF81" s="22" t="s">
        <v>471</v>
      </c>
      <c r="AG81" s="111">
        <v>20378</v>
      </c>
    </row>
    <row r="82" spans="22:33">
      <c r="V82" s="22">
        <v>4</v>
      </c>
      <c r="W82" s="22" t="s">
        <v>233</v>
      </c>
      <c r="X82" s="22" t="s">
        <v>423</v>
      </c>
      <c r="Y82" s="111">
        <v>80562</v>
      </c>
      <c r="AC82" s="22">
        <v>15</v>
      </c>
      <c r="AD82" s="22">
        <v>4</v>
      </c>
      <c r="AE82" s="22" t="s">
        <v>466</v>
      </c>
      <c r="AF82" s="22" t="s">
        <v>164</v>
      </c>
      <c r="AG82" s="111">
        <v>20375</v>
      </c>
    </row>
    <row r="83" spans="22:33">
      <c r="V83" s="22">
        <v>5</v>
      </c>
      <c r="W83" s="22" t="s">
        <v>372</v>
      </c>
      <c r="X83" s="22" t="s">
        <v>37</v>
      </c>
      <c r="Y83" s="111">
        <v>49210</v>
      </c>
      <c r="AC83" s="22">
        <v>16</v>
      </c>
      <c r="AD83" s="22">
        <v>5</v>
      </c>
      <c r="AE83" s="22" t="s">
        <v>457</v>
      </c>
      <c r="AF83" s="22" t="s">
        <v>472</v>
      </c>
      <c r="AG83" s="111">
        <v>19888</v>
      </c>
    </row>
    <row r="84" spans="22:33">
      <c r="V84" s="22">
        <v>6</v>
      </c>
      <c r="W84" s="22" t="s">
        <v>461</v>
      </c>
      <c r="X84" s="22" t="s">
        <v>469</v>
      </c>
      <c r="Y84" s="111">
        <v>48621</v>
      </c>
      <c r="AC84" s="22">
        <v>18</v>
      </c>
      <c r="AD84" s="22">
        <v>6</v>
      </c>
      <c r="AE84" s="22" t="s">
        <v>464</v>
      </c>
      <c r="AF84" s="22" t="s">
        <v>473</v>
      </c>
      <c r="AG84" s="111">
        <v>17130</v>
      </c>
    </row>
    <row r="85" spans="22:33">
      <c r="V85" s="22">
        <v>7</v>
      </c>
      <c r="W85" s="22" t="s">
        <v>465</v>
      </c>
      <c r="X85" s="22" t="s">
        <v>470</v>
      </c>
      <c r="Y85" s="111">
        <v>35547</v>
      </c>
      <c r="AC85" s="22">
        <v>20</v>
      </c>
      <c r="AD85" s="22">
        <v>7</v>
      </c>
      <c r="AE85" s="22" t="s">
        <v>459</v>
      </c>
      <c r="AF85" s="22"/>
      <c r="AG85" s="111">
        <v>14593.5</v>
      </c>
    </row>
    <row r="86" spans="22:33">
      <c r="V86" s="22">
        <v>8</v>
      </c>
      <c r="W86" s="22" t="s">
        <v>387</v>
      </c>
      <c r="X86" s="22" t="s">
        <v>424</v>
      </c>
      <c r="Y86" s="111">
        <v>32818</v>
      </c>
      <c r="AC86" s="22">
        <v>21</v>
      </c>
      <c r="AD86" s="22">
        <v>8</v>
      </c>
      <c r="AE86" s="22" t="s">
        <v>456</v>
      </c>
      <c r="AF86" s="22"/>
      <c r="AG86" s="111">
        <v>14414</v>
      </c>
    </row>
    <row r="87" spans="22:33">
      <c r="V87" s="22">
        <v>9</v>
      </c>
      <c r="W87" s="22" t="s">
        <v>191</v>
      </c>
      <c r="X87" s="22" t="s">
        <v>31</v>
      </c>
      <c r="Y87" s="111">
        <v>31642</v>
      </c>
      <c r="AC87" s="22">
        <v>22</v>
      </c>
      <c r="AD87" s="22">
        <v>9</v>
      </c>
      <c r="AE87" s="22" t="s">
        <v>460</v>
      </c>
      <c r="AF87" s="22"/>
      <c r="AG87" s="111">
        <v>14087</v>
      </c>
    </row>
    <row r="88" spans="22:33">
      <c r="V88" s="22">
        <v>10</v>
      </c>
      <c r="W88" s="22" t="s">
        <v>248</v>
      </c>
      <c r="X88" s="22" t="s">
        <v>278</v>
      </c>
      <c r="Y88" s="111">
        <v>29752</v>
      </c>
      <c r="AC88" s="147">
        <v>23</v>
      </c>
      <c r="AD88" s="147">
        <v>10</v>
      </c>
      <c r="AE88" s="147" t="s">
        <v>463</v>
      </c>
      <c r="AF88" s="147"/>
      <c r="AG88" s="124">
        <v>14048.333333333334</v>
      </c>
    </row>
    <row r="89" spans="22:33">
      <c r="V89" s="22">
        <v>11</v>
      </c>
      <c r="W89" s="22" t="s">
        <v>389</v>
      </c>
      <c r="X89" s="22" t="s">
        <v>39</v>
      </c>
      <c r="Y89" s="111">
        <v>26386</v>
      </c>
      <c r="AC89" s="145"/>
      <c r="AD89" s="145"/>
      <c r="AE89" s="145"/>
      <c r="AF89" s="145"/>
      <c r="AG89" s="166"/>
    </row>
    <row r="90" spans="22:33">
      <c r="V90" s="22">
        <v>12</v>
      </c>
      <c r="W90" s="22" t="s">
        <v>181</v>
      </c>
      <c r="X90" s="22" t="s">
        <v>139</v>
      </c>
      <c r="Y90" s="111">
        <v>23914</v>
      </c>
      <c r="AC90" s="146"/>
      <c r="AD90" s="146"/>
      <c r="AE90" s="146"/>
      <c r="AF90" s="146"/>
      <c r="AG90" s="165"/>
    </row>
    <row r="91" spans="22:33">
      <c r="V91" s="22">
        <v>13</v>
      </c>
      <c r="W91" s="22" t="s">
        <v>452</v>
      </c>
      <c r="X91" s="22" t="s">
        <v>418</v>
      </c>
      <c r="Y91" s="111">
        <v>20536</v>
      </c>
      <c r="AC91" s="146"/>
      <c r="AD91" s="146"/>
      <c r="AE91" s="146"/>
      <c r="AF91" s="146"/>
      <c r="AG91" s="165"/>
    </row>
    <row r="92" spans="22:33">
      <c r="V92" s="22">
        <v>14</v>
      </c>
      <c r="W92" s="22" t="s">
        <v>462</v>
      </c>
      <c r="X92" s="22" t="s">
        <v>471</v>
      </c>
      <c r="Y92" s="111">
        <v>20378</v>
      </c>
      <c r="AC92" s="131"/>
      <c r="AD92" s="131"/>
      <c r="AE92" s="131"/>
      <c r="AF92" s="131"/>
      <c r="AG92" s="131"/>
    </row>
    <row r="93" spans="22:33">
      <c r="V93" s="22">
        <v>15</v>
      </c>
      <c r="W93" s="22" t="s">
        <v>466</v>
      </c>
      <c r="X93" s="22" t="s">
        <v>164</v>
      </c>
      <c r="Y93" s="111">
        <v>20375</v>
      </c>
      <c r="AC93" s="131"/>
      <c r="AD93" s="131"/>
      <c r="AE93" s="131"/>
      <c r="AF93" s="131"/>
      <c r="AG93" s="131"/>
    </row>
    <row r="94" spans="22:33">
      <c r="V94" s="22">
        <v>16</v>
      </c>
      <c r="W94" s="22" t="s">
        <v>457</v>
      </c>
      <c r="X94" s="22" t="s">
        <v>472</v>
      </c>
      <c r="Y94" s="111">
        <v>19888</v>
      </c>
      <c r="AC94" s="131"/>
      <c r="AD94" s="131"/>
      <c r="AE94" s="131"/>
      <c r="AF94" s="131"/>
      <c r="AG94" s="131"/>
    </row>
    <row r="95" spans="22:33">
      <c r="V95" s="22">
        <v>17</v>
      </c>
      <c r="W95" s="22" t="s">
        <v>163</v>
      </c>
      <c r="X95" s="22" t="s">
        <v>165</v>
      </c>
      <c r="Y95" s="111">
        <v>19481</v>
      </c>
      <c r="AC95" s="146"/>
      <c r="AD95" s="146"/>
      <c r="AE95" s="146"/>
      <c r="AF95" s="146"/>
      <c r="AG95" s="165"/>
    </row>
    <row r="96" spans="22:33">
      <c r="V96" s="22">
        <v>18</v>
      </c>
      <c r="W96" s="22" t="s">
        <v>464</v>
      </c>
      <c r="X96" s="22" t="s">
        <v>473</v>
      </c>
      <c r="Y96" s="111">
        <v>17130</v>
      </c>
      <c r="AC96" s="131"/>
      <c r="AD96" s="131"/>
      <c r="AE96" s="131"/>
      <c r="AF96" s="131"/>
      <c r="AG96" s="131"/>
    </row>
    <row r="97" spans="4:33">
      <c r="V97" s="22">
        <v>19</v>
      </c>
      <c r="W97" s="22" t="s">
        <v>184</v>
      </c>
      <c r="X97" s="22" t="s">
        <v>415</v>
      </c>
      <c r="Y97" s="111">
        <v>16866</v>
      </c>
      <c r="AC97" s="146"/>
      <c r="AD97" s="146"/>
      <c r="AE97" s="146"/>
      <c r="AF97" s="146"/>
      <c r="AG97" s="165"/>
    </row>
    <row r="98" spans="4:33">
      <c r="V98" s="22">
        <v>20</v>
      </c>
      <c r="W98" s="22" t="s">
        <v>459</v>
      </c>
      <c r="X98" s="22"/>
      <c r="Y98" s="111">
        <v>14593.5</v>
      </c>
      <c r="AC98" s="131"/>
      <c r="AD98" s="131"/>
      <c r="AE98" s="131"/>
      <c r="AF98" s="131"/>
      <c r="AG98" s="131"/>
    </row>
    <row r="99" spans="4:33">
      <c r="V99" s="22">
        <v>21</v>
      </c>
      <c r="W99" s="22" t="s">
        <v>456</v>
      </c>
      <c r="X99" s="22"/>
      <c r="Y99" s="111">
        <v>14414</v>
      </c>
      <c r="AC99" s="131"/>
      <c r="AD99" s="131"/>
      <c r="AE99" s="131"/>
      <c r="AF99" s="131"/>
      <c r="AG99" s="131"/>
    </row>
    <row r="100" spans="4:33">
      <c r="V100" s="22">
        <v>22</v>
      </c>
      <c r="W100" s="22" t="s">
        <v>460</v>
      </c>
      <c r="X100" s="22"/>
      <c r="Y100" s="111">
        <v>14087</v>
      </c>
      <c r="AC100" s="131"/>
      <c r="AD100" s="131"/>
      <c r="AE100" s="131"/>
      <c r="AF100" s="131"/>
      <c r="AG100" s="131"/>
    </row>
    <row r="101" spans="4:33">
      <c r="V101" s="22">
        <v>23</v>
      </c>
      <c r="W101" s="22" t="s">
        <v>463</v>
      </c>
      <c r="X101" s="22"/>
      <c r="Y101" s="111">
        <v>14048.333333333334</v>
      </c>
      <c r="AC101" s="131"/>
      <c r="AD101" s="131"/>
      <c r="AE101" s="131"/>
      <c r="AF101" s="131"/>
      <c r="AG101" s="131"/>
    </row>
    <row r="102" spans="4:33">
      <c r="V102" s="22">
        <v>24</v>
      </c>
      <c r="W102" s="22" t="s">
        <v>216</v>
      </c>
      <c r="X102" s="22" t="s">
        <v>30</v>
      </c>
      <c r="Y102" s="111">
        <v>12967</v>
      </c>
      <c r="AC102" s="146"/>
      <c r="AD102" s="146"/>
      <c r="AE102" s="146"/>
      <c r="AF102" s="146"/>
      <c r="AG102" s="165"/>
    </row>
    <row r="104" spans="4:33">
      <c r="D104" s="22"/>
      <c r="E104" s="22" t="s">
        <v>186</v>
      </c>
      <c r="F104" s="22">
        <v>0</v>
      </c>
      <c r="G104" s="22">
        <v>0</v>
      </c>
      <c r="H104" s="22"/>
      <c r="I104" s="22"/>
      <c r="J104" s="22"/>
    </row>
    <row r="105" spans="4:33">
      <c r="D105" s="22"/>
      <c r="E105" s="22" t="s">
        <v>370</v>
      </c>
      <c r="F105" s="22">
        <v>0</v>
      </c>
      <c r="G105" s="22">
        <v>0</v>
      </c>
      <c r="H105" s="22"/>
      <c r="I105" s="22"/>
      <c r="J105" s="22"/>
    </row>
    <row r="106" spans="4:33">
      <c r="D106" s="22" t="s">
        <v>417</v>
      </c>
      <c r="E106" s="22" t="s">
        <v>377</v>
      </c>
      <c r="F106" s="22">
        <v>0</v>
      </c>
      <c r="G106" s="22">
        <v>0</v>
      </c>
      <c r="H106" s="22"/>
      <c r="I106" s="22"/>
      <c r="J106" s="22"/>
    </row>
    <row r="107" spans="4:33">
      <c r="D107" s="22"/>
      <c r="E107" s="22" t="s">
        <v>378</v>
      </c>
      <c r="F107" s="22">
        <v>0</v>
      </c>
      <c r="G107" s="22">
        <v>0</v>
      </c>
      <c r="H107" s="22"/>
      <c r="I107" s="22"/>
      <c r="J107" s="22"/>
    </row>
    <row r="108" spans="4:33">
      <c r="D108" s="22" t="s">
        <v>419</v>
      </c>
      <c r="E108" s="22" t="s">
        <v>379</v>
      </c>
      <c r="F108" s="22">
        <v>0</v>
      </c>
      <c r="G108" s="22">
        <v>0</v>
      </c>
      <c r="H108" s="22"/>
      <c r="I108" s="22"/>
      <c r="J108" s="22"/>
    </row>
    <row r="109" spans="4:33">
      <c r="D109" s="22"/>
      <c r="E109" s="22" t="s">
        <v>380</v>
      </c>
      <c r="F109" s="22">
        <v>0</v>
      </c>
      <c r="G109" s="22">
        <v>0</v>
      </c>
      <c r="H109" s="22"/>
      <c r="I109" s="22"/>
      <c r="J109" s="22"/>
    </row>
    <row r="110" spans="4:33">
      <c r="D110" s="22"/>
      <c r="E110" s="22" t="s">
        <v>381</v>
      </c>
      <c r="F110" s="22">
        <v>0</v>
      </c>
      <c r="G110" s="22">
        <v>0</v>
      </c>
      <c r="H110" s="22">
        <v>0</v>
      </c>
      <c r="I110" s="22"/>
      <c r="J110" s="22"/>
    </row>
    <row r="111" spans="4:33">
      <c r="D111" s="22"/>
      <c r="E111" s="22" t="s">
        <v>382</v>
      </c>
      <c r="F111" s="22">
        <v>0</v>
      </c>
      <c r="G111" s="22">
        <v>0</v>
      </c>
      <c r="H111" s="22">
        <v>0</v>
      </c>
      <c r="I111" s="22"/>
      <c r="J111" s="22"/>
    </row>
    <row r="112" spans="4:33">
      <c r="D112" s="22"/>
      <c r="E112" s="22" t="s">
        <v>258</v>
      </c>
      <c r="F112" s="22">
        <v>0</v>
      </c>
      <c r="G112" s="22">
        <v>0</v>
      </c>
      <c r="H112" s="22"/>
      <c r="I112" s="22"/>
      <c r="J112" s="22"/>
    </row>
    <row r="113" spans="4:10">
      <c r="D113" s="22"/>
      <c r="E113" s="22" t="s">
        <v>385</v>
      </c>
      <c r="F113" s="22">
        <v>0</v>
      </c>
      <c r="G113" s="22">
        <v>0</v>
      </c>
      <c r="H113" s="22"/>
      <c r="I113" s="22"/>
      <c r="J113" s="22"/>
    </row>
    <row r="114" spans="4:10">
      <c r="D114" s="22"/>
      <c r="E114" s="22" t="s">
        <v>392</v>
      </c>
      <c r="F114" s="22">
        <v>0</v>
      </c>
      <c r="G114" s="22">
        <v>0</v>
      </c>
      <c r="H114" s="22"/>
      <c r="I114" s="22"/>
      <c r="J114" s="22"/>
    </row>
    <row r="115" spans="4:10">
      <c r="D115" s="22"/>
      <c r="E115" s="22" t="s">
        <v>396</v>
      </c>
      <c r="F115" s="22">
        <v>0</v>
      </c>
      <c r="G115" s="22">
        <v>0</v>
      </c>
      <c r="H115" s="22">
        <v>0</v>
      </c>
      <c r="I115" s="22"/>
      <c r="J115" s="22"/>
    </row>
    <row r="116" spans="4:10">
      <c r="D116" s="22"/>
      <c r="E116" s="22" t="s">
        <v>264</v>
      </c>
      <c r="F116" s="22">
        <v>0</v>
      </c>
      <c r="G116" s="22">
        <v>0</v>
      </c>
      <c r="H116" s="22"/>
      <c r="I116" s="22"/>
      <c r="J116" s="22"/>
    </row>
    <row r="117" spans="4:10">
      <c r="D117" s="22"/>
      <c r="E117" s="22" t="s">
        <v>398</v>
      </c>
      <c r="F117" s="22">
        <v>0</v>
      </c>
      <c r="G117" s="22">
        <v>0</v>
      </c>
      <c r="H117" s="22"/>
      <c r="I117" s="22"/>
      <c r="J117" s="22"/>
    </row>
    <row r="118" spans="4:10">
      <c r="D118" s="22"/>
      <c r="E118" s="22" t="s">
        <v>245</v>
      </c>
      <c r="F118" s="22">
        <v>0</v>
      </c>
      <c r="G118" s="22">
        <v>0</v>
      </c>
      <c r="H118" s="22"/>
      <c r="I118" s="22"/>
      <c r="J118" s="22"/>
    </row>
    <row r="119" spans="4:10">
      <c r="D119" s="22"/>
      <c r="E119" s="22" t="s">
        <v>222</v>
      </c>
      <c r="F119" s="22">
        <v>0</v>
      </c>
      <c r="G119" s="22">
        <v>0</v>
      </c>
      <c r="H119" s="22"/>
      <c r="I119" s="22"/>
      <c r="J119" s="22"/>
    </row>
    <row r="120" spans="4:10">
      <c r="D120" s="22"/>
      <c r="E120" s="22" t="s">
        <v>221</v>
      </c>
      <c r="F120" s="22">
        <v>0</v>
      </c>
      <c r="G120" s="22">
        <v>0</v>
      </c>
      <c r="H120" s="22"/>
      <c r="I120" s="22"/>
      <c r="J120" s="22"/>
    </row>
    <row r="121" spans="4:10">
      <c r="D121" s="22"/>
      <c r="E121" s="22" t="s">
        <v>271</v>
      </c>
      <c r="F121" s="22">
        <v>0</v>
      </c>
      <c r="G121" s="22">
        <v>0</v>
      </c>
      <c r="H121" s="22"/>
      <c r="I121" s="22"/>
      <c r="J121" s="22"/>
    </row>
    <row r="122" spans="4:10">
      <c r="D122" s="22"/>
      <c r="E122" s="22" t="s">
        <v>240</v>
      </c>
      <c r="F122" s="22">
        <v>0</v>
      </c>
      <c r="G122" s="22">
        <v>0</v>
      </c>
      <c r="H122" s="22"/>
      <c r="I122" s="22"/>
      <c r="J122" s="22"/>
    </row>
    <row r="123" spans="4:10">
      <c r="D123" s="22"/>
      <c r="E123" s="22" t="s">
        <v>235</v>
      </c>
      <c r="F123" s="22">
        <v>0</v>
      </c>
      <c r="G123" s="22">
        <v>0</v>
      </c>
      <c r="H123" s="22"/>
      <c r="I123" s="22"/>
      <c r="J123" s="22"/>
    </row>
    <row r="124" spans="4:10">
      <c r="D124" s="22"/>
      <c r="E124" s="22" t="s">
        <v>253</v>
      </c>
      <c r="F124" s="22">
        <v>0</v>
      </c>
      <c r="G124" s="22">
        <v>0</v>
      </c>
      <c r="H124" s="22"/>
      <c r="I124" s="22"/>
      <c r="J124" s="22"/>
    </row>
    <row r="125" spans="4:10">
      <c r="D125" s="22"/>
      <c r="E125" s="22" t="s">
        <v>231</v>
      </c>
      <c r="F125" s="22">
        <v>0</v>
      </c>
      <c r="G125" s="22">
        <v>0</v>
      </c>
      <c r="H125" s="22"/>
      <c r="I125" s="22"/>
      <c r="J125" s="22"/>
    </row>
    <row r="126" spans="4:10">
      <c r="D126" s="22"/>
      <c r="E126" s="22" t="s">
        <v>262</v>
      </c>
      <c r="F126" s="22">
        <v>0</v>
      </c>
      <c r="G126" s="22">
        <v>0</v>
      </c>
      <c r="H126" s="22"/>
      <c r="I126" s="22"/>
      <c r="J126" s="22"/>
    </row>
    <row r="127" spans="4:10">
      <c r="D127" s="22"/>
      <c r="E127" s="22" t="s">
        <v>246</v>
      </c>
      <c r="F127" s="22">
        <v>0</v>
      </c>
      <c r="G127" s="22">
        <v>0</v>
      </c>
      <c r="H127" s="22"/>
      <c r="I127" s="22"/>
      <c r="J127" s="22"/>
    </row>
    <row r="128" spans="4:10">
      <c r="D128" s="22"/>
      <c r="E128" s="22" t="s">
        <v>407</v>
      </c>
      <c r="F128" s="22">
        <v>0</v>
      </c>
      <c r="G128" s="22">
        <v>0</v>
      </c>
      <c r="H128" s="22"/>
      <c r="I128" s="22"/>
      <c r="J128" s="22"/>
    </row>
    <row r="129" spans="4:10">
      <c r="D129" s="22"/>
      <c r="E129" s="22" t="s">
        <v>266</v>
      </c>
      <c r="F129" s="22">
        <v>0</v>
      </c>
      <c r="G129" s="22">
        <v>0</v>
      </c>
      <c r="H129" s="22"/>
      <c r="I129" s="22"/>
      <c r="J129" s="22"/>
    </row>
    <row r="130" spans="4:10">
      <c r="D130" s="22"/>
      <c r="E130" s="22"/>
      <c r="F130" s="22"/>
      <c r="G130" s="22"/>
      <c r="H130" s="22"/>
      <c r="I130" s="22"/>
      <c r="J130" s="22"/>
    </row>
    <row r="131" spans="4:10">
      <c r="D131" s="22"/>
      <c r="E131" s="22"/>
      <c r="F131" s="22"/>
      <c r="G131" s="22"/>
      <c r="H131" s="22"/>
      <c r="I131" s="22"/>
      <c r="J131" s="22"/>
    </row>
    <row r="132" spans="4:10">
      <c r="D132" s="22"/>
      <c r="E132" s="22"/>
      <c r="F132" s="22"/>
      <c r="G132" s="22"/>
      <c r="H132" s="22"/>
      <c r="I132" s="22"/>
      <c r="J132" s="22"/>
    </row>
    <row r="133" spans="4:10">
      <c r="D133" s="22"/>
      <c r="E133" s="22"/>
      <c r="F133" s="22"/>
      <c r="G133" s="22"/>
      <c r="H133" s="22"/>
      <c r="I133" s="22"/>
      <c r="J133" s="22"/>
    </row>
    <row r="134" spans="4:10">
      <c r="D134" s="22"/>
      <c r="E134" s="22"/>
      <c r="F134" s="22"/>
      <c r="G134" s="22"/>
      <c r="H134" s="22"/>
      <c r="I134" s="22"/>
      <c r="J134" s="22"/>
    </row>
  </sheetData>
  <sortState ref="W79:Y102">
    <sortCondition descending="1" ref="Y79:Y102"/>
  </sortState>
  <mergeCells count="7">
    <mergeCell ref="AC77:AG77"/>
    <mergeCell ref="V77:Y77"/>
    <mergeCell ref="C72:C74"/>
    <mergeCell ref="C4:G4"/>
    <mergeCell ref="D72:G74"/>
    <mergeCell ref="Q5:S5"/>
    <mergeCell ref="Q19:T19"/>
  </mergeCells>
  <phoneticPr fontId="10" type="noConversion"/>
  <conditionalFormatting sqref="G6:G71">
    <cfRule type="iconSet" priority="3">
      <iconSet>
        <cfvo type="percent" val="0"/>
        <cfvo type="num" val="1"/>
        <cfvo type="num" val="1"/>
      </iconSet>
    </cfRule>
  </conditionalFormatting>
  <conditionalFormatting sqref="T21:T29">
    <cfRule type="iconSet" priority="2">
      <iconSet>
        <cfvo type="percent" val="0"/>
        <cfvo type="num" val="1"/>
        <cfvo type="num" val="1"/>
      </iconSet>
    </cfRule>
  </conditionalFormatting>
  <conditionalFormatting sqref="T20">
    <cfRule type="iconSet" priority="1">
      <iconSet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opLeftCell="A15" workbookViewId="0">
      <selection activeCell="P27" sqref="P27"/>
    </sheetView>
  </sheetViews>
  <sheetFormatPr defaultRowHeight="14.4"/>
  <cols>
    <col min="1" max="3" width="8.88671875" style="38"/>
    <col min="4" max="4" width="15.33203125" style="38" customWidth="1"/>
    <col min="5" max="10" width="11" style="38" bestFit="1" customWidth="1"/>
    <col min="11" max="14" width="8.88671875" style="38"/>
    <col min="15" max="15" width="17.21875" style="38" customWidth="1"/>
    <col min="16" max="16" width="11.6640625" style="38" customWidth="1"/>
    <col min="17" max="17" width="9.109375" style="38" customWidth="1"/>
    <col min="18" max="18" width="9.21875" style="38" customWidth="1"/>
    <col min="19" max="19" width="9.33203125" style="38" customWidth="1"/>
    <col min="20" max="16384" width="8.88671875" style="38"/>
  </cols>
  <sheetData>
    <row r="1" spans="3:18">
      <c r="C1" s="244" t="s">
        <v>86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3:18">
      <c r="C2" s="39" t="s">
        <v>87</v>
      </c>
      <c r="D2" s="48" t="s">
        <v>104</v>
      </c>
      <c r="E2" s="48" t="s">
        <v>105</v>
      </c>
      <c r="F2" s="38" t="s">
        <v>82</v>
      </c>
      <c r="G2" s="38" t="s">
        <v>83</v>
      </c>
      <c r="H2" s="38" t="s">
        <v>97</v>
      </c>
      <c r="I2" s="48" t="s">
        <v>98</v>
      </c>
      <c r="J2" s="48" t="s">
        <v>99</v>
      </c>
      <c r="K2" s="48" t="s">
        <v>100</v>
      </c>
      <c r="L2" s="48" t="s">
        <v>101</v>
      </c>
      <c r="M2" s="48" t="s">
        <v>102</v>
      </c>
      <c r="N2" s="40" t="s">
        <v>88</v>
      </c>
      <c r="O2" s="40" t="s">
        <v>89</v>
      </c>
      <c r="P2" s="40" t="s">
        <v>90</v>
      </c>
      <c r="Q2" s="39">
        <v>14</v>
      </c>
    </row>
    <row r="3" spans="3:18" ht="23.4" customHeight="1">
      <c r="C3" s="39" t="s">
        <v>103</v>
      </c>
      <c r="D3" s="41">
        <v>24</v>
      </c>
      <c r="E3" s="41">
        <v>4</v>
      </c>
      <c r="F3" s="41">
        <v>4</v>
      </c>
      <c r="G3" s="39">
        <v>6</v>
      </c>
      <c r="H3" s="39">
        <v>4</v>
      </c>
      <c r="I3" s="39"/>
      <c r="J3" s="39"/>
      <c r="K3" s="39"/>
      <c r="L3" s="41"/>
      <c r="M3" s="41"/>
      <c r="N3" s="41"/>
      <c r="O3" s="41"/>
      <c r="P3" s="41"/>
      <c r="Q3" s="39"/>
      <c r="R3" s="42">
        <f>AVERAGE(表4[[KR系]:[ 3]])</f>
        <v>8.4</v>
      </c>
    </row>
    <row r="5" spans="3:18">
      <c r="J5" s="38">
        <f>AVERAGE(表4[[Manga Time Kirara Miracle]:[ ]])</f>
        <v>4</v>
      </c>
    </row>
    <row r="23" spans="1:23">
      <c r="C23" s="38">
        <f>AVERAGE(表4[[非KR系]:[Manga Time Kirara Miracle]])</f>
        <v>4.5</v>
      </c>
    </row>
    <row r="27" spans="1:23">
      <c r="A27" s="38" t="s">
        <v>91</v>
      </c>
      <c r="B27" s="38">
        <v>2007</v>
      </c>
      <c r="C27" s="38">
        <v>2008</v>
      </c>
      <c r="D27" s="38">
        <v>2009</v>
      </c>
      <c r="E27" s="38">
        <v>2010</v>
      </c>
      <c r="F27" s="38">
        <v>2011</v>
      </c>
      <c r="G27" s="38">
        <v>2012</v>
      </c>
      <c r="H27" s="38">
        <v>2013</v>
      </c>
      <c r="I27" s="38">
        <v>2014</v>
      </c>
      <c r="J27" s="38">
        <v>2015</v>
      </c>
      <c r="K27" s="38">
        <v>2016</v>
      </c>
    </row>
    <row r="28" spans="1:23">
      <c r="A28" s="38" t="s">
        <v>92</v>
      </c>
      <c r="B28" s="38">
        <v>2</v>
      </c>
      <c r="C28" s="38">
        <v>1</v>
      </c>
      <c r="D28" s="38">
        <v>3</v>
      </c>
      <c r="E28" s="38">
        <v>2</v>
      </c>
      <c r="F28" s="38">
        <v>2</v>
      </c>
      <c r="G28" s="38">
        <v>4</v>
      </c>
      <c r="H28" s="38">
        <v>3</v>
      </c>
      <c r="I28" s="38">
        <v>3</v>
      </c>
      <c r="J28" s="38">
        <v>8</v>
      </c>
      <c r="K28" s="38">
        <v>5</v>
      </c>
      <c r="L28" s="38">
        <f>SUM(B28:K28)</f>
        <v>33</v>
      </c>
    </row>
    <row r="29" spans="1:23">
      <c r="D29" s="38">
        <v>56777</v>
      </c>
      <c r="E29" s="38">
        <v>48271</v>
      </c>
      <c r="F29" s="38">
        <v>5289</v>
      </c>
      <c r="G29" s="38">
        <v>7416</v>
      </c>
      <c r="H29" s="38">
        <v>8503</v>
      </c>
      <c r="I29" s="38">
        <v>13488</v>
      </c>
      <c r="J29" s="38">
        <v>12085</v>
      </c>
      <c r="K29" s="38">
        <v>6052</v>
      </c>
    </row>
    <row r="30" spans="1:23">
      <c r="D30" s="38">
        <v>7804</v>
      </c>
      <c r="E30" s="38">
        <v>11122</v>
      </c>
      <c r="F30" s="38">
        <v>2851</v>
      </c>
      <c r="G30" s="38">
        <v>6734</v>
      </c>
      <c r="H30" s="38">
        <v>7301</v>
      </c>
      <c r="I30" s="38">
        <v>3508</v>
      </c>
      <c r="J30" s="38">
        <v>5094</v>
      </c>
      <c r="K30" s="38">
        <v>2099</v>
      </c>
    </row>
    <row r="31" spans="1:23">
      <c r="D31" s="38">
        <v>1208</v>
      </c>
      <c r="G31" s="38">
        <v>2748</v>
      </c>
      <c r="H31" s="38">
        <v>3205</v>
      </c>
      <c r="I31" s="38">
        <v>2838</v>
      </c>
      <c r="J31" s="38">
        <v>2426</v>
      </c>
      <c r="K31" s="38">
        <v>1106</v>
      </c>
      <c r="N31" s="38">
        <v>10537</v>
      </c>
      <c r="O31" s="38">
        <v>12744</v>
      </c>
      <c r="P31" s="38">
        <f>SUM(D29:D31)</f>
        <v>65789</v>
      </c>
      <c r="Q31" s="38">
        <f>SUM(E29:E30)</f>
        <v>59393</v>
      </c>
      <c r="R31" s="38">
        <f>SUM(F29:F30)</f>
        <v>8140</v>
      </c>
      <c r="S31" s="38">
        <f>SUM(G29:G31)</f>
        <v>16898</v>
      </c>
      <c r="T31" s="38">
        <f>SUM(H29:H31)</f>
        <v>19009</v>
      </c>
      <c r="U31" s="38">
        <f>SUM(I29:I31)</f>
        <v>19834</v>
      </c>
      <c r="V31" s="38">
        <f>SUM(J29:J35)</f>
        <v>24906</v>
      </c>
      <c r="W31" s="38">
        <f>SUM(K29:K32)</f>
        <v>10897</v>
      </c>
    </row>
    <row r="32" spans="1:23">
      <c r="J32" s="38">
        <v>1505</v>
      </c>
      <c r="K32" s="38">
        <v>1640</v>
      </c>
      <c r="P32" s="38">
        <f>AVERAGE(D29:D31)</f>
        <v>21929.666666666668</v>
      </c>
      <c r="Q32" s="38">
        <f>AVERAGE(E29:E30)</f>
        <v>29696.5</v>
      </c>
      <c r="R32" s="38">
        <f>AVERAGE(F29:F30)</f>
        <v>4070</v>
      </c>
      <c r="S32" s="38">
        <f>AVERAGE(G29:G31)</f>
        <v>5632.666666666667</v>
      </c>
      <c r="T32" s="38">
        <f>AVERAGE(H29:H31)</f>
        <v>6336.333333333333</v>
      </c>
      <c r="U32" s="38">
        <f>AVERAGE(I29:I31)</f>
        <v>6611.333333333333</v>
      </c>
      <c r="W32" s="38">
        <f>AVERAGE(K29:K32)</f>
        <v>2724.25</v>
      </c>
    </row>
    <row r="33" spans="4:22">
      <c r="J33" s="38">
        <v>1279</v>
      </c>
      <c r="V33" s="38">
        <f>AVERAGE(J29:J35)</f>
        <v>3558</v>
      </c>
    </row>
    <row r="34" spans="4:22">
      <c r="J34" s="38">
        <v>730</v>
      </c>
    </row>
    <row r="35" spans="4:22">
      <c r="J35" s="38">
        <v>1787</v>
      </c>
    </row>
    <row r="44" spans="4:22">
      <c r="D44" s="38" t="s">
        <v>93</v>
      </c>
      <c r="E44" s="60" t="s">
        <v>129</v>
      </c>
      <c r="F44" s="60" t="s">
        <v>130</v>
      </c>
      <c r="G44" s="60" t="s">
        <v>131</v>
      </c>
      <c r="H44" s="60" t="s">
        <v>132</v>
      </c>
      <c r="I44" s="60" t="s">
        <v>133</v>
      </c>
      <c r="J44" s="60" t="s">
        <v>134</v>
      </c>
      <c r="K44" s="60" t="s">
        <v>135</v>
      </c>
      <c r="L44" s="60" t="s">
        <v>136</v>
      </c>
    </row>
    <row r="45" spans="4:22">
      <c r="D45" s="57" t="s">
        <v>127</v>
      </c>
      <c r="E45" s="38">
        <v>0</v>
      </c>
      <c r="F45" s="38">
        <v>5112</v>
      </c>
      <c r="G45" s="38">
        <v>15633</v>
      </c>
      <c r="H45" s="38">
        <v>0</v>
      </c>
      <c r="I45" s="38">
        <v>0</v>
      </c>
      <c r="M45" s="58"/>
    </row>
    <row r="46" spans="4:22">
      <c r="D46" s="57" t="s">
        <v>128</v>
      </c>
      <c r="E46" s="59">
        <v>41746</v>
      </c>
      <c r="F46" s="38">
        <v>27584</v>
      </c>
      <c r="G46" s="38">
        <v>29335</v>
      </c>
      <c r="H46" s="38">
        <v>86488</v>
      </c>
      <c r="I46" s="38">
        <v>91356</v>
      </c>
    </row>
    <row r="47" spans="4:22">
      <c r="D47" s="57" t="s">
        <v>126</v>
      </c>
      <c r="E47" s="38">
        <v>0</v>
      </c>
      <c r="F47" s="59">
        <v>0</v>
      </c>
      <c r="G47" s="38">
        <v>0</v>
      </c>
    </row>
    <row r="54" spans="14:19">
      <c r="N54" s="43" t="s">
        <v>94</v>
      </c>
      <c r="O54" s="44" t="s">
        <v>80</v>
      </c>
      <c r="P54" s="45" t="s">
        <v>81</v>
      </c>
      <c r="Q54" s="45" t="s">
        <v>82</v>
      </c>
      <c r="R54" s="45" t="s">
        <v>83</v>
      </c>
      <c r="S54" s="45" t="s">
        <v>95</v>
      </c>
    </row>
    <row r="55" spans="14:19">
      <c r="N55" s="46" t="s">
        <v>96</v>
      </c>
      <c r="O55" s="43">
        <v>5</v>
      </c>
      <c r="P55" s="43">
        <v>5</v>
      </c>
      <c r="Q55" s="43">
        <v>4</v>
      </c>
      <c r="R55" s="43">
        <v>6</v>
      </c>
      <c r="S55" s="43">
        <v>3</v>
      </c>
    </row>
    <row r="84" spans="2:24" ht="19.2" customHeight="1">
      <c r="P84" s="248"/>
      <c r="Q84" s="248"/>
      <c r="R84" s="248"/>
      <c r="S84" s="248"/>
      <c r="T84" s="248"/>
    </row>
    <row r="85" spans="2:24" ht="22.2">
      <c r="B85" s="38" t="s">
        <v>91</v>
      </c>
      <c r="C85" s="38">
        <v>2007</v>
      </c>
      <c r="D85" s="38">
        <v>2008</v>
      </c>
      <c r="E85" s="38">
        <v>2009</v>
      </c>
      <c r="F85" s="38">
        <v>2010</v>
      </c>
      <c r="G85" s="38">
        <v>2011</v>
      </c>
      <c r="H85" s="38">
        <v>2012</v>
      </c>
      <c r="I85" s="38">
        <v>2013</v>
      </c>
      <c r="J85" s="38">
        <v>2014</v>
      </c>
      <c r="K85" s="38">
        <v>2015</v>
      </c>
      <c r="L85" s="38">
        <v>2016</v>
      </c>
      <c r="P85" s="245" t="s">
        <v>118</v>
      </c>
      <c r="Q85" s="246"/>
      <c r="R85" s="246"/>
      <c r="S85" s="246"/>
      <c r="T85" s="247"/>
    </row>
    <row r="86" spans="2:24" ht="17.399999999999999">
      <c r="C86" s="38">
        <v>39964</v>
      </c>
      <c r="D86" s="38">
        <v>61468</v>
      </c>
      <c r="E86" s="21">
        <v>310522</v>
      </c>
      <c r="F86" s="38">
        <v>358514</v>
      </c>
      <c r="G86" s="38">
        <v>30397</v>
      </c>
      <c r="H86" s="38">
        <v>44497</v>
      </c>
      <c r="I86" s="38">
        <v>39267</v>
      </c>
      <c r="J86" s="38">
        <v>68678</v>
      </c>
      <c r="K86" s="38">
        <v>72511</v>
      </c>
      <c r="L86" s="38">
        <v>23607</v>
      </c>
      <c r="P86" s="49" t="s">
        <v>117</v>
      </c>
      <c r="Q86" s="50">
        <v>1</v>
      </c>
      <c r="R86" s="22">
        <v>4</v>
      </c>
      <c r="S86" s="50">
        <v>7</v>
      </c>
      <c r="T86" s="22">
        <v>10</v>
      </c>
    </row>
    <row r="87" spans="2:24" ht="17.399999999999999">
      <c r="E87" s="38">
        <v>31021</v>
      </c>
      <c r="F87" s="38">
        <v>53640</v>
      </c>
      <c r="G87" s="38">
        <v>13345</v>
      </c>
      <c r="H87" s="38">
        <v>10234</v>
      </c>
      <c r="I87" s="38">
        <v>22710</v>
      </c>
      <c r="J87" s="38">
        <v>19022</v>
      </c>
      <c r="K87" s="38">
        <v>28324</v>
      </c>
      <c r="L87" s="38">
        <v>12309</v>
      </c>
      <c r="P87" s="51" t="s">
        <v>116</v>
      </c>
      <c r="Q87" s="22">
        <v>1</v>
      </c>
      <c r="R87" s="22">
        <v>4</v>
      </c>
      <c r="S87" s="50">
        <v>7</v>
      </c>
      <c r="T87" s="22">
        <v>10</v>
      </c>
    </row>
    <row r="88" spans="2:24" ht="17.399999999999999">
      <c r="E88" s="38">
        <v>4833</v>
      </c>
      <c r="H88" s="38">
        <v>13865</v>
      </c>
      <c r="I88" s="38">
        <v>16714</v>
      </c>
      <c r="J88" s="38">
        <v>12586</v>
      </c>
      <c r="K88" s="38">
        <v>13376</v>
      </c>
      <c r="L88" s="38">
        <v>1640</v>
      </c>
      <c r="P88" s="51" t="s">
        <v>115</v>
      </c>
      <c r="Q88" s="22">
        <v>1</v>
      </c>
      <c r="R88" s="50">
        <v>4</v>
      </c>
      <c r="S88" s="52">
        <v>7</v>
      </c>
      <c r="T88" s="22">
        <v>10</v>
      </c>
    </row>
    <row r="89" spans="2:24" ht="17.399999999999999">
      <c r="K89" s="38">
        <v>8898</v>
      </c>
      <c r="L89" s="38">
        <v>6638</v>
      </c>
      <c r="P89" s="51" t="s">
        <v>114</v>
      </c>
      <c r="Q89" s="50">
        <v>1</v>
      </c>
      <c r="R89" s="50">
        <v>4</v>
      </c>
      <c r="S89" s="22">
        <v>7</v>
      </c>
      <c r="T89" s="22">
        <v>10</v>
      </c>
      <c r="X89" s="22"/>
    </row>
    <row r="90" spans="2:24" ht="17.399999999999999">
      <c r="K90" s="38">
        <v>2835</v>
      </c>
      <c r="P90" s="51" t="s">
        <v>113</v>
      </c>
      <c r="Q90" s="50">
        <v>1</v>
      </c>
      <c r="R90" s="50">
        <v>4</v>
      </c>
      <c r="S90" s="22">
        <v>7</v>
      </c>
      <c r="T90" s="22">
        <v>10</v>
      </c>
    </row>
    <row r="91" spans="2:24" ht="17.399999999999999">
      <c r="K91" s="38">
        <v>7675</v>
      </c>
      <c r="P91" s="51" t="s">
        <v>112</v>
      </c>
      <c r="Q91" s="50">
        <v>1</v>
      </c>
      <c r="R91" s="50">
        <v>4</v>
      </c>
      <c r="S91" s="22">
        <v>7</v>
      </c>
      <c r="T91" s="52">
        <v>10</v>
      </c>
    </row>
    <row r="92" spans="2:24" ht="17.399999999999999">
      <c r="K92" s="38">
        <v>3717</v>
      </c>
      <c r="P92" s="51" t="s">
        <v>111</v>
      </c>
      <c r="Q92" s="22">
        <v>1</v>
      </c>
      <c r="R92" s="50">
        <v>4</v>
      </c>
      <c r="S92" s="52">
        <v>7</v>
      </c>
      <c r="T92" s="22">
        <v>10</v>
      </c>
    </row>
    <row r="93" spans="2:24" ht="17.399999999999999">
      <c r="C93" s="38">
        <f>SUM(C86)</f>
        <v>39964</v>
      </c>
      <c r="D93" s="38">
        <f>SUM(D86)</f>
        <v>61468</v>
      </c>
      <c r="E93" s="47">
        <f>SUM(E86:E88)</f>
        <v>346376</v>
      </c>
      <c r="F93" s="38">
        <f>SUM(F86:F87)</f>
        <v>412154</v>
      </c>
      <c r="G93" s="38">
        <f>SUM(G86:G87)</f>
        <v>43742</v>
      </c>
      <c r="H93" s="38">
        <f>SUM(H86:H88)</f>
        <v>68596</v>
      </c>
      <c r="I93" s="38">
        <f>SUM(I86:I89)</f>
        <v>78691</v>
      </c>
      <c r="J93" s="38">
        <f>SUM(J86:J88)</f>
        <v>100286</v>
      </c>
      <c r="K93" s="38">
        <f>SUM(K86:K92)</f>
        <v>137336</v>
      </c>
      <c r="L93" s="38">
        <f>SUM(L86:L89)</f>
        <v>44194</v>
      </c>
      <c r="P93" s="51" t="s">
        <v>110</v>
      </c>
      <c r="Q93" s="50">
        <v>1</v>
      </c>
      <c r="R93" s="50">
        <v>4</v>
      </c>
      <c r="S93" s="50">
        <v>7</v>
      </c>
      <c r="T93" s="22">
        <v>10</v>
      </c>
    </row>
    <row r="94" spans="2:24" ht="17.399999999999999">
      <c r="P94" s="51" t="s">
        <v>107</v>
      </c>
      <c r="Q94" s="50">
        <v>1</v>
      </c>
      <c r="R94" s="52">
        <v>4</v>
      </c>
      <c r="S94" s="53">
        <v>7</v>
      </c>
      <c r="T94" s="52">
        <v>10</v>
      </c>
    </row>
    <row r="95" spans="2:24" ht="17.399999999999999">
      <c r="P95" s="51" t="s">
        <v>108</v>
      </c>
      <c r="Q95" s="50">
        <v>1</v>
      </c>
      <c r="R95" s="52">
        <v>4</v>
      </c>
      <c r="S95" s="50">
        <v>7</v>
      </c>
      <c r="T95" s="50">
        <v>10</v>
      </c>
    </row>
    <row r="96" spans="2:24" ht="17.399999999999999">
      <c r="P96" s="51" t="s">
        <v>109</v>
      </c>
      <c r="Q96" s="50">
        <v>1</v>
      </c>
      <c r="R96" s="22">
        <v>4</v>
      </c>
      <c r="S96" s="50">
        <v>7</v>
      </c>
      <c r="T96" s="50">
        <v>10</v>
      </c>
    </row>
    <row r="97" spans="16:24" ht="17.399999999999999">
      <c r="P97" s="51" t="s">
        <v>161</v>
      </c>
      <c r="Q97" s="52">
        <v>1</v>
      </c>
      <c r="R97" s="22">
        <v>4</v>
      </c>
      <c r="S97" s="22">
        <v>7</v>
      </c>
      <c r="T97" s="22">
        <v>10</v>
      </c>
      <c r="X97" s="22"/>
    </row>
  </sheetData>
  <mergeCells count="3">
    <mergeCell ref="C1:Q1"/>
    <mergeCell ref="P85:T85"/>
    <mergeCell ref="P84:T84"/>
  </mergeCells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7"/>
  <sheetViews>
    <sheetView workbookViewId="0">
      <selection activeCell="N18" sqref="N18"/>
    </sheetView>
  </sheetViews>
  <sheetFormatPr defaultRowHeight="14.4"/>
  <sheetData>
    <row r="5" spans="4:8" ht="22.2">
      <c r="D5" s="245" t="s">
        <v>118</v>
      </c>
      <c r="E5" s="246"/>
      <c r="F5" s="246"/>
      <c r="G5" s="246"/>
      <c r="H5" s="247"/>
    </row>
    <row r="6" spans="4:8" ht="17.399999999999999">
      <c r="D6" s="49" t="s">
        <v>117</v>
      </c>
      <c r="E6" s="50">
        <v>1</v>
      </c>
      <c r="F6" s="22">
        <v>4</v>
      </c>
      <c r="G6" s="50">
        <v>7</v>
      </c>
      <c r="H6" s="22">
        <v>10</v>
      </c>
    </row>
    <row r="7" spans="4:8" ht="17.399999999999999">
      <c r="D7" s="51" t="s">
        <v>116</v>
      </c>
      <c r="E7" s="22">
        <v>1</v>
      </c>
      <c r="F7" s="22">
        <v>4</v>
      </c>
      <c r="G7" s="50">
        <v>7</v>
      </c>
      <c r="H7" s="22">
        <v>10</v>
      </c>
    </row>
    <row r="8" spans="4:8" ht="17.399999999999999">
      <c r="D8" s="51" t="s">
        <v>115</v>
      </c>
      <c r="E8" s="22">
        <v>1</v>
      </c>
      <c r="F8" s="50">
        <v>4</v>
      </c>
      <c r="G8" s="52">
        <v>7</v>
      </c>
      <c r="H8" s="22">
        <v>10</v>
      </c>
    </row>
    <row r="9" spans="4:8" ht="17.399999999999999">
      <c r="D9" s="51" t="s">
        <v>114</v>
      </c>
      <c r="E9" s="50">
        <v>1</v>
      </c>
      <c r="F9" s="50">
        <v>4</v>
      </c>
      <c r="G9" s="22">
        <v>7</v>
      </c>
      <c r="H9" s="22">
        <v>10</v>
      </c>
    </row>
    <row r="10" spans="4:8" ht="17.399999999999999">
      <c r="D10" s="51" t="s">
        <v>113</v>
      </c>
      <c r="E10" s="50">
        <v>1</v>
      </c>
      <c r="F10" s="50">
        <v>4</v>
      </c>
      <c r="G10" s="22">
        <v>7</v>
      </c>
      <c r="H10" s="22">
        <v>10</v>
      </c>
    </row>
    <row r="11" spans="4:8" ht="17.399999999999999">
      <c r="D11" s="51" t="s">
        <v>112</v>
      </c>
      <c r="E11" s="50">
        <v>1</v>
      </c>
      <c r="F11" s="50">
        <v>4</v>
      </c>
      <c r="G11" s="22">
        <v>7</v>
      </c>
      <c r="H11" s="52">
        <v>10</v>
      </c>
    </row>
    <row r="12" spans="4:8" ht="17.399999999999999">
      <c r="D12" s="51" t="s">
        <v>111</v>
      </c>
      <c r="E12" s="22">
        <v>1</v>
      </c>
      <c r="F12" s="50">
        <v>4</v>
      </c>
      <c r="G12" s="52">
        <v>7</v>
      </c>
      <c r="H12" s="22">
        <v>10</v>
      </c>
    </row>
    <row r="13" spans="4:8" ht="17.399999999999999">
      <c r="D13" s="51" t="s">
        <v>110</v>
      </c>
      <c r="E13" s="50">
        <v>1</v>
      </c>
      <c r="F13" s="50">
        <v>4</v>
      </c>
      <c r="G13" s="50">
        <v>7</v>
      </c>
      <c r="H13" s="22">
        <v>10</v>
      </c>
    </row>
    <row r="14" spans="4:8" ht="17.399999999999999">
      <c r="D14" s="51" t="s">
        <v>107</v>
      </c>
      <c r="E14" s="50">
        <v>1</v>
      </c>
      <c r="F14" s="52">
        <v>4</v>
      </c>
      <c r="G14" s="53">
        <v>7</v>
      </c>
      <c r="H14" s="52">
        <v>10</v>
      </c>
    </row>
    <row r="15" spans="4:8" ht="17.399999999999999">
      <c r="D15" s="51" t="s">
        <v>108</v>
      </c>
      <c r="E15" s="50">
        <v>1</v>
      </c>
      <c r="F15" s="52">
        <v>4</v>
      </c>
      <c r="G15" s="50">
        <v>7</v>
      </c>
      <c r="H15" s="50">
        <v>10</v>
      </c>
    </row>
    <row r="16" spans="4:8" ht="17.399999999999999">
      <c r="D16" s="51" t="s">
        <v>109</v>
      </c>
      <c r="E16" s="50">
        <v>1</v>
      </c>
      <c r="F16" s="22">
        <v>4</v>
      </c>
      <c r="G16" s="50">
        <v>7</v>
      </c>
      <c r="H16" s="50">
        <v>10</v>
      </c>
    </row>
    <row r="17" spans="4:8" ht="17.399999999999999">
      <c r="D17" s="51" t="s">
        <v>149</v>
      </c>
      <c r="E17" s="52">
        <v>1</v>
      </c>
      <c r="F17" s="50">
        <v>4</v>
      </c>
      <c r="G17" s="22">
        <v>7</v>
      </c>
      <c r="H17" s="22">
        <v>10</v>
      </c>
    </row>
  </sheetData>
  <mergeCells count="1">
    <mergeCell ref="D5:H5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7"/>
  <sheetViews>
    <sheetView topLeftCell="A34" workbookViewId="0">
      <selection activeCell="H127" sqref="H127"/>
    </sheetView>
  </sheetViews>
  <sheetFormatPr defaultRowHeight="14.4"/>
  <cols>
    <col min="2" max="2" width="15.88671875" customWidth="1"/>
    <col min="3" max="3" width="17.21875" customWidth="1"/>
    <col min="4" max="4" width="33.5546875" customWidth="1"/>
    <col min="5" max="5" width="12.77734375" customWidth="1"/>
    <col min="8" max="9" width="10.5546875" bestFit="1" customWidth="1"/>
  </cols>
  <sheetData>
    <row r="4" spans="2:9" ht="24" customHeight="1">
      <c r="B4" s="22" t="s">
        <v>364</v>
      </c>
      <c r="C4" s="22" t="s">
        <v>364</v>
      </c>
      <c r="D4" s="22"/>
      <c r="E4" s="22" t="s">
        <v>2</v>
      </c>
      <c r="H4" s="102"/>
      <c r="I4" s="102"/>
    </row>
    <row r="5" spans="2:9" ht="7.05" customHeight="1">
      <c r="B5" s="249">
        <v>39083</v>
      </c>
      <c r="C5" s="252" t="s">
        <v>339</v>
      </c>
      <c r="D5" s="183" t="s">
        <v>23</v>
      </c>
      <c r="E5" s="255">
        <v>10537</v>
      </c>
    </row>
    <row r="6" spans="2:9" ht="7.05" customHeight="1">
      <c r="B6" s="250"/>
      <c r="C6" s="253"/>
      <c r="D6" s="184"/>
      <c r="E6" s="256"/>
    </row>
    <row r="7" spans="2:9" ht="7.05" customHeight="1">
      <c r="B7" s="251"/>
      <c r="C7" s="254"/>
      <c r="D7" s="185"/>
      <c r="E7" s="257"/>
    </row>
    <row r="8" spans="2:9" ht="7.05" customHeight="1">
      <c r="B8" s="249">
        <v>39264</v>
      </c>
      <c r="C8" s="252" t="s">
        <v>340</v>
      </c>
      <c r="D8" s="183" t="s">
        <v>44</v>
      </c>
      <c r="E8" s="255">
        <v>0</v>
      </c>
    </row>
    <row r="9" spans="2:9" ht="7.05" customHeight="1">
      <c r="B9" s="250"/>
      <c r="C9" s="253"/>
      <c r="D9" s="184"/>
      <c r="E9" s="256"/>
    </row>
    <row r="10" spans="2:9" ht="7.05" customHeight="1">
      <c r="B10" s="251"/>
      <c r="C10" s="254"/>
      <c r="D10" s="185"/>
      <c r="E10" s="257"/>
    </row>
    <row r="11" spans="2:9" ht="7.05" customHeight="1">
      <c r="B11" s="249">
        <v>39630</v>
      </c>
      <c r="C11" s="252" t="s">
        <v>341</v>
      </c>
      <c r="D11" s="183" t="s">
        <v>20</v>
      </c>
      <c r="E11" s="255">
        <v>12744</v>
      </c>
    </row>
    <row r="12" spans="2:9" ht="7.05" customHeight="1">
      <c r="B12" s="250"/>
      <c r="C12" s="253"/>
      <c r="D12" s="184"/>
      <c r="E12" s="256"/>
    </row>
    <row r="13" spans="2:9" ht="7.05" customHeight="1">
      <c r="B13" s="251"/>
      <c r="C13" s="254"/>
      <c r="D13" s="185"/>
      <c r="E13" s="257"/>
    </row>
    <row r="14" spans="2:9" ht="7.05" customHeight="1">
      <c r="B14" s="249">
        <v>39904</v>
      </c>
      <c r="C14" s="264">
        <v>39904</v>
      </c>
      <c r="D14" s="183" t="s">
        <v>13</v>
      </c>
      <c r="E14" s="255">
        <v>56777</v>
      </c>
    </row>
    <row r="15" spans="2:9" ht="7.05" customHeight="1">
      <c r="B15" s="250"/>
      <c r="C15" s="265"/>
      <c r="D15" s="184"/>
      <c r="E15" s="256"/>
    </row>
    <row r="16" spans="2:9" ht="7.05" customHeight="1">
      <c r="B16" s="251"/>
      <c r="C16" s="266"/>
      <c r="D16" s="185"/>
      <c r="E16" s="257"/>
    </row>
    <row r="17" spans="2:5" ht="7.05" customHeight="1">
      <c r="B17" s="249">
        <v>39995</v>
      </c>
      <c r="C17" s="252" t="s">
        <v>342</v>
      </c>
      <c r="D17" s="183" t="s">
        <v>27</v>
      </c>
      <c r="E17" s="255">
        <v>7804</v>
      </c>
    </row>
    <row r="18" spans="2:5" ht="7.05" customHeight="1">
      <c r="B18" s="250"/>
      <c r="C18" s="253"/>
      <c r="D18" s="184"/>
      <c r="E18" s="256"/>
    </row>
    <row r="19" spans="2:5" ht="7.05" customHeight="1">
      <c r="B19" s="251"/>
      <c r="C19" s="254"/>
      <c r="D19" s="185"/>
      <c r="E19" s="257"/>
    </row>
    <row r="20" spans="2:5" ht="7.05" customHeight="1">
      <c r="B20" s="249">
        <v>39995</v>
      </c>
      <c r="C20" s="252" t="s">
        <v>342</v>
      </c>
      <c r="D20" s="183" t="s">
        <v>42</v>
      </c>
      <c r="E20" s="255">
        <v>1208</v>
      </c>
    </row>
    <row r="21" spans="2:5" ht="7.05" customHeight="1">
      <c r="B21" s="250"/>
      <c r="C21" s="253"/>
      <c r="D21" s="184"/>
      <c r="E21" s="256"/>
    </row>
    <row r="22" spans="2:5" ht="7.05" customHeight="1">
      <c r="B22" s="251"/>
      <c r="C22" s="254"/>
      <c r="D22" s="185"/>
      <c r="E22" s="257"/>
    </row>
    <row r="23" spans="2:5" ht="7.05" customHeight="1">
      <c r="B23" s="249">
        <v>40179</v>
      </c>
      <c r="C23" s="252" t="s">
        <v>343</v>
      </c>
      <c r="D23" s="183" t="s">
        <v>22</v>
      </c>
      <c r="E23" s="255">
        <v>11122</v>
      </c>
    </row>
    <row r="24" spans="2:5" ht="7.05" customHeight="1">
      <c r="B24" s="250"/>
      <c r="C24" s="253"/>
      <c r="D24" s="184"/>
      <c r="E24" s="256"/>
    </row>
    <row r="25" spans="2:5" ht="7.05" customHeight="1">
      <c r="B25" s="251"/>
      <c r="C25" s="254"/>
      <c r="D25" s="185"/>
      <c r="E25" s="257"/>
    </row>
    <row r="26" spans="2:5" ht="7.05" customHeight="1">
      <c r="B26" s="249">
        <v>40269</v>
      </c>
      <c r="C26" s="264">
        <v>40269</v>
      </c>
      <c r="D26" s="183" t="s">
        <v>14</v>
      </c>
      <c r="E26" s="255">
        <v>48271</v>
      </c>
    </row>
    <row r="27" spans="2:5" ht="7.05" customHeight="1">
      <c r="B27" s="250"/>
      <c r="C27" s="265"/>
      <c r="D27" s="184"/>
      <c r="E27" s="256"/>
    </row>
    <row r="28" spans="2:5" ht="7.05" customHeight="1">
      <c r="B28" s="251"/>
      <c r="C28" s="266"/>
      <c r="D28" s="185"/>
      <c r="E28" s="257"/>
    </row>
    <row r="29" spans="2:5" ht="7.05" customHeight="1">
      <c r="B29" s="249">
        <v>40544</v>
      </c>
      <c r="C29" s="252" t="s">
        <v>344</v>
      </c>
      <c r="D29" s="183" t="s">
        <v>35</v>
      </c>
      <c r="E29" s="255">
        <v>2851</v>
      </c>
    </row>
    <row r="30" spans="2:5" ht="7.05" customHeight="1">
      <c r="B30" s="250"/>
      <c r="C30" s="253"/>
      <c r="D30" s="184"/>
      <c r="E30" s="256"/>
    </row>
    <row r="31" spans="2:5" ht="7.05" customHeight="1">
      <c r="B31" s="251"/>
      <c r="C31" s="254"/>
      <c r="D31" s="185"/>
      <c r="E31" s="257"/>
    </row>
    <row r="32" spans="2:5" ht="7.05" customHeight="1">
      <c r="B32" s="249">
        <v>40634</v>
      </c>
      <c r="C32" s="252" t="s">
        <v>345</v>
      </c>
      <c r="D32" s="183" t="s">
        <v>31</v>
      </c>
      <c r="E32" s="255">
        <v>6623</v>
      </c>
    </row>
    <row r="33" spans="2:5" ht="7.05" customHeight="1">
      <c r="B33" s="250"/>
      <c r="C33" s="253"/>
      <c r="D33" s="184"/>
      <c r="E33" s="256"/>
    </row>
    <row r="34" spans="2:5" ht="7.05" customHeight="1">
      <c r="B34" s="251"/>
      <c r="C34" s="254"/>
      <c r="D34" s="185"/>
      <c r="E34" s="257"/>
    </row>
    <row r="35" spans="2:5" ht="7.05" customHeight="1">
      <c r="B35" s="249">
        <v>40909</v>
      </c>
      <c r="C35" s="252" t="s">
        <v>346</v>
      </c>
      <c r="D35" s="183" t="s">
        <v>30</v>
      </c>
      <c r="E35" s="255">
        <v>6734</v>
      </c>
    </row>
    <row r="36" spans="2:5" ht="7.05" customHeight="1">
      <c r="B36" s="250"/>
      <c r="C36" s="253"/>
      <c r="D36" s="184"/>
      <c r="E36" s="256"/>
    </row>
    <row r="37" spans="2:5" ht="7.05" customHeight="1">
      <c r="B37" s="251"/>
      <c r="C37" s="254"/>
      <c r="D37" s="185"/>
      <c r="E37" s="257"/>
    </row>
    <row r="38" spans="2:5" ht="7.05" customHeight="1">
      <c r="B38" s="249">
        <v>41000</v>
      </c>
      <c r="C38" s="252" t="s">
        <v>348</v>
      </c>
      <c r="D38" s="183" t="s">
        <v>37</v>
      </c>
      <c r="E38" s="255">
        <v>2748</v>
      </c>
    </row>
    <row r="39" spans="2:5" ht="7.05" customHeight="1">
      <c r="B39" s="250"/>
      <c r="C39" s="253"/>
      <c r="D39" s="184"/>
      <c r="E39" s="256"/>
    </row>
    <row r="40" spans="2:5" ht="7.05" customHeight="1">
      <c r="B40" s="251"/>
      <c r="C40" s="254"/>
      <c r="D40" s="185"/>
      <c r="E40" s="257"/>
    </row>
    <row r="41" spans="2:5" ht="7.05" customHeight="1">
      <c r="B41" s="249">
        <v>41153</v>
      </c>
      <c r="C41" s="252" t="s">
        <v>349</v>
      </c>
      <c r="D41" s="183" t="s">
        <v>46</v>
      </c>
      <c r="E41" s="255">
        <v>0</v>
      </c>
    </row>
    <row r="42" spans="2:5" ht="7.05" customHeight="1">
      <c r="B42" s="250"/>
      <c r="C42" s="253"/>
      <c r="D42" s="184" t="s">
        <v>46</v>
      </c>
      <c r="E42" s="256"/>
    </row>
    <row r="43" spans="2:5" ht="7.05" customHeight="1">
      <c r="B43" s="251"/>
      <c r="C43" s="254"/>
      <c r="D43" s="185"/>
      <c r="E43" s="257"/>
    </row>
    <row r="44" spans="2:5" ht="7.05" customHeight="1">
      <c r="B44" s="249">
        <v>41183</v>
      </c>
      <c r="C44" s="252" t="s">
        <v>347</v>
      </c>
      <c r="D44" s="183" t="s">
        <v>28</v>
      </c>
      <c r="E44" s="255">
        <v>9573</v>
      </c>
    </row>
    <row r="45" spans="2:5" ht="7.05" customHeight="1">
      <c r="B45" s="250"/>
      <c r="C45" s="253"/>
      <c r="D45" s="184"/>
      <c r="E45" s="256"/>
    </row>
    <row r="46" spans="2:5" ht="7.05" customHeight="1">
      <c r="B46" s="251"/>
      <c r="C46" s="254"/>
      <c r="D46" s="185"/>
      <c r="E46" s="257"/>
    </row>
    <row r="47" spans="2:5" ht="7.05" customHeight="1">
      <c r="B47" s="249">
        <v>41365</v>
      </c>
      <c r="C47" s="252" t="s">
        <v>350</v>
      </c>
      <c r="D47" s="183" t="s">
        <v>29</v>
      </c>
      <c r="E47" s="255">
        <v>7301</v>
      </c>
    </row>
    <row r="48" spans="2:5" ht="7.05" customHeight="1">
      <c r="B48" s="250"/>
      <c r="C48" s="253"/>
      <c r="D48" s="184"/>
      <c r="E48" s="256"/>
    </row>
    <row r="49" spans="2:5" ht="7.05" customHeight="1">
      <c r="B49" s="251"/>
      <c r="C49" s="254"/>
      <c r="D49" s="185"/>
      <c r="E49" s="257"/>
    </row>
    <row r="50" spans="2:5" ht="7.05" customHeight="1">
      <c r="B50" s="249">
        <v>41456</v>
      </c>
      <c r="C50" s="252" t="s">
        <v>336</v>
      </c>
      <c r="D50" s="183" t="s">
        <v>34</v>
      </c>
      <c r="E50" s="255">
        <v>3205</v>
      </c>
    </row>
    <row r="51" spans="2:5" ht="7.05" customHeight="1">
      <c r="B51" s="250"/>
      <c r="C51" s="253"/>
      <c r="D51" s="184"/>
      <c r="E51" s="256"/>
    </row>
    <row r="52" spans="2:5" ht="7.05" customHeight="1">
      <c r="B52" s="251"/>
      <c r="C52" s="254"/>
      <c r="D52" s="185"/>
      <c r="E52" s="257"/>
    </row>
    <row r="53" spans="2:5" ht="7.05" customHeight="1">
      <c r="B53" s="249">
        <v>41456</v>
      </c>
      <c r="C53" s="252" t="s">
        <v>336</v>
      </c>
      <c r="D53" s="183" t="s">
        <v>24</v>
      </c>
      <c r="E53" s="255">
        <v>8503</v>
      </c>
    </row>
    <row r="54" spans="2:5" ht="7.05" customHeight="1">
      <c r="B54" s="250"/>
      <c r="C54" s="253"/>
      <c r="D54" s="184"/>
      <c r="E54" s="256"/>
    </row>
    <row r="55" spans="2:5" ht="7.05" customHeight="1">
      <c r="B55" s="251"/>
      <c r="C55" s="254"/>
      <c r="D55" s="185"/>
      <c r="E55" s="257"/>
    </row>
    <row r="56" spans="2:5" ht="7.05" customHeight="1">
      <c r="B56" s="249">
        <v>41640</v>
      </c>
      <c r="C56" s="252" t="s">
        <v>337</v>
      </c>
      <c r="D56" s="183" t="s">
        <v>36</v>
      </c>
      <c r="E56" s="255">
        <v>2838</v>
      </c>
    </row>
    <row r="57" spans="2:5" ht="7.05" customHeight="1">
      <c r="B57" s="250"/>
      <c r="C57" s="253"/>
      <c r="D57" s="184"/>
      <c r="E57" s="256"/>
    </row>
    <row r="58" spans="2:5" ht="7.05" customHeight="1">
      <c r="B58" s="251"/>
      <c r="C58" s="254"/>
      <c r="D58" s="185"/>
      <c r="E58" s="257"/>
    </row>
    <row r="59" spans="2:5" ht="7.05" customHeight="1">
      <c r="B59" s="249">
        <v>41730</v>
      </c>
      <c r="C59" s="252" t="s">
        <v>338</v>
      </c>
      <c r="D59" s="183" t="s">
        <v>15</v>
      </c>
      <c r="E59" s="255">
        <v>13585</v>
      </c>
    </row>
    <row r="60" spans="2:5" ht="7.05" customHeight="1">
      <c r="B60" s="250"/>
      <c r="C60" s="253"/>
      <c r="D60" s="184"/>
      <c r="E60" s="256"/>
    </row>
    <row r="61" spans="2:5" ht="7.05" customHeight="1">
      <c r="B61" s="251"/>
      <c r="C61" s="254"/>
      <c r="D61" s="185"/>
      <c r="E61" s="257"/>
    </row>
    <row r="62" spans="2:5" ht="7.05" customHeight="1">
      <c r="B62" s="249">
        <v>41821</v>
      </c>
      <c r="C62" s="252" t="s">
        <v>351</v>
      </c>
      <c r="D62" s="183" t="s">
        <v>33</v>
      </c>
      <c r="E62" s="255">
        <v>3508</v>
      </c>
    </row>
    <row r="63" spans="2:5" ht="7.05" customHeight="1">
      <c r="B63" s="250"/>
      <c r="C63" s="253"/>
      <c r="D63" s="184"/>
      <c r="E63" s="256"/>
    </row>
    <row r="64" spans="2:5" ht="7.05" customHeight="1">
      <c r="B64" s="251"/>
      <c r="C64" s="254"/>
      <c r="D64" s="185"/>
      <c r="E64" s="257"/>
    </row>
    <row r="65" spans="2:5" ht="7.05" customHeight="1">
      <c r="B65" s="249">
        <v>42005</v>
      </c>
      <c r="C65" s="252" t="s">
        <v>352</v>
      </c>
      <c r="D65" s="183" t="s">
        <v>41</v>
      </c>
      <c r="E65" s="255">
        <v>1279</v>
      </c>
    </row>
    <row r="66" spans="2:5" ht="7.05" customHeight="1">
      <c r="B66" s="250"/>
      <c r="C66" s="253"/>
      <c r="D66" s="184"/>
      <c r="E66" s="256"/>
    </row>
    <row r="67" spans="2:5" ht="7.05" customHeight="1">
      <c r="B67" s="251"/>
      <c r="C67" s="254"/>
      <c r="D67" s="185"/>
      <c r="E67" s="257"/>
    </row>
    <row r="68" spans="2:5" ht="7.05" customHeight="1">
      <c r="B68" s="249">
        <v>42095</v>
      </c>
      <c r="C68" s="252" t="s">
        <v>354</v>
      </c>
      <c r="D68" s="183" t="s">
        <v>32</v>
      </c>
      <c r="E68" s="255">
        <v>5094</v>
      </c>
    </row>
    <row r="69" spans="2:5" ht="7.05" customHeight="1">
      <c r="B69" s="250"/>
      <c r="C69" s="253"/>
      <c r="D69" s="184"/>
      <c r="E69" s="256"/>
    </row>
    <row r="70" spans="2:5" ht="7.05" customHeight="1">
      <c r="B70" s="251"/>
      <c r="C70" s="254"/>
      <c r="D70" s="185"/>
      <c r="E70" s="257"/>
    </row>
    <row r="71" spans="2:5" ht="7.05" customHeight="1">
      <c r="B71" s="249">
        <v>42095</v>
      </c>
      <c r="C71" s="252" t="s">
        <v>354</v>
      </c>
      <c r="D71" s="183" t="s">
        <v>43</v>
      </c>
      <c r="E71" s="255">
        <v>730</v>
      </c>
    </row>
    <row r="72" spans="2:5" ht="7.05" customHeight="1">
      <c r="B72" s="250"/>
      <c r="C72" s="253"/>
      <c r="D72" s="184"/>
      <c r="E72" s="256"/>
    </row>
    <row r="73" spans="2:5" ht="7.05" customHeight="1">
      <c r="B73" s="251"/>
      <c r="C73" s="254"/>
      <c r="D73" s="185"/>
      <c r="E73" s="257"/>
    </row>
    <row r="74" spans="2:5" ht="7.05" customHeight="1">
      <c r="B74" s="249">
        <v>42186</v>
      </c>
      <c r="C74" s="252" t="s">
        <v>355</v>
      </c>
      <c r="D74" s="183" t="s">
        <v>72</v>
      </c>
      <c r="E74" s="255">
        <v>2802</v>
      </c>
    </row>
    <row r="75" spans="2:5" ht="7.05" customHeight="1">
      <c r="B75" s="250"/>
      <c r="C75" s="253"/>
      <c r="D75" s="184"/>
      <c r="E75" s="256"/>
    </row>
    <row r="76" spans="2:5" ht="7.05" customHeight="1">
      <c r="B76" s="251"/>
      <c r="C76" s="254"/>
      <c r="D76" s="185"/>
      <c r="E76" s="257"/>
    </row>
    <row r="77" spans="2:5" ht="7.05" customHeight="1">
      <c r="B77" s="249">
        <v>42186</v>
      </c>
      <c r="C77" s="252" t="s">
        <v>355</v>
      </c>
      <c r="D77" s="183" t="s">
        <v>39</v>
      </c>
      <c r="E77" s="255">
        <v>1787</v>
      </c>
    </row>
    <row r="78" spans="2:5" ht="7.05" customHeight="1">
      <c r="B78" s="250"/>
      <c r="C78" s="253"/>
      <c r="D78" s="184"/>
      <c r="E78" s="256"/>
    </row>
    <row r="79" spans="2:5" ht="7.05" customHeight="1">
      <c r="B79" s="251"/>
      <c r="C79" s="254"/>
      <c r="D79" s="185"/>
      <c r="E79" s="257"/>
    </row>
    <row r="80" spans="2:5" ht="7.05" customHeight="1">
      <c r="B80" s="249">
        <v>42186</v>
      </c>
      <c r="C80" s="252" t="s">
        <v>355</v>
      </c>
      <c r="D80" s="183" t="s">
        <v>40</v>
      </c>
      <c r="E80" s="255">
        <v>1505</v>
      </c>
    </row>
    <row r="81" spans="2:5" ht="7.05" customHeight="1">
      <c r="B81" s="250"/>
      <c r="C81" s="253"/>
      <c r="D81" s="184"/>
      <c r="E81" s="256"/>
    </row>
    <row r="82" spans="2:5" ht="7.05" customHeight="1">
      <c r="B82" s="251"/>
      <c r="C82" s="254"/>
      <c r="D82" s="185"/>
      <c r="E82" s="257"/>
    </row>
    <row r="83" spans="2:5" ht="7.05" customHeight="1">
      <c r="B83" s="249">
        <v>42278</v>
      </c>
      <c r="C83" s="252" t="s">
        <v>353</v>
      </c>
      <c r="D83" s="183" t="s">
        <v>21</v>
      </c>
      <c r="E83" s="255">
        <v>12500</v>
      </c>
    </row>
    <row r="84" spans="2:5" ht="7.05" customHeight="1">
      <c r="B84" s="250"/>
      <c r="C84" s="253"/>
      <c r="D84" s="184"/>
      <c r="E84" s="256"/>
    </row>
    <row r="85" spans="2:5" ht="7.05" customHeight="1">
      <c r="B85" s="251"/>
      <c r="C85" s="254"/>
      <c r="D85" s="185"/>
      <c r="E85" s="257"/>
    </row>
    <row r="86" spans="2:5" ht="7.05" customHeight="1">
      <c r="B86" s="249">
        <v>42278</v>
      </c>
      <c r="C86" s="252" t="s">
        <v>353</v>
      </c>
      <c r="D86" s="183" t="s">
        <v>54</v>
      </c>
      <c r="E86" s="255">
        <v>0</v>
      </c>
    </row>
    <row r="87" spans="2:5" ht="7.05" customHeight="1">
      <c r="B87" s="250"/>
      <c r="C87" s="253"/>
      <c r="D87" s="184"/>
      <c r="E87" s="256"/>
    </row>
    <row r="88" spans="2:5" ht="7.05" customHeight="1">
      <c r="B88" s="251"/>
      <c r="C88" s="254"/>
      <c r="D88" s="185"/>
      <c r="E88" s="257"/>
    </row>
    <row r="89" spans="2:5" ht="7.05" customHeight="1">
      <c r="B89" s="249">
        <v>42370</v>
      </c>
      <c r="C89" s="252" t="s">
        <v>356</v>
      </c>
      <c r="D89" s="183" t="s">
        <v>45</v>
      </c>
      <c r="E89" s="255">
        <v>1640</v>
      </c>
    </row>
    <row r="90" spans="2:5" ht="7.05" customHeight="1">
      <c r="B90" s="250"/>
      <c r="C90" s="253"/>
      <c r="D90" s="184"/>
      <c r="E90" s="256"/>
    </row>
    <row r="91" spans="2:5" ht="7.05" customHeight="1">
      <c r="B91" s="251"/>
      <c r="C91" s="254"/>
      <c r="D91" s="185"/>
      <c r="E91" s="257"/>
    </row>
    <row r="92" spans="2:5" ht="7.05" customHeight="1">
      <c r="B92" s="249">
        <v>42461</v>
      </c>
      <c r="C92" s="252" t="s">
        <v>358</v>
      </c>
      <c r="D92" s="183" t="s">
        <v>38</v>
      </c>
      <c r="E92" s="255">
        <v>2099</v>
      </c>
    </row>
    <row r="93" spans="2:5" ht="7.05" customHeight="1">
      <c r="B93" s="250"/>
      <c r="C93" s="253"/>
      <c r="D93" s="184"/>
      <c r="E93" s="256"/>
    </row>
    <row r="94" spans="2:5" ht="7.05" customHeight="1">
      <c r="B94" s="251"/>
      <c r="C94" s="254"/>
      <c r="D94" s="185"/>
      <c r="E94" s="257"/>
    </row>
    <row r="95" spans="2:5" ht="7.05" customHeight="1">
      <c r="B95" s="249">
        <v>42461</v>
      </c>
      <c r="C95" s="252" t="s">
        <v>358</v>
      </c>
      <c r="D95" s="183" t="s">
        <v>158</v>
      </c>
      <c r="E95" s="255">
        <v>1106</v>
      </c>
    </row>
    <row r="96" spans="2:5" ht="7.05" customHeight="1">
      <c r="B96" s="250"/>
      <c r="C96" s="253"/>
      <c r="D96" s="184"/>
      <c r="E96" s="256"/>
    </row>
    <row r="97" spans="2:5" ht="7.05" customHeight="1">
      <c r="B97" s="251"/>
      <c r="C97" s="254"/>
      <c r="D97" s="185"/>
      <c r="E97" s="257"/>
    </row>
    <row r="98" spans="2:5" ht="7.05" customHeight="1">
      <c r="B98" s="249">
        <v>42552</v>
      </c>
      <c r="C98" s="252" t="s">
        <v>359</v>
      </c>
      <c r="D98" s="183" t="s">
        <v>334</v>
      </c>
      <c r="E98" s="255">
        <v>5864</v>
      </c>
    </row>
    <row r="99" spans="2:5" ht="7.05" customHeight="1">
      <c r="B99" s="250"/>
      <c r="C99" s="253"/>
      <c r="D99" s="184"/>
      <c r="E99" s="256"/>
    </row>
    <row r="100" spans="2:5" ht="7.05" customHeight="1">
      <c r="B100" s="251"/>
      <c r="C100" s="254"/>
      <c r="D100" s="185"/>
      <c r="E100" s="257"/>
    </row>
    <row r="101" spans="2:5" ht="7.05" customHeight="1">
      <c r="B101" s="249">
        <v>42644</v>
      </c>
      <c r="C101" s="252" t="s">
        <v>357</v>
      </c>
      <c r="D101" s="183" t="s">
        <v>160</v>
      </c>
      <c r="E101" s="261" t="s">
        <v>125</v>
      </c>
    </row>
    <row r="102" spans="2:5" ht="7.05" customHeight="1">
      <c r="B102" s="250"/>
      <c r="C102" s="253"/>
      <c r="D102" s="184"/>
      <c r="E102" s="262"/>
    </row>
    <row r="103" spans="2:5" ht="7.05" customHeight="1">
      <c r="B103" s="251"/>
      <c r="C103" s="254"/>
      <c r="D103" s="185"/>
      <c r="E103" s="263"/>
    </row>
    <row r="104" spans="2:5" ht="7.05" customHeight="1">
      <c r="B104" s="249">
        <v>42736</v>
      </c>
      <c r="C104" s="252" t="s">
        <v>360</v>
      </c>
      <c r="D104" s="183" t="s">
        <v>120</v>
      </c>
      <c r="E104" s="255">
        <v>704</v>
      </c>
    </row>
    <row r="105" spans="2:5" ht="7.05" customHeight="1">
      <c r="B105" s="250"/>
      <c r="C105" s="253"/>
      <c r="D105" s="184"/>
      <c r="E105" s="256"/>
    </row>
    <row r="106" spans="2:5" ht="7.05" customHeight="1">
      <c r="B106" s="251"/>
      <c r="C106" s="254"/>
      <c r="D106" s="185"/>
      <c r="E106" s="257"/>
    </row>
    <row r="107" spans="2:5" ht="7.05" customHeight="1">
      <c r="B107" s="249">
        <v>42917</v>
      </c>
      <c r="C107" s="252" t="s">
        <v>362</v>
      </c>
      <c r="D107" s="183" t="s">
        <v>147</v>
      </c>
      <c r="E107" s="255">
        <v>4245</v>
      </c>
    </row>
    <row r="108" spans="2:5" ht="7.05" customHeight="1">
      <c r="B108" s="250"/>
      <c r="C108" s="253"/>
      <c r="D108" s="184" t="s">
        <v>46</v>
      </c>
      <c r="E108" s="256"/>
    </row>
    <row r="109" spans="2:5" ht="7.05" customHeight="1">
      <c r="B109" s="251"/>
      <c r="C109" s="254"/>
      <c r="D109" s="185"/>
      <c r="E109" s="257"/>
    </row>
    <row r="110" spans="2:5" ht="7.05" customHeight="1">
      <c r="B110" s="249">
        <v>43009</v>
      </c>
      <c r="C110" s="252" t="s">
        <v>361</v>
      </c>
      <c r="D110" s="183" t="s">
        <v>139</v>
      </c>
      <c r="E110" s="258" t="s">
        <v>335</v>
      </c>
    </row>
    <row r="111" spans="2:5" ht="7.05" customHeight="1">
      <c r="B111" s="250"/>
      <c r="C111" s="253"/>
      <c r="D111" s="184" t="s">
        <v>46</v>
      </c>
      <c r="E111" s="259"/>
    </row>
    <row r="112" spans="2:5" ht="7.05" customHeight="1">
      <c r="B112" s="251"/>
      <c r="C112" s="254"/>
      <c r="D112" s="185"/>
      <c r="E112" s="260"/>
    </row>
    <row r="113" spans="2:5" ht="7.05" customHeight="1">
      <c r="B113" s="249">
        <v>43101</v>
      </c>
      <c r="C113" s="252" t="s">
        <v>363</v>
      </c>
      <c r="D113" s="183" t="s">
        <v>141</v>
      </c>
      <c r="E113" s="255" t="s">
        <v>47</v>
      </c>
    </row>
    <row r="114" spans="2:5" ht="7.05" customHeight="1">
      <c r="B114" s="250"/>
      <c r="C114" s="253"/>
      <c r="D114" s="184" t="s">
        <v>46</v>
      </c>
      <c r="E114" s="256"/>
    </row>
    <row r="115" spans="2:5" ht="7.05" customHeight="1">
      <c r="B115" s="251"/>
      <c r="C115" s="254"/>
      <c r="D115" s="185"/>
      <c r="E115" s="257"/>
    </row>
    <row r="116" spans="2:5" ht="7.05" customHeight="1">
      <c r="B116" s="249">
        <v>43101</v>
      </c>
      <c r="C116" s="252" t="s">
        <v>363</v>
      </c>
      <c r="D116" s="183" t="s">
        <v>159</v>
      </c>
      <c r="E116" s="255" t="s">
        <v>47</v>
      </c>
    </row>
    <row r="117" spans="2:5" ht="7.05" customHeight="1">
      <c r="B117" s="250"/>
      <c r="C117" s="253"/>
      <c r="D117" s="184" t="s">
        <v>46</v>
      </c>
      <c r="E117" s="256"/>
    </row>
    <row r="118" spans="2:5" ht="7.05" customHeight="1">
      <c r="B118" s="251"/>
      <c r="C118" s="254"/>
      <c r="D118" s="185"/>
      <c r="E118" s="257"/>
    </row>
    <row r="119" spans="2:5" ht="7.05" customHeight="1">
      <c r="B119" s="252" t="s">
        <v>142</v>
      </c>
      <c r="C119" s="252" t="s">
        <v>142</v>
      </c>
      <c r="D119" s="183" t="s">
        <v>145</v>
      </c>
      <c r="E119" s="255" t="s">
        <v>47</v>
      </c>
    </row>
    <row r="120" spans="2:5" ht="7.05" customHeight="1">
      <c r="B120" s="253"/>
      <c r="C120" s="253"/>
      <c r="D120" s="184" t="s">
        <v>46</v>
      </c>
      <c r="E120" s="256"/>
    </row>
    <row r="121" spans="2:5" ht="7.05" customHeight="1">
      <c r="B121" s="254"/>
      <c r="C121" s="254"/>
      <c r="D121" s="185"/>
      <c r="E121" s="257"/>
    </row>
    <row r="122" spans="2:5" ht="7.05" customHeight="1">
      <c r="B122" s="252" t="s">
        <v>142</v>
      </c>
      <c r="C122" s="252" t="s">
        <v>142</v>
      </c>
      <c r="D122" s="183" t="s">
        <v>148</v>
      </c>
      <c r="E122" s="255" t="s">
        <v>47</v>
      </c>
    </row>
    <row r="123" spans="2:5" ht="7.05" customHeight="1">
      <c r="B123" s="253"/>
      <c r="C123" s="253"/>
      <c r="D123" s="184" t="s">
        <v>46</v>
      </c>
      <c r="E123" s="256"/>
    </row>
    <row r="124" spans="2:5" ht="7.05" customHeight="1">
      <c r="B124" s="254"/>
      <c r="C124" s="254"/>
      <c r="D124" s="185"/>
      <c r="E124" s="257"/>
    </row>
    <row r="125" spans="2:5" ht="8.4" customHeight="1">
      <c r="B125" s="252" t="s">
        <v>142</v>
      </c>
      <c r="C125" s="252" t="s">
        <v>142</v>
      </c>
      <c r="D125" s="183" t="s">
        <v>366</v>
      </c>
      <c r="E125" s="255" t="s">
        <v>47</v>
      </c>
    </row>
    <row r="126" spans="2:5" ht="8.4" customHeight="1">
      <c r="B126" s="253"/>
      <c r="C126" s="253"/>
      <c r="D126" s="184" t="s">
        <v>46</v>
      </c>
      <c r="E126" s="256"/>
    </row>
    <row r="127" spans="2:5" ht="7.2" customHeight="1">
      <c r="B127" s="254"/>
      <c r="C127" s="254"/>
      <c r="D127" s="185"/>
      <c r="E127" s="257"/>
    </row>
  </sheetData>
  <sortState ref="B3:E124">
    <sortCondition ref="B5:B124"/>
  </sortState>
  <mergeCells count="164">
    <mergeCell ref="B125:B127"/>
    <mergeCell ref="C125:C127"/>
    <mergeCell ref="D125:D127"/>
    <mergeCell ref="E125:E127"/>
    <mergeCell ref="C11:C13"/>
    <mergeCell ref="D11:D13"/>
    <mergeCell ref="E11:E13"/>
    <mergeCell ref="C14:C16"/>
    <mergeCell ref="D14:D16"/>
    <mergeCell ref="E14:E16"/>
    <mergeCell ref="C26:C28"/>
    <mergeCell ref="D26:D28"/>
    <mergeCell ref="E26:E28"/>
    <mergeCell ref="C35:C37"/>
    <mergeCell ref="D35:D37"/>
    <mergeCell ref="E35:E37"/>
    <mergeCell ref="C38:C40"/>
    <mergeCell ref="D38:D40"/>
    <mergeCell ref="E38:E40"/>
    <mergeCell ref="C29:C31"/>
    <mergeCell ref="D29:D31"/>
    <mergeCell ref="E29:E31"/>
    <mergeCell ref="C32:C34"/>
    <mergeCell ref="D32:D34"/>
    <mergeCell ref="C5:C7"/>
    <mergeCell ref="D5:D7"/>
    <mergeCell ref="E5:E7"/>
    <mergeCell ref="C8:C10"/>
    <mergeCell ref="D8:D10"/>
    <mergeCell ref="E8:E10"/>
    <mergeCell ref="C23:C25"/>
    <mergeCell ref="D23:D25"/>
    <mergeCell ref="E23:E25"/>
    <mergeCell ref="C17:C19"/>
    <mergeCell ref="D17:D19"/>
    <mergeCell ref="E17:E19"/>
    <mergeCell ref="C20:C22"/>
    <mergeCell ref="D20:D22"/>
    <mergeCell ref="E20:E22"/>
    <mergeCell ref="E32:E34"/>
    <mergeCell ref="C47:C49"/>
    <mergeCell ref="D47:D49"/>
    <mergeCell ref="E47:E49"/>
    <mergeCell ref="C50:C52"/>
    <mergeCell ref="D50:D52"/>
    <mergeCell ref="E50:E52"/>
    <mergeCell ref="C41:C43"/>
    <mergeCell ref="D41:D43"/>
    <mergeCell ref="E41:E43"/>
    <mergeCell ref="C44:C46"/>
    <mergeCell ref="D44:D46"/>
    <mergeCell ref="E44:E46"/>
    <mergeCell ref="C59:C61"/>
    <mergeCell ref="D59:D61"/>
    <mergeCell ref="E59:E61"/>
    <mergeCell ref="C62:C64"/>
    <mergeCell ref="D62:D64"/>
    <mergeCell ref="E62:E64"/>
    <mergeCell ref="C53:C55"/>
    <mergeCell ref="D53:D55"/>
    <mergeCell ref="E53:E55"/>
    <mergeCell ref="C56:C58"/>
    <mergeCell ref="D56:D58"/>
    <mergeCell ref="E56:E58"/>
    <mergeCell ref="C71:C73"/>
    <mergeCell ref="D71:D73"/>
    <mergeCell ref="E71:E73"/>
    <mergeCell ref="C74:C76"/>
    <mergeCell ref="D74:D76"/>
    <mergeCell ref="E74:E76"/>
    <mergeCell ref="C65:C67"/>
    <mergeCell ref="D65:D67"/>
    <mergeCell ref="E65:E67"/>
    <mergeCell ref="C68:C70"/>
    <mergeCell ref="D68:D70"/>
    <mergeCell ref="E68:E70"/>
    <mergeCell ref="C83:C85"/>
    <mergeCell ref="D83:D85"/>
    <mergeCell ref="E83:E85"/>
    <mergeCell ref="C86:C88"/>
    <mergeCell ref="D86:D88"/>
    <mergeCell ref="E86:E88"/>
    <mergeCell ref="C77:C79"/>
    <mergeCell ref="D77:D79"/>
    <mergeCell ref="E77:E79"/>
    <mergeCell ref="C80:C82"/>
    <mergeCell ref="D80:D82"/>
    <mergeCell ref="E80:E82"/>
    <mergeCell ref="C98:C100"/>
    <mergeCell ref="D98:D100"/>
    <mergeCell ref="E98:E100"/>
    <mergeCell ref="C89:C91"/>
    <mergeCell ref="D89:D91"/>
    <mergeCell ref="E89:E91"/>
    <mergeCell ref="C92:C94"/>
    <mergeCell ref="D92:D94"/>
    <mergeCell ref="E92:E94"/>
    <mergeCell ref="C122:C124"/>
    <mergeCell ref="D122:D124"/>
    <mergeCell ref="E122:E124"/>
    <mergeCell ref="C113:C115"/>
    <mergeCell ref="D113:D115"/>
    <mergeCell ref="E113:E115"/>
    <mergeCell ref="C116:C118"/>
    <mergeCell ref="D116:D118"/>
    <mergeCell ref="E116:E118"/>
    <mergeCell ref="B5:B7"/>
    <mergeCell ref="B8:B10"/>
    <mergeCell ref="B11:B13"/>
    <mergeCell ref="B14:B16"/>
    <mergeCell ref="B17:B19"/>
    <mergeCell ref="B20:B22"/>
    <mergeCell ref="C119:C121"/>
    <mergeCell ref="D119:D121"/>
    <mergeCell ref="E119:E121"/>
    <mergeCell ref="C107:C109"/>
    <mergeCell ref="D107:D109"/>
    <mergeCell ref="E107:E109"/>
    <mergeCell ref="C110:C112"/>
    <mergeCell ref="D110:D112"/>
    <mergeCell ref="E110:E112"/>
    <mergeCell ref="C101:C103"/>
    <mergeCell ref="D101:D103"/>
    <mergeCell ref="E101:E103"/>
    <mergeCell ref="C104:C106"/>
    <mergeCell ref="D104:D106"/>
    <mergeCell ref="E104:E106"/>
    <mergeCell ref="C95:C97"/>
    <mergeCell ref="D95:D97"/>
    <mergeCell ref="E95:E97"/>
    <mergeCell ref="B41:B43"/>
    <mergeCell ref="B44:B46"/>
    <mergeCell ref="B47:B49"/>
    <mergeCell ref="B50:B52"/>
    <mergeCell ref="B53:B55"/>
    <mergeCell ref="B56:B58"/>
    <mergeCell ref="B23:B25"/>
    <mergeCell ref="B26:B28"/>
    <mergeCell ref="B29:B31"/>
    <mergeCell ref="B32:B34"/>
    <mergeCell ref="B35:B37"/>
    <mergeCell ref="B38:B40"/>
    <mergeCell ref="B77:B79"/>
    <mergeCell ref="B80:B82"/>
    <mergeCell ref="B83:B85"/>
    <mergeCell ref="B86:B88"/>
    <mergeCell ref="B89:B91"/>
    <mergeCell ref="B92:B94"/>
    <mergeCell ref="B59:B61"/>
    <mergeCell ref="B62:B64"/>
    <mergeCell ref="B65:B67"/>
    <mergeCell ref="B68:B70"/>
    <mergeCell ref="B71:B73"/>
    <mergeCell ref="B74:B76"/>
    <mergeCell ref="B113:B115"/>
    <mergeCell ref="B116:B118"/>
    <mergeCell ref="B119:B121"/>
    <mergeCell ref="B122:B124"/>
    <mergeCell ref="B95:B97"/>
    <mergeCell ref="B98:B100"/>
    <mergeCell ref="B101:B103"/>
    <mergeCell ref="B104:B106"/>
    <mergeCell ref="B107:B109"/>
    <mergeCell ref="B110:B112"/>
  </mergeCells>
  <phoneticPr fontId="10" type="noConversion"/>
  <hyperlinks>
    <hyperlink ref="D32" r:id="rId1" display="http://baike.baidu.com/subview/4601701/18757294.htm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E142"/>
  <sheetViews>
    <sheetView topLeftCell="A133" workbookViewId="0">
      <selection activeCell="L146" sqref="L146"/>
    </sheetView>
  </sheetViews>
  <sheetFormatPr defaultRowHeight="14.4"/>
  <cols>
    <col min="4" max="4" width="40.6640625" customWidth="1"/>
    <col min="5" max="7" width="11.6640625" customWidth="1"/>
    <col min="8" max="9" width="10.5546875" customWidth="1"/>
    <col min="10" max="16" width="10.5546875" bestFit="1" customWidth="1"/>
    <col min="17" max="19" width="11.6640625" bestFit="1" customWidth="1"/>
    <col min="20" max="24" width="10.5546875" bestFit="1" customWidth="1"/>
    <col min="25" max="25" width="9.88671875" customWidth="1"/>
    <col min="26" max="28" width="10.5546875" bestFit="1" customWidth="1"/>
    <col min="29" max="31" width="11.6640625" bestFit="1" customWidth="1"/>
  </cols>
  <sheetData>
    <row r="6" spans="4:4">
      <c r="D6" t="s">
        <v>557</v>
      </c>
    </row>
    <row r="9" spans="4:4">
      <c r="D9" t="s">
        <v>537</v>
      </c>
    </row>
    <row r="12" spans="4:4">
      <c r="D12" t="s">
        <v>538</v>
      </c>
    </row>
    <row r="15" spans="4:4">
      <c r="D15" t="s">
        <v>539</v>
      </c>
    </row>
    <row r="18" spans="4:4">
      <c r="D18" t="s">
        <v>540</v>
      </c>
    </row>
    <row r="21" spans="4:4">
      <c r="D21" t="s">
        <v>541</v>
      </c>
    </row>
    <row r="24" spans="4:4">
      <c r="D24" t="s">
        <v>542</v>
      </c>
    </row>
    <row r="27" spans="4:4">
      <c r="D27" t="s">
        <v>543</v>
      </c>
    </row>
    <row r="30" spans="4:4">
      <c r="D30" t="s">
        <v>501</v>
      </c>
    </row>
    <row r="33" spans="4:4">
      <c r="D33" t="s">
        <v>544</v>
      </c>
    </row>
    <row r="36" spans="4:4">
      <c r="D36" t="s">
        <v>503</v>
      </c>
    </row>
    <row r="39" spans="4:4">
      <c r="D39" t="s">
        <v>505</v>
      </c>
    </row>
    <row r="42" spans="4:4">
      <c r="D42" t="s">
        <v>545</v>
      </c>
    </row>
    <row r="45" spans="4:4">
      <c r="D45" t="s">
        <v>507</v>
      </c>
    </row>
    <row r="48" spans="4:4">
      <c r="D48" t="s">
        <v>509</v>
      </c>
    </row>
    <row r="51" spans="4:4">
      <c r="D51" t="s">
        <v>546</v>
      </c>
    </row>
    <row r="54" spans="4:4">
      <c r="D54" t="s">
        <v>547</v>
      </c>
    </row>
    <row r="57" spans="4:4">
      <c r="D57" t="s">
        <v>548</v>
      </c>
    </row>
    <row r="60" spans="4:4">
      <c r="D60" t="s">
        <v>164</v>
      </c>
    </row>
    <row r="63" spans="4:4">
      <c r="D63" t="s">
        <v>287</v>
      </c>
    </row>
    <row r="66" spans="4:4">
      <c r="D66" t="s">
        <v>415</v>
      </c>
    </row>
    <row r="69" spans="4:4">
      <c r="D69" t="s">
        <v>549</v>
      </c>
    </row>
    <row r="72" spans="4:4">
      <c r="D72" t="s">
        <v>529</v>
      </c>
    </row>
    <row r="75" spans="4:4">
      <c r="D75" t="s">
        <v>550</v>
      </c>
    </row>
    <row r="78" spans="4:4">
      <c r="D78" t="s">
        <v>518</v>
      </c>
    </row>
    <row r="81" spans="4:4">
      <c r="D81" t="s">
        <v>551</v>
      </c>
    </row>
    <row r="84" spans="4:4">
      <c r="D84" t="s">
        <v>437</v>
      </c>
    </row>
    <row r="87" spans="4:4">
      <c r="D87" t="s">
        <v>531</v>
      </c>
    </row>
    <row r="90" spans="4:4">
      <c r="D90" t="s">
        <v>552</v>
      </c>
    </row>
    <row r="93" spans="4:4">
      <c r="D93" t="s">
        <v>553</v>
      </c>
    </row>
    <row r="96" spans="4:4">
      <c r="D96" t="s">
        <v>527</v>
      </c>
    </row>
    <row r="99" spans="4:4">
      <c r="D99" t="s">
        <v>554</v>
      </c>
    </row>
    <row r="102" spans="4:4">
      <c r="D102" t="s">
        <v>555</v>
      </c>
    </row>
    <row r="105" spans="4:4">
      <c r="D105" t="s">
        <v>511</v>
      </c>
    </row>
    <row r="108" spans="4:4">
      <c r="D108" t="s">
        <v>556</v>
      </c>
    </row>
    <row r="111" spans="4:4">
      <c r="D111" t="s">
        <v>440</v>
      </c>
    </row>
    <row r="114" spans="4:4">
      <c r="D114" t="s">
        <v>522</v>
      </c>
    </row>
    <row r="117" spans="4:4">
      <c r="D117" t="s">
        <v>472</v>
      </c>
    </row>
    <row r="120" spans="4:4">
      <c r="D120" t="s">
        <v>302</v>
      </c>
    </row>
    <row r="123" spans="4:4">
      <c r="D123" t="s">
        <v>306</v>
      </c>
    </row>
    <row r="126" spans="4:4">
      <c r="D126" t="s">
        <v>419</v>
      </c>
    </row>
    <row r="133" spans="4:31">
      <c r="D133" s="267" t="s">
        <v>558</v>
      </c>
      <c r="E133" s="267"/>
      <c r="F133" s="267"/>
      <c r="G133" s="267"/>
      <c r="H133" s="267"/>
      <c r="I133" s="267"/>
      <c r="J133" s="267"/>
      <c r="K133" s="267"/>
      <c r="L133" s="267"/>
      <c r="M133" s="267"/>
    </row>
    <row r="134" spans="4:31">
      <c r="D134" s="269" t="s">
        <v>559</v>
      </c>
      <c r="E134" s="268" t="s">
        <v>560</v>
      </c>
      <c r="F134" s="268"/>
      <c r="G134" s="268"/>
      <c r="H134" s="268"/>
      <c r="I134" s="268"/>
      <c r="J134" s="268"/>
      <c r="K134" s="268"/>
      <c r="L134" s="268"/>
      <c r="M134" s="268"/>
    </row>
    <row r="135" spans="4:31">
      <c r="D135" s="269"/>
      <c r="E135" s="176">
        <v>42278</v>
      </c>
      <c r="F135" s="176">
        <v>42309</v>
      </c>
      <c r="G135" s="176">
        <v>42339</v>
      </c>
      <c r="H135" s="176">
        <v>42370</v>
      </c>
      <c r="I135" s="176">
        <v>42401</v>
      </c>
      <c r="J135" s="176">
        <v>42430</v>
      </c>
      <c r="K135" s="176">
        <v>42461</v>
      </c>
      <c r="L135" s="176">
        <v>42491</v>
      </c>
      <c r="M135" s="176">
        <v>42522</v>
      </c>
      <c r="N135" s="176">
        <v>42552</v>
      </c>
      <c r="O135" s="176">
        <v>42583</v>
      </c>
      <c r="P135" s="176">
        <v>42614</v>
      </c>
      <c r="Q135" s="176">
        <v>42644</v>
      </c>
      <c r="R135" s="176">
        <v>42675</v>
      </c>
      <c r="S135" s="176">
        <v>42705</v>
      </c>
      <c r="T135" s="176">
        <v>42736</v>
      </c>
      <c r="U135" s="176">
        <v>42767</v>
      </c>
      <c r="V135" s="176">
        <v>42795</v>
      </c>
      <c r="W135" s="176">
        <v>42826</v>
      </c>
      <c r="X135" s="176">
        <v>42856</v>
      </c>
      <c r="Y135" s="176">
        <v>42887</v>
      </c>
      <c r="Z135" s="176">
        <v>42917</v>
      </c>
      <c r="AA135" s="176">
        <v>42948</v>
      </c>
      <c r="AB135" s="176">
        <v>42979</v>
      </c>
      <c r="AC135" s="176">
        <v>43009</v>
      </c>
      <c r="AD135" s="176">
        <v>43040</v>
      </c>
      <c r="AE135" s="176">
        <v>43070</v>
      </c>
    </row>
    <row r="136" spans="4:31">
      <c r="D136" s="61" t="s">
        <v>419</v>
      </c>
      <c r="E136" s="61"/>
      <c r="F136" s="61"/>
      <c r="G136" s="61"/>
      <c r="H136" s="61"/>
      <c r="I136" s="61"/>
      <c r="J136" s="61"/>
      <c r="K136" s="61">
        <v>9</v>
      </c>
      <c r="L136" s="61">
        <v>10</v>
      </c>
      <c r="M136" s="61">
        <v>10</v>
      </c>
      <c r="N136" s="61">
        <v>13</v>
      </c>
      <c r="O136" s="61">
        <v>14</v>
      </c>
      <c r="P136" s="61">
        <v>16</v>
      </c>
      <c r="Q136" s="61">
        <v>14</v>
      </c>
      <c r="R136" s="61">
        <v>16</v>
      </c>
      <c r="S136" s="61">
        <v>12</v>
      </c>
      <c r="T136" s="61">
        <v>16</v>
      </c>
      <c r="U136" s="61">
        <v>16</v>
      </c>
      <c r="V136" s="61">
        <v>8</v>
      </c>
      <c r="W136" s="61">
        <v>9</v>
      </c>
      <c r="X136" s="61">
        <v>12</v>
      </c>
      <c r="Y136" s="61">
        <v>14</v>
      </c>
      <c r="Z136" s="61">
        <v>12</v>
      </c>
      <c r="AA136" s="61">
        <v>17</v>
      </c>
      <c r="AB136" s="61">
        <v>11</v>
      </c>
      <c r="AC136" s="61">
        <v>8</v>
      </c>
      <c r="AD136" s="61">
        <v>14</v>
      </c>
      <c r="AE136" s="61">
        <v>15</v>
      </c>
    </row>
    <row r="137" spans="4:31">
      <c r="D137" s="61" t="s">
        <v>306</v>
      </c>
      <c r="E137" s="61">
        <v>3</v>
      </c>
      <c r="F137" s="61">
        <v>5</v>
      </c>
      <c r="G137" s="61">
        <v>7</v>
      </c>
      <c r="H137" s="61">
        <v>5</v>
      </c>
      <c r="I137" s="61">
        <v>4</v>
      </c>
      <c r="J137" s="61">
        <v>7</v>
      </c>
      <c r="K137" s="61">
        <v>1</v>
      </c>
      <c r="L137" s="61">
        <v>7</v>
      </c>
      <c r="M137" s="61">
        <v>6</v>
      </c>
      <c r="N137" s="61">
        <v>4</v>
      </c>
      <c r="O137" s="61">
        <v>7</v>
      </c>
      <c r="P137" s="61">
        <v>1</v>
      </c>
      <c r="Q137" s="61">
        <v>5</v>
      </c>
      <c r="R137" s="61">
        <v>6</v>
      </c>
      <c r="S137" s="61">
        <v>6</v>
      </c>
      <c r="T137" s="61">
        <v>7</v>
      </c>
      <c r="U137" s="61">
        <v>9</v>
      </c>
      <c r="V137" s="61">
        <v>6</v>
      </c>
      <c r="W137" s="61">
        <v>1</v>
      </c>
      <c r="X137" s="61">
        <v>7</v>
      </c>
      <c r="Y137" s="61">
        <v>5</v>
      </c>
    </row>
    <row r="138" spans="4:31">
      <c r="D138" s="61" t="s">
        <v>556</v>
      </c>
      <c r="E138" s="61"/>
      <c r="F138" s="61"/>
      <c r="G138" s="61"/>
      <c r="H138" s="61"/>
      <c r="I138" s="61"/>
      <c r="J138" s="61"/>
      <c r="K138" s="61"/>
      <c r="L138" s="61"/>
      <c r="M138" s="61"/>
    </row>
    <row r="139" spans="4:31">
      <c r="D139" s="61" t="s">
        <v>437</v>
      </c>
      <c r="E139" s="61"/>
      <c r="F139" s="61"/>
      <c r="G139" s="61"/>
      <c r="H139" s="61"/>
      <c r="I139" s="61"/>
      <c r="J139" s="61"/>
      <c r="K139" s="61"/>
      <c r="L139" s="61"/>
      <c r="M139" s="61"/>
    </row>
    <row r="140" spans="4:31">
      <c r="D140" s="61" t="s">
        <v>539</v>
      </c>
      <c r="E140" s="61">
        <v>5</v>
      </c>
      <c r="F140" s="61">
        <v>3</v>
      </c>
      <c r="G140" s="61">
        <v>2</v>
      </c>
      <c r="H140" s="61">
        <v>3</v>
      </c>
      <c r="I140" s="61">
        <v>1</v>
      </c>
      <c r="J140" s="61">
        <v>2</v>
      </c>
      <c r="K140" s="61"/>
      <c r="L140" s="61"/>
      <c r="M140" s="61"/>
    </row>
    <row r="141" spans="4:31">
      <c r="D141" s="61" t="s">
        <v>531</v>
      </c>
      <c r="E141" s="61"/>
      <c r="F141" s="61"/>
      <c r="G141" s="61"/>
      <c r="H141" s="61"/>
      <c r="I141" s="61"/>
      <c r="J141" s="61"/>
      <c r="K141" s="61"/>
      <c r="L141" s="61"/>
      <c r="M141" s="61"/>
    </row>
    <row r="142" spans="4:31">
      <c r="E142" s="61"/>
      <c r="F142" s="61"/>
      <c r="G142" s="61"/>
      <c r="H142" s="61"/>
      <c r="I142" s="61"/>
      <c r="J142" s="61"/>
      <c r="K142" s="61"/>
      <c r="L142" s="61"/>
      <c r="M142" s="61"/>
    </row>
  </sheetData>
  <mergeCells count="3">
    <mergeCell ref="D133:M133"/>
    <mergeCell ref="E134:M134"/>
    <mergeCell ref="D134:D135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动画销量跟踪</vt:lpstr>
      <vt:lpstr>2016KR漫画销量</vt:lpstr>
      <vt:lpstr>2017KR漫画销量</vt:lpstr>
      <vt:lpstr>杂项数据</vt:lpstr>
      <vt:lpstr>动画化历程</vt:lpstr>
      <vt:lpstr>动画列表</vt:lpstr>
      <vt:lpstr>动画化分析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2019-02-05T06:18:07Z</dcterms:modified>
</cp:coreProperties>
</file>